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bimbfm-my.sharepoint.com/personal/lbellott_bim-bfm_com/Documents/BIM/01 Locfund Next/05 Quarterly Report/12 Diciembre/"/>
    </mc:Choice>
  </mc:AlternateContent>
  <xr:revisionPtr revIDLastSave="1232" documentId="8_{FFF726BF-553F-4DCA-84F1-A55858EC5B1D}" xr6:coauthVersionLast="46" xr6:coauthVersionMax="46" xr10:uidLastSave="{1B5756E9-F33C-4367-B921-D5E98A334F22}"/>
  <bookViews>
    <workbookView xWindow="-100" yWindow="-10910" windowWidth="19420" windowHeight="10420" tabRatio="794" firstSheet="1" activeTab="1" xr2:uid="{00000000-000D-0000-FFFF-FFFF00000000}"/>
  </bookViews>
  <sheets>
    <sheet name="LOCFUND NEXT (Page I)" sheetId="44" r:id="rId1"/>
    <sheet name="LOCFUND NEXT (Page II)" sheetId="45" r:id="rId2"/>
    <sheet name="LOCFUND NEXT (Page III)" sheetId="46" r:id="rId3"/>
    <sheet name="LOCFUND NEXT (Page IV)" sheetId="48" r:id="rId4"/>
    <sheet name="LOCFUND NEXT (Page V)" sheetId="49" r:id="rId5"/>
    <sheet name="EEFF" sheetId="54" r:id="rId6"/>
    <sheet name="LOCFUND EEFF Summary" sheetId="3" r:id="rId7"/>
    <sheet name="Hoja2" sheetId="61" state="hidden" r:id="rId8"/>
    <sheet name="Hoja4" sheetId="64" state="hidden" r:id="rId9"/>
    <sheet name="Country Analysis" sheetId="38" r:id="rId10"/>
    <sheet name="Tablas" sheetId="60" r:id="rId11"/>
    <sheet name="IMF" sheetId="59" r:id="rId12"/>
    <sheet name="Desembolsos" sheetId="55" r:id="rId13"/>
    <sheet name="Datos sociales" sheetId="58" r:id="rId14"/>
    <sheet name="Graficos" sheetId="53" r:id="rId15"/>
  </sheets>
  <definedNames>
    <definedName name="_xlnm._FilterDatabase" localSheetId="9" hidden="1">'Country Analysis'!#REF!</definedName>
    <definedName name="_xlnm._FilterDatabase" localSheetId="13" hidden="1">'Datos sociales'!$B$2:$U$44</definedName>
    <definedName name="_xlnm._FilterDatabase" localSheetId="12" hidden="1">Desembolsos!$M$6:$N$163</definedName>
    <definedName name="_xlnm._FilterDatabase" localSheetId="14" hidden="1">Graficos!$B$34:$C$47</definedName>
    <definedName name="_xlnm._FilterDatabase" localSheetId="11" hidden="1">IMF!#REF!</definedName>
    <definedName name="_xlnm._FilterDatabase" localSheetId="6" hidden="1">'LOCFUND EEFF Summary'!#REF!</definedName>
    <definedName name="_xlnm._FilterDatabase" localSheetId="10" hidden="1">Tablas!$A$141:$B$141</definedName>
    <definedName name="d" localSheetId="0">'LOCFUND NEXT (Page I)'!$A$1:$L$69</definedName>
    <definedName name="d" localSheetId="1">'LOCFUND NEXT (Page II)'!$A$1:$P$80</definedName>
    <definedName name="d" localSheetId="2">'LOCFUND NEXT (Page III)'!$A$1:$L$77</definedName>
    <definedName name="d" localSheetId="3">'LOCFUND NEXT (Page IV)'!$A$1:$L$62</definedName>
    <definedName name="d" localSheetId="4">'LOCFUND NEXT (Page V)'!$A$1:$N$92</definedName>
    <definedName name="e" localSheetId="1">'LOCFUND NEXT (Page II)'!$A$1:$P$80</definedName>
    <definedName name="e" localSheetId="3">'LOCFUND NEXT (Page IV)'!$A$1:$L$80</definedName>
    <definedName name="_xlnm.Print_Area" localSheetId="13">'Datos sociales'!#REF!</definedName>
    <definedName name="_xlnm.Print_Area" localSheetId="12">Desembolsos!$B$1:$L$7</definedName>
    <definedName name="_xlnm.Print_Area" localSheetId="14">Graficos!$A$1:$AK$51</definedName>
    <definedName name="_xlnm.Print_Area" localSheetId="6">'LOCFUND EEFF Summary'!$E$1:$G$2</definedName>
    <definedName name="_xlnm.Print_Area" localSheetId="0">'LOCFUND NEXT (Page I)'!$A$1:$L$74</definedName>
    <definedName name="_xlnm.Print_Area" localSheetId="1">'LOCFUND NEXT (Page II)'!$A$1:$P$81</definedName>
    <definedName name="_xlnm.Print_Area" localSheetId="2">'LOCFUND NEXT (Page III)'!$A$1:$L$59</definedName>
    <definedName name="_xlnm.Print_Area" localSheetId="3">'LOCFUND NEXT (Page IV)'!$A$1:$L$80</definedName>
    <definedName name="_xlnm.Print_Area" localSheetId="4">'LOCFUND NEXT (Page V)'!$A$1:$M$63</definedName>
    <definedName name="Print_AreaII" localSheetId="13">'Datos sociales'!#REF!</definedName>
    <definedName name="Print_AreaIII" localSheetId="14">Graficos!$A$1:$P$46</definedName>
    <definedName name="q" localSheetId="0">'LOCFUND NEXT (Page I)'!$A$1:$L$73</definedName>
    <definedName name="q" localSheetId="4">'LOCFUND NEXT (Page V)'!$A$1:$L$66</definedName>
    <definedName name="w" localSheetId="2">'LOCFUND NEXT (Page III)'!$A$1:$L$74</definedName>
  </definedNames>
  <calcPr calcId="191029" iterate="1" iterateCount="200" concurrentCalc="0"/>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3" l="1"/>
  <c r="F6" i="3"/>
  <c r="F7" i="3"/>
  <c r="F8" i="3"/>
  <c r="F9" i="3"/>
  <c r="F10" i="3"/>
  <c r="F11" i="3"/>
  <c r="F12" i="3"/>
  <c r="F13" i="3"/>
  <c r="F14" i="3"/>
  <c r="F15" i="3"/>
  <c r="E9" i="3"/>
  <c r="E8" i="3"/>
  <c r="E6" i="3"/>
  <c r="N61" i="54"/>
  <c r="N70" i="54"/>
  <c r="N71" i="54"/>
  <c r="N73" i="54"/>
  <c r="O75" i="54"/>
  <c r="O76" i="54"/>
  <c r="O77" i="54"/>
  <c r="O78" i="54"/>
  <c r="K78" i="54"/>
  <c r="L78" i="54"/>
  <c r="M78" i="54"/>
  <c r="N78" i="54"/>
  <c r="J78" i="54"/>
  <c r="S12" i="59"/>
  <c r="S11" i="59"/>
  <c r="R11" i="59"/>
  <c r="Q11" i="59"/>
  <c r="R12" i="59"/>
  <c r="Q12" i="59"/>
  <c r="Q8" i="59"/>
  <c r="Q7" i="59"/>
  <c r="Q6" i="59"/>
  <c r="Q5" i="59"/>
  <c r="Q4" i="59"/>
  <c r="Q3" i="59"/>
  <c r="AR69" i="58"/>
  <c r="AR70" i="58"/>
  <c r="AR71" i="58"/>
  <c r="AR72" i="58"/>
  <c r="AR73" i="58"/>
  <c r="AR74" i="58"/>
  <c r="L60" i="44"/>
  <c r="L59" i="44"/>
  <c r="L58" i="44"/>
  <c r="L57" i="44"/>
  <c r="L61" i="44"/>
  <c r="K8" i="55"/>
  <c r="G12" i="59"/>
  <c r="G10" i="59"/>
  <c r="G8" i="59"/>
  <c r="G5" i="59"/>
  <c r="G3" i="59"/>
  <c r="G7" i="38"/>
  <c r="G6" i="38"/>
  <c r="G5" i="38"/>
  <c r="G4" i="38"/>
  <c r="G3" i="38"/>
  <c r="G2" i="38"/>
  <c r="B9" i="3"/>
  <c r="M54" i="54"/>
  <c r="L54" i="54"/>
  <c r="K54" i="54"/>
  <c r="J54" i="54"/>
  <c r="M51" i="54"/>
  <c r="L51" i="54"/>
  <c r="K51" i="54"/>
  <c r="J51" i="54"/>
  <c r="M48" i="54"/>
  <c r="L48" i="54"/>
  <c r="K48" i="54"/>
  <c r="J48" i="54"/>
  <c r="K61" i="54"/>
  <c r="K70" i="54"/>
  <c r="J61" i="54"/>
  <c r="J70" i="54"/>
  <c r="I61" i="54"/>
  <c r="I70" i="54"/>
  <c r="H61" i="54"/>
  <c r="H70" i="54"/>
  <c r="G61" i="54"/>
  <c r="G70" i="54"/>
  <c r="F61" i="54"/>
  <c r="F70" i="54"/>
  <c r="E61" i="54"/>
  <c r="E70" i="54"/>
  <c r="D61" i="54"/>
  <c r="D70" i="54"/>
  <c r="C61" i="54"/>
  <c r="C70" i="54"/>
  <c r="J73" i="54"/>
  <c r="K73" i="54"/>
  <c r="L73" i="54"/>
  <c r="M73" i="54"/>
  <c r="I47" i="54"/>
  <c r="I58" i="54"/>
  <c r="H47" i="54"/>
  <c r="H58" i="54"/>
  <c r="G47" i="54"/>
  <c r="G58" i="54"/>
  <c r="F47" i="54"/>
  <c r="F58" i="54"/>
  <c r="E47" i="54"/>
  <c r="E58" i="54"/>
  <c r="D47" i="54"/>
  <c r="D58" i="54"/>
  <c r="C47" i="54"/>
  <c r="C58" i="54"/>
  <c r="L43" i="54"/>
  <c r="N31" i="54"/>
  <c r="N30" i="54"/>
  <c r="M30" i="54"/>
  <c r="L30" i="54"/>
  <c r="K30" i="54"/>
  <c r="J30" i="54"/>
  <c r="N27" i="54"/>
  <c r="N26" i="54"/>
  <c r="M26" i="54"/>
  <c r="L26" i="54"/>
  <c r="K26" i="54"/>
  <c r="J26" i="54"/>
  <c r="N23" i="54"/>
  <c r="N22" i="54"/>
  <c r="M22" i="54"/>
  <c r="L22" i="54"/>
  <c r="K22" i="54"/>
  <c r="J22" i="54"/>
  <c r="N18" i="54"/>
  <c r="M18" i="54"/>
  <c r="L18" i="54"/>
  <c r="K18" i="54"/>
  <c r="J18" i="54"/>
  <c r="N14" i="54"/>
  <c r="M14" i="54"/>
  <c r="L14" i="54"/>
  <c r="K14" i="54"/>
  <c r="J14" i="54"/>
  <c r="N10" i="54"/>
  <c r="M10" i="54"/>
  <c r="L10" i="54"/>
  <c r="K10" i="54"/>
  <c r="J10" i="54"/>
  <c r="I5" i="54"/>
  <c r="H5" i="54"/>
  <c r="G5" i="54"/>
  <c r="F5" i="54"/>
  <c r="E5" i="54"/>
  <c r="D5" i="54"/>
  <c r="C5" i="54"/>
  <c r="C35" i="54"/>
  <c r="N5" i="54"/>
  <c r="M5" i="54"/>
  <c r="L5" i="54"/>
  <c r="K5" i="54"/>
  <c r="J5" i="54"/>
  <c r="I9" i="54"/>
  <c r="H9" i="54"/>
  <c r="G9" i="54"/>
  <c r="F9" i="54"/>
  <c r="F35" i="54"/>
  <c r="E9" i="54"/>
  <c r="D9" i="54"/>
  <c r="G14" i="59"/>
  <c r="E35" i="54"/>
  <c r="I35" i="54"/>
  <c r="H35" i="54"/>
  <c r="L9" i="54"/>
  <c r="L35" i="54"/>
  <c r="K9" i="54"/>
  <c r="K35" i="54"/>
  <c r="G35" i="54"/>
  <c r="M9" i="54"/>
  <c r="M35" i="54"/>
  <c r="J9" i="54"/>
  <c r="J35" i="54"/>
  <c r="N9" i="54"/>
  <c r="D35" i="54"/>
  <c r="N35" i="54"/>
  <c r="B7" i="3"/>
  <c r="B6" i="3"/>
  <c r="O6" i="54"/>
  <c r="O8" i="54"/>
  <c r="O7" i="54"/>
  <c r="J16" i="58"/>
  <c r="J15" i="58"/>
  <c r="J14" i="58"/>
  <c r="J13" i="58"/>
  <c r="J12" i="58"/>
  <c r="M16" i="58"/>
  <c r="M15" i="58"/>
  <c r="M14" i="58"/>
  <c r="M13" i="58"/>
  <c r="M12" i="58"/>
  <c r="E14" i="3"/>
  <c r="E12" i="3"/>
  <c r="E7" i="3"/>
  <c r="E5" i="3"/>
  <c r="B5" i="3"/>
  <c r="C40" i="53"/>
  <c r="M61" i="54"/>
  <c r="M70" i="54"/>
  <c r="L61" i="54"/>
  <c r="L70" i="54"/>
  <c r="L47" i="54"/>
  <c r="M47" i="54"/>
  <c r="N47" i="54"/>
  <c r="B11" i="3"/>
  <c r="B4" i="58"/>
  <c r="B5" i="58"/>
  <c r="B6" i="58"/>
  <c r="B7" i="58"/>
  <c r="B8" i="58"/>
  <c r="K47" i="54"/>
  <c r="J47" i="54"/>
  <c r="AL44" i="58"/>
  <c r="AE6" i="53"/>
  <c r="C125" i="54"/>
  <c r="C127" i="54"/>
  <c r="D125" i="54"/>
  <c r="D127" i="54"/>
  <c r="E125" i="54"/>
  <c r="E127" i="54"/>
  <c r="AB9" i="58"/>
  <c r="AA9" i="58"/>
  <c r="Z9" i="58"/>
  <c r="L125" i="54"/>
  <c r="M125" i="54"/>
  <c r="N125" i="54"/>
  <c r="N39" i="54"/>
  <c r="M39" i="54"/>
  <c r="M58" i="54"/>
  <c r="M71" i="54"/>
  <c r="L39" i="54"/>
  <c r="L58" i="54"/>
  <c r="L71" i="54"/>
  <c r="N58" i="54"/>
  <c r="B12" i="3"/>
  <c r="C22" i="53"/>
  <c r="C23" i="53"/>
  <c r="C24" i="53"/>
  <c r="C25" i="53"/>
  <c r="C21" i="53"/>
  <c r="C4" i="53"/>
  <c r="C5" i="53"/>
  <c r="C6" i="53"/>
  <c r="C7" i="53"/>
  <c r="C3" i="53"/>
  <c r="O10" i="54"/>
  <c r="O96" i="54"/>
  <c r="O9" i="54"/>
  <c r="O33" i="54"/>
  <c r="O26" i="54"/>
  <c r="O29" i="54"/>
  <c r="O20" i="54"/>
  <c r="O25" i="54"/>
  <c r="O17" i="54"/>
  <c r="O16" i="54"/>
  <c r="O35" i="54"/>
  <c r="O34" i="54"/>
  <c r="O31" i="54"/>
  <c r="O23" i="54"/>
  <c r="O30" i="54"/>
  <c r="O22" i="54"/>
  <c r="O14" i="54"/>
  <c r="O5" i="54"/>
  <c r="O13" i="54"/>
  <c r="O28" i="54"/>
  <c r="O19" i="54"/>
  <c r="O12" i="54"/>
  <c r="O18" i="54"/>
  <c r="O27" i="54"/>
  <c r="O21" i="54"/>
  <c r="O15" i="54"/>
  <c r="O24" i="54"/>
  <c r="O11" i="54"/>
  <c r="O32" i="54"/>
  <c r="AE4" i="53"/>
  <c r="AE5" i="53"/>
  <c r="AE8" i="53"/>
  <c r="AE9" i="53"/>
  <c r="AE7" i="53"/>
  <c r="I125" i="54"/>
  <c r="J125" i="54"/>
  <c r="K125" i="54"/>
  <c r="I91" i="54"/>
  <c r="J91" i="54"/>
  <c r="K91" i="54"/>
  <c r="J39" i="54"/>
  <c r="J58" i="54"/>
  <c r="J71" i="54"/>
  <c r="K39" i="54"/>
  <c r="K58" i="54"/>
  <c r="K71" i="54"/>
  <c r="AW55" i="58"/>
  <c r="AV55" i="58"/>
  <c r="AU55" i="58"/>
  <c r="AD8" i="53"/>
  <c r="AD6" i="53"/>
  <c r="AD5" i="53"/>
  <c r="AD9" i="53"/>
  <c r="AD4" i="53"/>
  <c r="AD7" i="53"/>
  <c r="AD10" i="53"/>
  <c r="E10" i="59"/>
  <c r="F10" i="59"/>
  <c r="H10" i="59"/>
  <c r="D10" i="59"/>
  <c r="F125" i="54"/>
  <c r="G125" i="54"/>
  <c r="H125" i="54"/>
  <c r="AT55" i="58"/>
  <c r="F12" i="59"/>
  <c r="H12" i="59"/>
  <c r="E12" i="59"/>
  <c r="D12" i="59"/>
  <c r="D3" i="59"/>
  <c r="E3" i="59"/>
  <c r="O94" i="54"/>
  <c r="O90" i="54"/>
  <c r="O89" i="54"/>
  <c r="O88" i="54"/>
  <c r="O87" i="54"/>
  <c r="O86" i="54"/>
  <c r="O85" i="54"/>
  <c r="O84" i="54"/>
  <c r="O83" i="54"/>
  <c r="O82" i="54"/>
  <c r="O81" i="54"/>
  <c r="L127" i="54"/>
  <c r="L131" i="54"/>
  <c r="L136" i="54"/>
  <c r="L140" i="54"/>
  <c r="M127" i="54"/>
  <c r="M131" i="54"/>
  <c r="M136" i="54"/>
  <c r="M140" i="54"/>
  <c r="N127" i="54"/>
  <c r="N131" i="54"/>
  <c r="N136" i="54"/>
  <c r="N140" i="54"/>
  <c r="L112" i="54"/>
  <c r="M112" i="54"/>
  <c r="N112" i="54"/>
  <c r="L91" i="54"/>
  <c r="M91" i="54"/>
  <c r="N91" i="54"/>
  <c r="L109" i="54"/>
  <c r="M109" i="54"/>
  <c r="N109" i="54"/>
  <c r="B14" i="3"/>
  <c r="L93" i="54"/>
  <c r="L95" i="54"/>
  <c r="L97" i="54"/>
  <c r="M93" i="54"/>
  <c r="M95" i="54"/>
  <c r="M97" i="54"/>
  <c r="N93" i="54"/>
  <c r="N95" i="54"/>
  <c r="N97" i="54"/>
  <c r="M99" i="54"/>
  <c r="L99" i="54"/>
  <c r="N99" i="54"/>
  <c r="O49" i="54"/>
  <c r="O52" i="54"/>
  <c r="O57" i="54"/>
  <c r="O55" i="54"/>
  <c r="O53" i="54"/>
  <c r="L168" i="54"/>
  <c r="O62" i="54"/>
  <c r="O50" i="54"/>
  <c r="O43" i="54"/>
  <c r="O45" i="54"/>
  <c r="O61" i="54"/>
  <c r="O48" i="54"/>
  <c r="O42" i="54"/>
  <c r="O65" i="54"/>
  <c r="O71" i="54"/>
  <c r="O68" i="54"/>
  <c r="O47" i="54"/>
  <c r="O41" i="54"/>
  <c r="O63" i="54"/>
  <c r="O67" i="54"/>
  <c r="O40" i="54"/>
  <c r="O64" i="54"/>
  <c r="O51" i="54"/>
  <c r="O69" i="54"/>
  <c r="O66" i="54"/>
  <c r="O56" i="54"/>
  <c r="O39" i="54"/>
  <c r="O54" i="54"/>
  <c r="O44" i="54"/>
  <c r="O58" i="54"/>
  <c r="N168" i="54"/>
  <c r="O70" i="54"/>
  <c r="M168" i="54"/>
  <c r="O7" i="55"/>
  <c r="I127" i="54"/>
  <c r="I131" i="54"/>
  <c r="I136" i="54"/>
  <c r="I140" i="54"/>
  <c r="J127" i="54"/>
  <c r="J131" i="54"/>
  <c r="J136" i="54"/>
  <c r="J140" i="54"/>
  <c r="K127" i="54"/>
  <c r="K131" i="54"/>
  <c r="K136" i="54"/>
  <c r="K140" i="54"/>
  <c r="I112" i="54"/>
  <c r="J112" i="54"/>
  <c r="K112" i="54"/>
  <c r="I73" i="54"/>
  <c r="I99" i="54"/>
  <c r="J109" i="54"/>
  <c r="K109" i="54"/>
  <c r="I78" i="54"/>
  <c r="K93" i="54"/>
  <c r="K95" i="54"/>
  <c r="K97" i="54"/>
  <c r="I93" i="54"/>
  <c r="I95" i="54"/>
  <c r="I97" i="54"/>
  <c r="I109" i="54"/>
  <c r="J93" i="54"/>
  <c r="J95" i="54"/>
  <c r="J97" i="54"/>
  <c r="K99" i="54"/>
  <c r="J99" i="54"/>
  <c r="I71" i="54"/>
  <c r="I168" i="54"/>
  <c r="J168" i="54"/>
  <c r="K168" i="54"/>
  <c r="E8" i="59"/>
  <c r="F8" i="59"/>
  <c r="H8" i="59"/>
  <c r="D8" i="59"/>
  <c r="F3" i="59"/>
  <c r="F127" i="54"/>
  <c r="F131" i="54"/>
  <c r="F136" i="54"/>
  <c r="F140" i="54"/>
  <c r="G127" i="54"/>
  <c r="G131" i="54"/>
  <c r="G136" i="54"/>
  <c r="G140" i="54"/>
  <c r="H127" i="54"/>
  <c r="H131" i="54"/>
  <c r="H136" i="54"/>
  <c r="H140" i="54"/>
  <c r="F112" i="54"/>
  <c r="G112" i="54"/>
  <c r="H112" i="54"/>
  <c r="F91" i="54"/>
  <c r="G91" i="54"/>
  <c r="H91" i="54"/>
  <c r="F78" i="54"/>
  <c r="G78" i="54"/>
  <c r="H78" i="54"/>
  <c r="F73" i="54"/>
  <c r="F99" i="54"/>
  <c r="G73" i="54"/>
  <c r="G99" i="54"/>
  <c r="H73" i="54"/>
  <c r="H109" i="54"/>
  <c r="G93" i="54"/>
  <c r="G95" i="54"/>
  <c r="G97" i="54"/>
  <c r="F93" i="54"/>
  <c r="F95" i="54"/>
  <c r="F97" i="54"/>
  <c r="G109" i="54"/>
  <c r="H99" i="54"/>
  <c r="F109" i="54"/>
  <c r="H93" i="54"/>
  <c r="H95" i="54"/>
  <c r="H97" i="54"/>
  <c r="F5" i="59"/>
  <c r="F14" i="59"/>
  <c r="E5" i="59"/>
  <c r="E14" i="59"/>
  <c r="D5" i="59"/>
  <c r="D14" i="59"/>
  <c r="H3" i="59"/>
  <c r="D131" i="54"/>
  <c r="D136" i="54"/>
  <c r="D140" i="54"/>
  <c r="E131" i="54"/>
  <c r="E136" i="54"/>
  <c r="E140" i="54"/>
  <c r="C131" i="54"/>
  <c r="C136" i="54"/>
  <c r="C140" i="54"/>
  <c r="D91" i="54"/>
  <c r="E91" i="54"/>
  <c r="C91" i="54"/>
  <c r="S58" i="54"/>
  <c r="I7" i="55"/>
  <c r="E4" i="3"/>
  <c r="C26" i="53"/>
  <c r="D73" i="54"/>
  <c r="D109" i="54"/>
  <c r="E73" i="54"/>
  <c r="E109" i="54"/>
  <c r="C73" i="54"/>
  <c r="C109" i="54"/>
  <c r="L71" i="44"/>
  <c r="L70" i="44"/>
  <c r="L69" i="44"/>
  <c r="L68" i="44"/>
  <c r="C8" i="53"/>
  <c r="C78" i="54"/>
  <c r="D78" i="54"/>
  <c r="E78" i="54"/>
  <c r="C112" i="54"/>
  <c r="D112" i="54"/>
  <c r="E112" i="54"/>
  <c r="F71" i="54"/>
  <c r="E93" i="54"/>
  <c r="E95" i="54"/>
  <c r="E97" i="54"/>
  <c r="E99" i="54"/>
  <c r="C93" i="54"/>
  <c r="C95" i="54"/>
  <c r="C97" i="54"/>
  <c r="D99" i="54"/>
  <c r="H5" i="59"/>
  <c r="H14" i="59"/>
  <c r="D93" i="54"/>
  <c r="D95" i="54"/>
  <c r="D97" i="54"/>
  <c r="E10" i="3"/>
  <c r="E11" i="3"/>
  <c r="E13" i="3"/>
  <c r="E15" i="3"/>
  <c r="C99" i="54"/>
  <c r="O91" i="54"/>
  <c r="Q96" i="54"/>
  <c r="L46" i="44"/>
  <c r="B13" i="3"/>
  <c r="F168" i="54"/>
  <c r="H71" i="54"/>
  <c r="G71" i="54"/>
  <c r="G168" i="54"/>
  <c r="O93" i="54"/>
  <c r="O95" i="54"/>
  <c r="O97" i="54"/>
  <c r="H168" i="54"/>
  <c r="D71" i="54"/>
  <c r="I4" i="59"/>
  <c r="I5" i="59"/>
  <c r="I14" i="59"/>
  <c r="I8" i="59"/>
  <c r="I6" i="59"/>
  <c r="I10" i="59"/>
  <c r="I12" i="59"/>
  <c r="I9" i="59"/>
  <c r="I7" i="59"/>
  <c r="I11" i="59"/>
  <c r="I13" i="59"/>
  <c r="I3" i="59"/>
  <c r="C71" i="54"/>
  <c r="C168" i="54"/>
  <c r="E71" i="54"/>
  <c r="E168" i="54"/>
  <c r="D168" i="54"/>
  <c r="B10" i="3"/>
  <c r="B17" i="3"/>
  <c r="AD11" i="53"/>
  <c r="G9" i="38"/>
  <c r="H16" i="59"/>
  <c r="AL46" i="58"/>
  <c r="L45" i="44"/>
  <c r="I8" i="55"/>
  <c r="I9" i="55"/>
  <c r="I10" i="55"/>
  <c r="I11" i="55"/>
  <c r="I12" i="55"/>
  <c r="L49" i="44"/>
  <c r="R91" i="53"/>
  <c r="R92" i="53"/>
  <c r="J56" i="55"/>
  <c r="L51" i="44"/>
  <c r="L50" i="44"/>
  <c r="AD13" i="53"/>
</calcChain>
</file>

<file path=xl/sharedStrings.xml><?xml version="1.0" encoding="utf-8"?>
<sst xmlns="http://schemas.openxmlformats.org/spreadsheetml/2006/main" count="982" uniqueCount="552">
  <si>
    <t>ASSETS</t>
  </si>
  <si>
    <t>TOTAL ASSETS</t>
  </si>
  <si>
    <t>LIABILITIES</t>
  </si>
  <si>
    <t>TOTAL LIABILITIES</t>
  </si>
  <si>
    <t>EQUITY</t>
  </si>
  <si>
    <t>TOTAL EQUITY</t>
  </si>
  <si>
    <t>TOTAL INCOME</t>
  </si>
  <si>
    <t>Period Profit/Loss</t>
  </si>
  <si>
    <t>INCOME</t>
  </si>
  <si>
    <t>EXPENSES</t>
  </si>
  <si>
    <t>Management Fees</t>
  </si>
  <si>
    <t>TOTAL EXPENSES</t>
  </si>
  <si>
    <t>Management Fee paid in advance</t>
  </si>
  <si>
    <t>Accounts Payable</t>
  </si>
  <si>
    <t>Short Term Liabilities</t>
  </si>
  <si>
    <t>Legal Expenses</t>
  </si>
  <si>
    <t>Cash &amp; Equivalents</t>
  </si>
  <si>
    <t>Portfolio Interest</t>
  </si>
  <si>
    <t>Others</t>
  </si>
  <si>
    <t>Total Assets</t>
  </si>
  <si>
    <t>Total Income</t>
  </si>
  <si>
    <t>Other Liabilities</t>
  </si>
  <si>
    <t>Other</t>
  </si>
  <si>
    <t>Total Expenses</t>
  </si>
  <si>
    <t>Bank and Account Charges</t>
  </si>
  <si>
    <t>Porfolio Composition</t>
  </si>
  <si>
    <t>Nicaragua</t>
  </si>
  <si>
    <t>Honduras</t>
  </si>
  <si>
    <t xml:space="preserve">        BIO</t>
  </si>
  <si>
    <t>Ecuador</t>
  </si>
  <si>
    <t>Capital</t>
  </si>
  <si>
    <t>Bolivia</t>
  </si>
  <si>
    <t>El Salvador</t>
  </si>
  <si>
    <t xml:space="preserve">Loans Interests </t>
  </si>
  <si>
    <t>CLIENTE</t>
  </si>
  <si>
    <t>FUBODE</t>
  </si>
  <si>
    <t>INSOTEC</t>
  </si>
  <si>
    <t>January</t>
  </si>
  <si>
    <t>PROFIT / LOSS before provisions</t>
  </si>
  <si>
    <t>Bad Loans Provisions</t>
  </si>
  <si>
    <t>PROFIT / LOSS before FX</t>
  </si>
  <si>
    <t>Exchange Rate Difference</t>
  </si>
  <si>
    <t>PROFIT / LOSS after FX</t>
  </si>
  <si>
    <t>DIACONIA</t>
  </si>
  <si>
    <t>FAMA</t>
  </si>
  <si>
    <t>APOYO INTEGRAL</t>
  </si>
  <si>
    <t>Fama</t>
  </si>
  <si>
    <t>Apoyo Integral</t>
  </si>
  <si>
    <t>Date of Inception</t>
  </si>
  <si>
    <t>Total Number of Clients</t>
  </si>
  <si>
    <t>Female Clients</t>
  </si>
  <si>
    <t>Clients in Rural Areas</t>
  </si>
  <si>
    <t>Avg. Loan Size</t>
  </si>
  <si>
    <t>General Manager</t>
  </si>
  <si>
    <t>Fernando Sanchez</t>
  </si>
  <si>
    <t>fsanchez@locfund.com</t>
  </si>
  <si>
    <t xml:space="preserve">Cesar Castillo </t>
  </si>
  <si>
    <t>ccastillo@locfund.com</t>
  </si>
  <si>
    <t>Veronica Zamora</t>
  </si>
  <si>
    <t>vzamora@locfund.com</t>
  </si>
  <si>
    <t>pfardella@locfund.com</t>
  </si>
  <si>
    <t>SOCIAL PERFORMANCE</t>
  </si>
  <si>
    <t>Total Liabilities</t>
  </si>
  <si>
    <t>TOTAL</t>
  </si>
  <si>
    <t>COUNTRY</t>
  </si>
  <si>
    <t>ENTITY</t>
  </si>
  <si>
    <t>PRINCIPAL</t>
  </si>
  <si>
    <t>ACCRUED INTERESTS</t>
  </si>
  <si>
    <t>FINANCIAL STATEMENTS</t>
  </si>
  <si>
    <t>COUNTRY ANALYSIS</t>
  </si>
  <si>
    <t>Women clients (%)</t>
  </si>
  <si>
    <t>Mexico</t>
  </si>
  <si>
    <t># of Locfund's MFIs</t>
  </si>
  <si>
    <t>Principal (loans)</t>
  </si>
  <si>
    <t>0% - 20%</t>
  </si>
  <si>
    <t>20% - 40%</t>
  </si>
  <si>
    <t>40% - 60%</t>
  </si>
  <si>
    <t>60% - 80%</t>
  </si>
  <si>
    <t>80% - 100%</t>
  </si>
  <si>
    <t>Rural  clients (%)</t>
  </si>
  <si>
    <t>Debt Contributions</t>
  </si>
  <si>
    <t>Director, Latin America and the Caribbean</t>
  </si>
  <si>
    <t xml:space="preserve">POVERTY AND INCOME INDICATORS </t>
  </si>
  <si>
    <t>OUR TEAM</t>
  </si>
  <si>
    <t>ABOUT THE FUND</t>
  </si>
  <si>
    <t>FUND FACTS</t>
  </si>
  <si>
    <t>PORTFOLIO PERFORMANCE INDICATORS</t>
  </si>
  <si>
    <t>ACCUMULATED DISBURSEMENTS</t>
  </si>
  <si>
    <t>Accumulated Disbursements</t>
  </si>
  <si>
    <t>DEVELOPMENTAL GOALS</t>
  </si>
  <si>
    <t>February</t>
  </si>
  <si>
    <t xml:space="preserve">                Principal</t>
  </si>
  <si>
    <t xml:space="preserve">                Accrued Interests</t>
  </si>
  <si>
    <t>Accumulated</t>
  </si>
  <si>
    <t>Credit Committe Meetings Costs</t>
  </si>
  <si>
    <t>Profit before FX</t>
  </si>
  <si>
    <t>FX result</t>
  </si>
  <si>
    <t>Profit / Loss</t>
  </si>
  <si>
    <t>MONTH</t>
  </si>
  <si>
    <t>SOCIAL INDICATORS</t>
  </si>
  <si>
    <t>SOCIAL HIGHLIGHTS</t>
  </si>
  <si>
    <t>Senior Loans - Closing and Commitment Fees</t>
  </si>
  <si>
    <t>March</t>
  </si>
  <si>
    <t>Reserve for Currency Loss</t>
  </si>
  <si>
    <t>FAMA II</t>
  </si>
  <si>
    <t>COMIXMUL</t>
  </si>
  <si>
    <t>AMC</t>
  </si>
  <si>
    <t>Comixmul</t>
  </si>
  <si>
    <t>Shareholders  Equity</t>
  </si>
  <si>
    <t>TECHNICAL SUPPORT FACILITY</t>
  </si>
  <si>
    <t>Cash and cash equivalent</t>
  </si>
  <si>
    <t>Return / Avg. Portfolio*</t>
  </si>
  <si>
    <t>Portfolio* Per Country</t>
  </si>
  <si>
    <t xml:space="preserve">Senior Loans </t>
  </si>
  <si>
    <t xml:space="preserve">        SIFEM</t>
  </si>
  <si>
    <t>Senior Loans Interests</t>
  </si>
  <si>
    <t>Long Term Liabilities</t>
  </si>
  <si>
    <t>Senior Debt</t>
  </si>
  <si>
    <t>LOCFUND II</t>
  </si>
  <si>
    <t>EN US$</t>
  </si>
  <si>
    <t>MASKAPITAL</t>
  </si>
  <si>
    <t>AMC II</t>
  </si>
  <si>
    <t>Interest Income</t>
  </si>
  <si>
    <t>Country</t>
  </si>
  <si>
    <t>Number of clients</t>
  </si>
  <si>
    <t>Female clients (%)</t>
  </si>
  <si>
    <t>Rural clients 
(%)</t>
  </si>
  <si>
    <t>Average loan (USD)</t>
  </si>
  <si>
    <t>Social Rating</t>
  </si>
  <si>
    <t>Social Rating  Report Year</t>
  </si>
  <si>
    <t>No</t>
  </si>
  <si>
    <t>Yes</t>
  </si>
  <si>
    <t xml:space="preserve">El Salvador </t>
  </si>
  <si>
    <t>-</t>
  </si>
  <si>
    <t>MasKapital</t>
  </si>
  <si>
    <t>CLIENTS</t>
  </si>
  <si>
    <t>Current</t>
  </si>
  <si>
    <t>Goal</t>
  </si>
  <si>
    <t>Deadline</t>
  </si>
  <si>
    <t>Total number of clients</t>
  </si>
  <si>
    <t>≥ 50%</t>
  </si>
  <si>
    <t>Year 6</t>
  </si>
  <si>
    <t>Rural clients</t>
  </si>
  <si>
    <t>Year 4</t>
  </si>
  <si>
    <t>Write-offs</t>
  </si>
  <si>
    <t>≤ 3%</t>
  </si>
  <si>
    <t>OTHER COUNTRIES</t>
  </si>
  <si>
    <t>Argentina</t>
  </si>
  <si>
    <t>Barbados</t>
  </si>
  <si>
    <t>Belize</t>
  </si>
  <si>
    <t>Brazil</t>
  </si>
  <si>
    <t>Colombia</t>
  </si>
  <si>
    <t>Costa Rica</t>
  </si>
  <si>
    <t>Chile</t>
  </si>
  <si>
    <t>Dominican Rep.</t>
  </si>
  <si>
    <t>Guatemala</t>
  </si>
  <si>
    <t>Haiti</t>
  </si>
  <si>
    <t>Jamaica</t>
  </si>
  <si>
    <t>Paraguay</t>
  </si>
  <si>
    <t>Peru</t>
  </si>
  <si>
    <t>Suriname</t>
  </si>
  <si>
    <t>Trinidad &amp; Tob.</t>
  </si>
  <si>
    <t>Uruguay</t>
  </si>
  <si>
    <t>Venezuela</t>
  </si>
  <si>
    <t>Senior Loan interest</t>
  </si>
  <si>
    <t>Compliance</t>
  </si>
  <si>
    <t>FACES</t>
  </si>
  <si>
    <t>FINCA</t>
  </si>
  <si>
    <t>Faces</t>
  </si>
  <si>
    <t>Finca</t>
  </si>
  <si>
    <t>* YTD results are annualized for calculation purposes.</t>
  </si>
  <si>
    <t>ROE*</t>
  </si>
  <si>
    <t>Female clients</t>
  </si>
  <si>
    <t>Disbursement/Average loan</t>
  </si>
  <si>
    <t>Average loan as of the date of disbursement (Investment report)</t>
  </si>
  <si>
    <t>Locfund's disbursed amount</t>
  </si>
  <si>
    <t>MICREDITO</t>
  </si>
  <si>
    <t>FAMA OPDF</t>
  </si>
  <si>
    <t>FACES II</t>
  </si>
  <si>
    <t>Fama OPDF</t>
  </si>
  <si>
    <t>Reserve for Loan Loss</t>
  </si>
  <si>
    <t>Insurance - D&amp;O</t>
  </si>
  <si>
    <t>Espoir</t>
  </si>
  <si>
    <t>ESPOIR</t>
  </si>
  <si>
    <t>INSOTEC II</t>
  </si>
  <si>
    <t>Leading Consultant - TSF</t>
  </si>
  <si>
    <t>%</t>
  </si>
  <si>
    <t>FINCA II</t>
  </si>
  <si>
    <t>F. PARAGUAYA</t>
  </si>
  <si>
    <t>Loan Portfolio (USD MM)</t>
  </si>
  <si>
    <t>ASEI</t>
  </si>
  <si>
    <t>MICREDITO II</t>
  </si>
  <si>
    <t>N/A</t>
  </si>
  <si>
    <t>AMC III</t>
  </si>
  <si>
    <t>MFI</t>
  </si>
  <si>
    <t>MiCrédito</t>
  </si>
  <si>
    <t>Fubode II</t>
  </si>
  <si>
    <t>FDL</t>
  </si>
  <si>
    <t>Contactar</t>
  </si>
  <si>
    <t>Proempresa</t>
  </si>
  <si>
    <t>Total</t>
  </si>
  <si>
    <t>FDD</t>
  </si>
  <si>
    <t>ODEF</t>
  </si>
  <si>
    <t>Acceso Crediticio</t>
  </si>
  <si>
    <t>PROFIT / LOSS after provisions</t>
  </si>
  <si>
    <t>TSF Income</t>
  </si>
  <si>
    <t>TSF Expenses</t>
  </si>
  <si>
    <t xml:space="preserve"> </t>
  </si>
  <si>
    <t>Padecoms</t>
  </si>
  <si>
    <t>Acceso</t>
  </si>
  <si>
    <t>Acceso II</t>
  </si>
  <si>
    <t>PROEMPRESA II</t>
  </si>
  <si>
    <t>CONTACTAR II</t>
  </si>
  <si>
    <t>Unique Clients</t>
  </si>
  <si>
    <t>Banked or First Clients</t>
  </si>
  <si>
    <t>Pedro Fardella</t>
  </si>
  <si>
    <t>PROFIT/ LOSS USD</t>
  </si>
  <si>
    <t>BALANCE SHEET USD</t>
  </si>
  <si>
    <t>F. Dominicana</t>
  </si>
  <si>
    <t>ACCESO CREDITICIO  III</t>
  </si>
  <si>
    <t>DMIRO I</t>
  </si>
  <si>
    <t>DMIRO II</t>
  </si>
  <si>
    <t>Banco D-Miro</t>
  </si>
  <si>
    <t>Profit before Bad Loans P.</t>
  </si>
  <si>
    <t>Total Portfolio</t>
  </si>
  <si>
    <t xml:space="preserve">      Portfolio</t>
  </si>
  <si>
    <t>FINANCIAL INDICATORS (USD)</t>
  </si>
  <si>
    <t>MFI DISTRIBUTION (USD)</t>
  </si>
  <si>
    <t>TOTAL LIABILITIES AND EQUITY</t>
  </si>
  <si>
    <t>FDL II</t>
  </si>
  <si>
    <t>INSOTEC III</t>
  </si>
  <si>
    <t>MICROSERFIN</t>
  </si>
  <si>
    <t>F. PARAGUAYA II</t>
  </si>
  <si>
    <t>PADECOMS II</t>
  </si>
  <si>
    <t>FAMA OPDF II</t>
  </si>
  <si>
    <t>Data as of</t>
  </si>
  <si>
    <t>Average loan/GDP per Capita</t>
  </si>
  <si>
    <t>Diaconía</t>
  </si>
  <si>
    <t>Insotec</t>
  </si>
  <si>
    <t>Credicampo</t>
  </si>
  <si>
    <t>ASEI II</t>
  </si>
  <si>
    <t>MiCredito III</t>
  </si>
  <si>
    <t>AMC IV</t>
  </si>
  <si>
    <t>Credicampo II</t>
  </si>
  <si>
    <t>Verificación</t>
  </si>
  <si>
    <t>N/A Not Available.</t>
  </si>
  <si>
    <t xml:space="preserve">COUNTRY EXPOSURE </t>
  </si>
  <si>
    <t>Avg. Return over portfolio**</t>
  </si>
  <si>
    <t>FX result over portfolio *</t>
  </si>
  <si>
    <t xml:space="preserve">** Last 12 months </t>
  </si>
  <si>
    <t>Principal (loans + interests)</t>
  </si>
  <si>
    <t>Return on Equity**</t>
  </si>
  <si>
    <t>** YTD results are annualized for calculation purposes.</t>
  </si>
  <si>
    <t>* Accumulated last 12 months</t>
  </si>
  <si>
    <t>ADISA</t>
  </si>
  <si>
    <t>ASPIRE</t>
  </si>
  <si>
    <t>ASEI III</t>
  </si>
  <si>
    <t>PROMUJER BOLIVIA</t>
  </si>
  <si>
    <t>ASPIRE II</t>
  </si>
  <si>
    <t>External Audit and Report Expenses</t>
  </si>
  <si>
    <t>Cuenta de Cuadre</t>
  </si>
  <si>
    <t>AMC HONDURAS</t>
  </si>
  <si>
    <t>PROMUJER NICARAGUA</t>
  </si>
  <si>
    <t>Desembolsos Totales</t>
  </si>
  <si>
    <r>
      <t xml:space="preserve">              </t>
    </r>
    <r>
      <rPr>
        <sz val="12"/>
        <rFont val="Arial"/>
        <family val="2"/>
      </rPr>
      <t xml:space="preserve">           </t>
    </r>
  </si>
  <si>
    <t>ASPIRE III</t>
  </si>
  <si>
    <t>PROMUJER Nicaragua II</t>
  </si>
  <si>
    <t>PADECOMSCREDITO III</t>
  </si>
  <si>
    <t>INSOTEC IV</t>
  </si>
  <si>
    <t>Diaconia II</t>
  </si>
  <si>
    <t>AMC V</t>
  </si>
  <si>
    <t>PROMUJER BOLIVIA II</t>
  </si>
  <si>
    <t>EMPRENDER</t>
  </si>
  <si>
    <t>Maskapítal II</t>
  </si>
  <si>
    <t>PROCAJA</t>
  </si>
  <si>
    <t>FAMA OPDF III</t>
  </si>
  <si>
    <t>FIE GP</t>
  </si>
  <si>
    <t>PROMUJER MEXICO II</t>
  </si>
  <si>
    <t>AMC VI</t>
  </si>
  <si>
    <t>PROMUJER BOLIVIA III</t>
  </si>
  <si>
    <t>PROMUJER ARGENTINA</t>
  </si>
  <si>
    <t>FAMA CAPITAL MARKETS</t>
  </si>
  <si>
    <t>Promujer Mexico</t>
  </si>
  <si>
    <t>APOYO INTEGRAL II</t>
  </si>
  <si>
    <t>FINCA III</t>
  </si>
  <si>
    <t>FINCA IV</t>
  </si>
  <si>
    <t>IDH HONDURAS</t>
  </si>
  <si>
    <t>CREDISOL HONDURAS</t>
  </si>
  <si>
    <t>CUADRO DE DESEMBOLSOS</t>
  </si>
  <si>
    <t>No. CLIENTE</t>
  </si>
  <si>
    <t>No. CREDITO</t>
  </si>
  <si>
    <t>MES</t>
  </si>
  <si>
    <t>FECHA</t>
  </si>
  <si>
    <t>MONTO USD</t>
  </si>
  <si>
    <t>ACUMULADO USD</t>
  </si>
  <si>
    <t>Clientes</t>
  </si>
  <si>
    <t>Fie GP</t>
  </si>
  <si>
    <t>Credisol</t>
  </si>
  <si>
    <t>IDH</t>
  </si>
  <si>
    <t>Cuadre</t>
  </si>
  <si>
    <t>Capital Markets Officer</t>
  </si>
  <si>
    <t>Sartawi</t>
  </si>
  <si>
    <t>CREDISOL HONDURAS II</t>
  </si>
  <si>
    <t xml:space="preserve"> ASEI IV</t>
  </si>
  <si>
    <t xml:space="preserve"> INSOTEC V</t>
  </si>
  <si>
    <t xml:space="preserve"> ODEF II</t>
  </si>
  <si>
    <t xml:space="preserve"> PROMUJER Nicaragua III</t>
  </si>
  <si>
    <t xml:space="preserve"> Sartawi</t>
  </si>
  <si>
    <t>FAMA II CAPITAL MARKETS</t>
  </si>
  <si>
    <t>MASKAPITAL III</t>
  </si>
  <si>
    <t>CREDICAMPO III</t>
  </si>
  <si>
    <t>OPTIMA</t>
  </si>
  <si>
    <t>ARARIWA</t>
  </si>
  <si>
    <t>AHSETFIN</t>
  </si>
  <si>
    <t>SHARE</t>
  </si>
  <si>
    <t>FACES III</t>
  </si>
  <si>
    <t>FAFIDESS</t>
  </si>
  <si>
    <t>OPTIMA II</t>
  </si>
  <si>
    <t>Arariwa</t>
  </si>
  <si>
    <t>Share</t>
  </si>
  <si>
    <t>Fafidess</t>
  </si>
  <si>
    <t>Ahsetfin</t>
  </si>
  <si>
    <t>Panama</t>
  </si>
  <si>
    <t>Liquidity</t>
  </si>
  <si>
    <t>SHARE II</t>
  </si>
  <si>
    <t>FINCA CAPITAL MARKETS</t>
  </si>
  <si>
    <t>AMC HONDURAS II</t>
  </si>
  <si>
    <t>ADICLA</t>
  </si>
  <si>
    <t>ASEI V</t>
  </si>
  <si>
    <t>FAFIDESS II</t>
  </si>
  <si>
    <t>FINCA V</t>
  </si>
  <si>
    <t>ADISA II</t>
  </si>
  <si>
    <t>PROMUJER MEXICO III</t>
  </si>
  <si>
    <t>ESPOIR II</t>
  </si>
  <si>
    <t>VISION FUND</t>
  </si>
  <si>
    <t>SARTAWI II</t>
  </si>
  <si>
    <t>FDL III</t>
  </si>
  <si>
    <t>Adicla</t>
  </si>
  <si>
    <t>Write-offs 
(%)</t>
  </si>
  <si>
    <t>SOCIAL PERFORMANCE (a)</t>
  </si>
  <si>
    <t>(a) Institutions with Not Available Social Data, were completed with Locfund II reports</t>
  </si>
  <si>
    <t>Number of MFIs served</t>
  </si>
  <si>
    <t xml:space="preserve">No </t>
  </si>
  <si>
    <t>Fondesurco</t>
  </si>
  <si>
    <t>OMLA</t>
  </si>
  <si>
    <t>FONDESURCO</t>
  </si>
  <si>
    <t>PADECOMS IV</t>
  </si>
  <si>
    <t>INSOTEC VI</t>
  </si>
  <si>
    <t>AMC VII</t>
  </si>
  <si>
    <t>PADECOMS V</t>
  </si>
  <si>
    <t>CONTACTAR III</t>
  </si>
  <si>
    <t>CONTACTAR IV</t>
  </si>
  <si>
    <t>CONTACTAR V</t>
  </si>
  <si>
    <t xml:space="preserve"> FAMA OPDF IV</t>
  </si>
  <si>
    <t>Microserfín</t>
  </si>
  <si>
    <t>In process</t>
  </si>
  <si>
    <t>0-20</t>
  </si>
  <si>
    <t>20-40</t>
  </si>
  <si>
    <t>40-60</t>
  </si>
  <si>
    <t>60-80</t>
  </si>
  <si>
    <t>80-100</t>
  </si>
  <si>
    <t>Loan Disbursements to MFIs</t>
  </si>
  <si>
    <t>EQUITY INVERSTORS</t>
  </si>
  <si>
    <t>FDL IV</t>
  </si>
  <si>
    <t>IDH Honduras II</t>
  </si>
  <si>
    <t>ASEI VI</t>
  </si>
  <si>
    <t>FAFIDESS III</t>
  </si>
  <si>
    <t>CONTACTAR VI</t>
  </si>
  <si>
    <t>ESPOIR III</t>
  </si>
  <si>
    <t>FACES IV</t>
  </si>
  <si>
    <t>CONTACTAR VII</t>
  </si>
  <si>
    <t>PROCAJA II</t>
  </si>
  <si>
    <t>ESPOIR IV</t>
  </si>
  <si>
    <t>n/a</t>
  </si>
  <si>
    <t>Loan Disbursements/ Commitments</t>
  </si>
  <si>
    <t>Avg. Disbursement</t>
  </si>
  <si>
    <t>TSF Director</t>
  </si>
  <si>
    <t>Verónica Céspedes</t>
  </si>
  <si>
    <t>vcespedes@locfund.com</t>
  </si>
  <si>
    <t>SARTAWI III</t>
  </si>
  <si>
    <t>FIE GP II</t>
  </si>
  <si>
    <t>FAMA OPDF V</t>
  </si>
  <si>
    <t>ASEI VII</t>
  </si>
  <si>
    <t>PROMUJER NICARAGUA IV</t>
  </si>
  <si>
    <t>ADISA III</t>
  </si>
  <si>
    <t>FACES V</t>
  </si>
  <si>
    <t>FAFIDESS IV</t>
  </si>
  <si>
    <t>APOYO INTEGRAL III</t>
  </si>
  <si>
    <t>IMPRO</t>
  </si>
  <si>
    <t>ESPOIR V</t>
  </si>
  <si>
    <t>MICROSERFIN II</t>
  </si>
  <si>
    <t>OPTIMA III</t>
  </si>
  <si>
    <t>MiCredito IV</t>
  </si>
  <si>
    <t>IDH Honduras III</t>
  </si>
  <si>
    <t>Contactar VIII</t>
  </si>
  <si>
    <t>CREDISOL HONDURAS III</t>
  </si>
  <si>
    <t>BANCO POPULAR</t>
  </si>
  <si>
    <t>MASKAPITAL IV</t>
  </si>
  <si>
    <t>INSOTEC VII</t>
  </si>
  <si>
    <t>ESPOIR VI</t>
  </si>
  <si>
    <t>Banco Popular</t>
  </si>
  <si>
    <t>Debt Commitments</t>
  </si>
  <si>
    <t>Fubode</t>
  </si>
  <si>
    <t>Óptima</t>
  </si>
  <si>
    <t>Etiquetas de fila</t>
  </si>
  <si>
    <t>Total general</t>
  </si>
  <si>
    <t>Suma de ACCRUED INTERESTS</t>
  </si>
  <si>
    <t>OPERATIONS</t>
  </si>
  <si>
    <t>April</t>
  </si>
  <si>
    <t>May</t>
  </si>
  <si>
    <t>June</t>
  </si>
  <si>
    <t>PROMUJER BOLIVIA IV</t>
  </si>
  <si>
    <t>ADISA IV</t>
  </si>
  <si>
    <t>ASPIRE IV</t>
  </si>
  <si>
    <t>ASEI VIII</t>
  </si>
  <si>
    <t>Advisory Committee Meeting Costs</t>
  </si>
  <si>
    <t>Advisory Committe Meetings Costs</t>
  </si>
  <si>
    <t>OP</t>
  </si>
  <si>
    <t>Suma de TOTAL</t>
  </si>
  <si>
    <t>Count of OP</t>
  </si>
  <si>
    <t>Sum of PRINCIPAL</t>
  </si>
  <si>
    <t>Sum of TOTAL</t>
  </si>
  <si>
    <t>VISION FUND II</t>
  </si>
  <si>
    <t>DIACONIA  III</t>
  </si>
  <si>
    <t>ARARIWA II</t>
  </si>
  <si>
    <t>EDPYME ALTERNATIVA</t>
  </si>
  <si>
    <t>Total clients reached by LOCFUND II financing</t>
  </si>
  <si>
    <t>(Social Indicators pertain exclusively to MFIs in fund's portfolio)</t>
  </si>
  <si>
    <t xml:space="preserve">Credit Officer </t>
  </si>
  <si>
    <t>BANCO POPULAR II</t>
  </si>
  <si>
    <t>ASPIRE V</t>
  </si>
  <si>
    <t xml:space="preserve">SARTAWI IV </t>
  </si>
  <si>
    <t>INSOTEC VIII</t>
  </si>
  <si>
    <t>ASEI IX</t>
  </si>
  <si>
    <t>FAFIDESS V</t>
  </si>
  <si>
    <t>INSOTEC IX</t>
  </si>
  <si>
    <t>APOYO INTEGRAL IV</t>
  </si>
  <si>
    <t>EDPYME ALTERNATIVA II</t>
  </si>
  <si>
    <t>IDH Honduras IV</t>
  </si>
  <si>
    <t>July</t>
  </si>
  <si>
    <t>August</t>
  </si>
  <si>
    <t>September</t>
  </si>
  <si>
    <t>Not Applicable</t>
  </si>
  <si>
    <t xml:space="preserve">MFI </t>
  </si>
  <si>
    <t>Female</t>
  </si>
  <si>
    <t>Rural</t>
  </si>
  <si>
    <t>Fundación Paraguaya</t>
  </si>
  <si>
    <t>ProEmpresa</t>
  </si>
  <si>
    <t>Padecomsmcrédito</t>
  </si>
  <si>
    <t>Pro Mujer - MEX</t>
  </si>
  <si>
    <t>Adisa</t>
  </si>
  <si>
    <t>AMC - HON</t>
  </si>
  <si>
    <t>Pro Mujer - NIC</t>
  </si>
  <si>
    <t>Aspire</t>
  </si>
  <si>
    <t>Pro Mujer - BOL</t>
  </si>
  <si>
    <t>Pro Caja</t>
  </si>
  <si>
    <t>Pro Mujer - ARG</t>
  </si>
  <si>
    <t>VisionFund</t>
  </si>
  <si>
    <t>Impro</t>
  </si>
  <si>
    <t>Alternativa</t>
  </si>
  <si>
    <t>IMFS</t>
  </si>
  <si>
    <t>October</t>
  </si>
  <si>
    <t>November</t>
  </si>
  <si>
    <t>December</t>
  </si>
  <si>
    <t>pais</t>
  </si>
  <si>
    <t>monto</t>
  </si>
  <si>
    <t>Status</t>
  </si>
  <si>
    <t>Total Equity</t>
  </si>
  <si>
    <t>Year 2019 (in USD)</t>
  </si>
  <si>
    <t>MONTHLY PROFIT/LOSS 2019 (USD)</t>
  </si>
  <si>
    <t>Compliant</t>
  </si>
  <si>
    <t>ROA*</t>
  </si>
  <si>
    <t>Financial Spread</t>
  </si>
  <si>
    <t>FX Result / Avg. Porfolio**</t>
  </si>
  <si>
    <t>Avg. Return over portfolio (Without Comixmul)**</t>
  </si>
  <si>
    <t>Principal (loans) without Comixmul</t>
  </si>
  <si>
    <t>Principal (loans + interests) without Comixmul</t>
  </si>
  <si>
    <t>Equipate</t>
  </si>
  <si>
    <t>Rolando Pereira</t>
  </si>
  <si>
    <t>rpereira@bim-bfm.com</t>
  </si>
  <si>
    <t>Total Number of Loans</t>
  </si>
  <si>
    <t>** *Accumulated  since inception (December 2013)</t>
  </si>
  <si>
    <t>Return on Assets**</t>
  </si>
  <si>
    <t>Deferred financing costs</t>
  </si>
  <si>
    <t>INDICATORS 2020</t>
  </si>
  <si>
    <t>QUARTER IN REVIEW</t>
  </si>
  <si>
    <t>BALANCE SHEET 2020 (USD)</t>
  </si>
  <si>
    <t>Sep</t>
  </si>
  <si>
    <t>Balance Sheet Check</t>
  </si>
  <si>
    <t>(Most recent Social Indicators available, as of December 2020)</t>
  </si>
  <si>
    <t>Marcia Gutierrez</t>
  </si>
  <si>
    <t>mgutierrez@bim-bfm.com</t>
  </si>
  <si>
    <t>Jorge Amestegui</t>
  </si>
  <si>
    <t>jamestegui@bim-bfm.com</t>
  </si>
  <si>
    <t xml:space="preserve">SPI4 audit </t>
  </si>
  <si>
    <t xml:space="preserve">(a) PPI: Progress out of Poverty Index. As reported by the MFI to the PPI (http://www.progressoutofpoverty.org/ppi-users).       </t>
  </si>
  <si>
    <t xml:space="preserve">(b) In accordance to the document elaborated by MIF/IDB in Nov 2014 named "Financial Inclusion Latin America and the Caribbean", the microfinance average of loan in the region is USD 1.800.        </t>
  </si>
  <si>
    <t xml:space="preserve">(c)  At Least 50% of Locfund II's clients will have an average loan size to final clients of less than 40% of GDP per capita.      </t>
  </si>
  <si>
    <t xml:space="preserve">(d) Principal + Interest as of December 2020.             </t>
  </si>
  <si>
    <t>(e) GDP: Gross domestic product per capita, GDP per capita, PPP (constant 2017 international $), source: https://data.worldbank.org/indicator/NY.GDP.PCAP.PP.KD https://www.imf.org/en/Publications/WEO/weo-database/2020/April/select-country-group</t>
  </si>
  <si>
    <t>(f) HDI (Human Development Index). Source: 2019 Report, data compiled form official web site http://hdr.undp.org/en/data#</t>
  </si>
  <si>
    <t xml:space="preserve">(g) Population below national poverty line (NPL). Source: https://www.cia.gov/library/publications/the-world-factbook/       </t>
  </si>
  <si>
    <t>(h)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</si>
  <si>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PPI Users (a)</t>
  </si>
  <si>
    <t>Average loan size (b)</t>
  </si>
  <si>
    <t>Avg. loan size/GDP per capita (c)</t>
  </si>
  <si>
    <t>GDP USD (e)</t>
  </si>
  <si>
    <t>HDI (f)</t>
  </si>
  <si>
    <t>% NPL (g)</t>
  </si>
  <si>
    <t>Gini Coefficient (h)</t>
  </si>
  <si>
    <t>(a) PPI: Progress out of Poverty Index. As reported by the MFI to the PPI (http://www.progressoutofpoverty.org/ppi-users).       
(b) In accordance to the document elaborated by MIF/IDB in Nov 2014 named "Financial Inclusion Latin America and the Caribbean", the microfinance average of loan in the region is USD 1.800.        
(c)  At Least 50% of Locfund II's clients will have an average loan size to final clients of less than 40% of GDP per capita.      
(d) Principal + Interest as of December 2020.             
(e) GDP: Gross domestic product per capita, GDP per capita, PPP (constant 2017 international $), source: https://data.worldbank.org/indicator/NY.GDP.PCAP.PP.KD https://www.imf.org/en/Publications/WEO/weo-database/2020/April/select-country-group
(f) HDI (Human Development Index). Source: 2019 Report, data compiled form official web site http://hdr.undp.org/en/data#
(g) Population below national poverty line (NPL). Source: https://www.cia.gov/library/publications/the-world-factbook/       
(h)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
N/A Not Available.</t>
  </si>
  <si>
    <t xml:space="preserve">        BCP Miami</t>
  </si>
  <si>
    <t xml:space="preserve">        BCP Miami - Committed Funds</t>
  </si>
  <si>
    <t xml:space="preserve">       Panamerican Securities S.A.</t>
  </si>
  <si>
    <t xml:space="preserve">                Disbursement Fee</t>
  </si>
  <si>
    <t xml:space="preserve">        External Auditors </t>
  </si>
  <si>
    <t xml:space="preserve">       Credit Committe Meetings Costs</t>
  </si>
  <si>
    <t xml:space="preserve">       Advisory Committe Meetings Costs</t>
  </si>
  <si>
    <t xml:space="preserve">       Committment Fees</t>
  </si>
  <si>
    <t xml:space="preserve">       Legal Services</t>
  </si>
  <si>
    <t xml:space="preserve">       Management Fee </t>
  </si>
  <si>
    <t xml:space="preserve">        BID LAB</t>
  </si>
  <si>
    <t xml:space="preserve">       NORFUND</t>
  </si>
  <si>
    <t xml:space="preserve">       BIO S.A.</t>
  </si>
  <si>
    <t xml:space="preserve">       SIFEM AG</t>
  </si>
  <si>
    <t xml:space="preserve">       FUNDA-PRO</t>
  </si>
  <si>
    <t xml:space="preserve">       IDB (Lab)</t>
  </si>
  <si>
    <t xml:space="preserve">       BIM Ltd.</t>
  </si>
  <si>
    <t xml:space="preserve">       BIM Microfinance Next LLC</t>
  </si>
  <si>
    <t>Senior Loans Fees</t>
  </si>
  <si>
    <t>Organizational Expenses</t>
  </si>
  <si>
    <t>Jan-Dec 20</t>
  </si>
  <si>
    <t>LOCFUND NEXT L.P. in USD (December 2020)</t>
  </si>
  <si>
    <t>DISBURSEMENT FEE</t>
  </si>
  <si>
    <t>Suma de DISBURSEMENT FEE</t>
  </si>
  <si>
    <t>08/2020</t>
  </si>
  <si>
    <t>Leverage Ratio &lt; 3x</t>
  </si>
  <si>
    <t xml:space="preserve">Portfolio at Risk Ratio + Writte offs &lt; 6% </t>
  </si>
  <si>
    <t>Endorsed to the CPP</t>
  </si>
  <si>
    <t>Certified in CPP</t>
  </si>
  <si>
    <t>≥ 40%</t>
  </si>
  <si>
    <t>≤ 1,500</t>
  </si>
  <si>
    <t>≥ 200,000</t>
  </si>
  <si>
    <t>LOCFUND NEXT PORTFOLIO (d)</t>
  </si>
  <si>
    <t>LOCFUND NEXT COUNTRY EXPOSURE</t>
  </si>
  <si>
    <t>LOCFUND NEXT, L.P. PROFIT/LOSS ACCUMULATED</t>
  </si>
  <si>
    <t>Locfund Next Covenants</t>
  </si>
  <si>
    <t>DIGITAL TRASNFORMATION COMPONENT</t>
  </si>
  <si>
    <t>B</t>
  </si>
  <si>
    <t>C</t>
  </si>
  <si>
    <t>Disbursement Fee</t>
  </si>
  <si>
    <t>Other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</si>
</sst>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5">
    <numFmt numFmtId="41" formatCode="_-* #,##0_-;\-* #,##0_-;_-* &quot;-&quot;_-;_-@_-"/>
    <numFmt numFmtId="43" formatCode="_-* #,##0.00_-;\-* #,##0.00_-;_-* &quot;-&quot;??_-;_-@_-"/>
    <numFmt numFmtId="164" formatCode="&quot;$&quot;#,##0_);\(&quot;$&quot;#,##0\)"/>
    <numFmt numFmtId="165" formatCode="&quot;$&quot;#,##0.00_);\(&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_(&quot;$b&quot;\ * #,##0.00_);_(&quot;$b&quot;\ * \(#,##0.00\);_(&quot;$b&quot;\ * &quot;-&quot;??_);_(@_)"/>
    <numFmt numFmtId="171" formatCode="#,##0\ &quot;€&quot;;\-#,##0\ &quot;€&quot;"/>
    <numFmt numFmtId="172" formatCode="_-* #,##0.00\ &quot;€&quot;_-;\-* #,##0.00\ &quot;€&quot;_-;_-* &quot;-&quot;??\ &quot;€&quot;_-;_-@_-"/>
    <numFmt numFmtId="173" formatCode="_-* #,##0.00\ _€_-;\-* #,##0.00\ _€_-;_-* &quot;-&quot;??\ _€_-;_-@_-"/>
    <numFmt numFmtId="174" formatCode="_ * #,##0_ ;_ * \-#,##0_ ;_ * &quot;-&quot;_ ;_ @_ "/>
    <numFmt numFmtId="175" formatCode="_ * #,##0.00_ ;_ * \-#,##0.00_ ;_ * &quot;-&quot;??_ ;_ @_ "/>
    <numFmt numFmtId="176" formatCode="_-* #,##0.00\ _$_-;\-* #,##0.00\ _$_-;_-* &quot;-&quot;??\ _$_-;_-@_-"/>
    <numFmt numFmtId="177" formatCode="_(* #,##0_);_(* \(#,##0\);_(* &quot;-&quot;??_);_(@_)"/>
    <numFmt numFmtId="178" formatCode="0.0%"/>
    <numFmt numFmtId="179" formatCode="0.0"/>
    <numFmt numFmtId="180" formatCode="_-* #,##0\ _$_-;\-* #,##0\ _$_-;_-* &quot;-&quot;??\ _$_-;_-@_-"/>
    <numFmt numFmtId="181" formatCode="[$-409]mmm\-yy;@"/>
    <numFmt numFmtId="182" formatCode="_-* #,##0.00\ &quot;$&quot;_-;\-* #,##0.00\ &quot;$&quot;_-;_-* &quot;-&quot;??\ &quot;$&quot;_-;_-@_-"/>
    <numFmt numFmtId="183" formatCode="_-[$€-2]* #,##0.00_-;\-[$€-2]* #,##0.00_-;_-[$€-2]* &quot;-&quot;??_-"/>
    <numFmt numFmtId="184" formatCode="_-* #,##0.00\ [$€]_-;\-* #,##0.00\ [$€]_-;_-* &quot;-&quot;??\ [$€]_-;_-@_-"/>
    <numFmt numFmtId="185" formatCode="_ * #,##0.00_ ;_ * \-#,##0.00_ ;_ * \-??_ ;_ @_ "/>
    <numFmt numFmtId="186" formatCode="_-* #,##0.00\ _F_-;\-* #,##0.00\ _F_-;_-* &quot;-&quot;??\ _F_-;_-@_-"/>
    <numFmt numFmtId="187" formatCode="_-* #,##0.00\ _S_/_-;\-* #,##0.00\ _S_/_-;_-* &quot;-&quot;??\ _S_/_-;_-@_-"/>
    <numFmt numFmtId="188" formatCode="_-* #,##0.00\ _P_t_a_-;\-* #,##0.00\ _P_t_a_-;_-* &quot;-&quot;??\ _P_t_a_-;_-@_-"/>
    <numFmt numFmtId="189" formatCode="#,##0\ &quot;$&quot;;[Red]\-#,##0\ &quot;$&quot;"/>
    <numFmt numFmtId="190" formatCode="_-* #,##0.00\ &quot;F&quot;_-;\-* #,##0.00\ &quot;F&quot;_-;_-* &quot;-&quot;??\ &quot;F&quot;_-;_-@_-"/>
    <numFmt numFmtId="191" formatCode="_(&quot;$&quot;\ * #,##0.00_);_(&quot;$&quot;\ * \(#,##0.00\);_(&quot;$&quot;\ * &quot;-&quot;??_);_(@_)"/>
    <numFmt numFmtId="192" formatCode="[$-C0A]d\-mmm\-yy;@"/>
    <numFmt numFmtId="193" formatCode="dd/mm/yyyy;@"/>
    <numFmt numFmtId="194" formatCode="_(#,##0;_(\(#,##0\);_-&quot;-&quot;_-"/>
    <numFmt numFmtId="195" formatCode="&quot;$&quot;0.0&quot;MM&quot;"/>
    <numFmt numFmtId="196" formatCode="0.0&quot;MM&quot;"/>
    <numFmt numFmtId="197" formatCode="_(&quot;S/.&quot;\ * #,##0.00_);_(&quot;S/.&quot;\ * \(#,##0.00\);_(&quot;S/.&quot;\ * &quot;-&quot;??_);_(@_)"/>
    <numFmt numFmtId="198" formatCode="#,##0.000"/>
    <numFmt numFmtId="199" formatCode="_-&quot;$&quot;* #,##0.00_-;\-&quot;$&quot;* #,##0.00_-;_-&quot;$&quot;* &quot;-&quot;??_-;_-@_-"/>
    <numFmt numFmtId="200" formatCode="_ [$€-2]\ * #,##0.00_ ;_ [$€-2]\ * \-#,##0.00_ ;_ [$€-2]\ * &quot;-&quot;??_ "/>
    <numFmt numFmtId="201" formatCode="_-* #,##0.00\ _p_t_a_-;\-* #,##0.00\ _p_t_a_-;_-* &quot;-&quot;??\ _p_t_a_-;_-@_-"/>
    <numFmt numFmtId="202" formatCode="&quot;Activado&quot;;&quot;Activado&quot;;&quot;Desactivado&quot;"/>
    <numFmt numFmtId="203" formatCode="_([$€-2]\ * #,##0.00_);_([$€-2]\ * \(#,##0.00\);_([$€-2]\ * &quot;-&quot;??_)"/>
    <numFmt numFmtId="204" formatCode="_([$€]* #,##0.00_);_([$€]* \(#,##0.00\);_([$€]* &quot;-&quot;??_);_(@_)"/>
    <numFmt numFmtId="205" formatCode="_(&quot; &quot;* #,##0.00_);_(&quot; &quot;* \(#,##0.00\);_(&quot; &quot;* &quot;-&quot;??_);_(@_)"/>
    <numFmt numFmtId="206" formatCode="_-* #,##0.00&quot;р.&quot;_-;\-* #,##0.00&quot;р.&quot;_-;_-* &quot;-&quot;??&quot;р.&quot;_-;_-@_-"/>
    <numFmt numFmtId="207" formatCode="_-* #,##0.00_р_._-;\-* #,##0.00_р_._-;_-* &quot;-&quot;??_р_._-;_-@_-"/>
    <numFmt numFmtId="208" formatCode="mmmm\ yyyy"/>
    <numFmt numFmtId="209" formatCode="d/mm/yy;@"/>
    <numFmt numFmtId="210" formatCode="_(* #,##0\ &quot;pta&quot;_);_(* \(#,##0\ &quot;pta&quot;\);_(* &quot;-&quot;??\ &quot;pta&quot;_);_(@_)"/>
    <numFmt numFmtId="211" formatCode="&quot;Q&quot;#,##0_);\(&quot;Q&quot;#,##0\)"/>
    <numFmt numFmtId="212" formatCode="[$-409]dd\-mmm\-yy;@"/>
    <numFmt numFmtId="213" formatCode="_([$€-2]* #,##0.00_);_([$€-2]* \(#,##0.00\);_([$€-2]* &quot;-&quot;??_)"/>
    <numFmt numFmtId="214" formatCode="&quot;£&quot;#,##0;\-&quot;£&quot;#,##0"/>
    <numFmt numFmtId="215" formatCode="_ * #,##0.00_ ;_ * \-#,##0.00_ ;_ * &quot;-&quot;_ ;_ @_ "/>
    <numFmt numFmtId="216" formatCode="&quot;S/.&quot;\ #,##0.00_);\(&quot;S/.&quot;\ #,##0.00\)"/>
    <numFmt numFmtId="217" formatCode="_(* #,##0.0_);_(* \(#,##0.0\);_(* &quot;-&quot;??_);_(@_)"/>
    <numFmt numFmtId="218" formatCode="_-&quot;¢&quot;* #,##0.00_-;\-&quot;¢&quot;* #,##0.00_-;_-&quot;¢&quot;* &quot;-&quot;??_-;_-@_-"/>
    <numFmt numFmtId="219" formatCode="_(* #,##0_);[Red]_(* \(#,##0\);_(* &quot;-&quot;_);_(@_)"/>
    <numFmt numFmtId="220" formatCode="[&gt;=1]0;[&lt;-1]\-0;0.0%"/>
    <numFmt numFmtId="221" formatCode="&quot;$&quot;#,##0.00;[Red]\-&quot;$&quot;#,##0.00"/>
    <numFmt numFmtId="222" formatCode="_-[$€-2]* #,##0.0000_-;\-[$€-2]* #,##0.0000_-;_-[$€-2]* &quot;-&quot;??_-"/>
    <numFmt numFmtId="223" formatCode="_-[$€]* #,##0.00_-;\-[$€]* #,##0.00_-;_-[$€]* &quot;-&quot;??_-;_-@_-"/>
    <numFmt numFmtId="224" formatCode="[$-C0A]mmm\-yy;@"/>
    <numFmt numFmtId="225" formatCode="_-* #,##0.00\ _D_M_-;\-* #,##0.00\ _D_M_-;_-* &quot;-&quot;??\ _D_M_-;_-@_-"/>
    <numFmt numFmtId="226" formatCode="_(&quot;RD$&quot;* #,##0.00_);_(&quot;RD$&quot;* \(#,##0.00\);_(&quot;RD$&quot;* &quot;-&quot;??_);_(@_)"/>
    <numFmt numFmtId="227" formatCode="_(&quot;C$&quot;\ * #,##0.00_);_(&quot;C$&quot;\ * \(#,##0.00\);_(&quot;C$&quot;\ * &quot;-&quot;??_);_(@_)"/>
    <numFmt numFmtId="228" formatCode="_ &quot;C$&quot;\ * #,##0.00_ ;_ &quot;C$&quot;\ * \-#,##0.00_ ;_ &quot;C$&quot;\ * &quot;-&quot;??_ ;_ @_ "/>
    <numFmt numFmtId="229" formatCode="\ #,##0\ \ \ ;\(#,##0\)\ \ ;\—\ \ \ \ "/>
    <numFmt numFmtId="230" formatCode="0.00_)"/>
    <numFmt numFmtId="231" formatCode="&quot;Yes&quot;;&quot;Yes&quot;;&quot;No&quot;"/>
    <numFmt numFmtId="232" formatCode="_-* #,##0.00\ _P_t_s_-;\-* #,##0.00\ _P_t_s_-;_-* &quot;-&quot;??\ _P_t_s_-;_-@_-"/>
    <numFmt numFmtId="233" formatCode="&quot;On&quot;;&quot;On&quot;;&quot;Off&quot;"/>
    <numFmt numFmtId="234" formatCode="_-* #,##0.00_-;_-* #,##0.00\-;_-* &quot;-&quot;??_-;_-@_-"/>
    <numFmt numFmtId="235" formatCode="0.0000"/>
    <numFmt numFmtId="236" formatCode="&quot;$&quot;#,##0.0000_);\(&quot;$&quot;#,##0.0000\)"/>
    <numFmt numFmtId="237" formatCode="&quot; $&quot;#,##0.00\ ;&quot;-$&quot;#,##0.00\ ;&quot; $-&quot;#\ ;@\ "/>
    <numFmt numFmtId="238" formatCode="#,##0.0_);\(#,##0.0\)"/>
    <numFmt numFmtId="239" formatCode="_-* #,##0\ _F_-;\-* #,##0\ _F_-;_-* &quot;-&quot;\ _F_-;_-@_-"/>
    <numFmt numFmtId="240" formatCode="_-* #,##0\ &quot;F&quot;_-;\-* #,##0\ &quot;F&quot;_-;_-* &quot;-&quot;\ &quot;F&quot;_-;_-@_-"/>
    <numFmt numFmtId="241" formatCode="mm/dd/yy"/>
    <numFmt numFmtId="242" formatCode="#,##0.00\ ;\-#,##0.00\ ;&quot; -&quot;#\ ;@\ "/>
    <numFmt numFmtId="243" formatCode="_-* #,##0.00\ _€_-;\-* #,##0.00\ _€_-;_-* \-??\ _€_-;_-@_-"/>
    <numFmt numFmtId="244" formatCode="#,##0.00\ ;&quot; -&quot;#,##0.00\ ;&quot; -&quot;00\ ;@\ "/>
    <numFmt numFmtId="245" formatCode="_ &quot;$b&quot;\ * #,##0.00_ ;_ &quot;$b&quot;\ * \-#,##0.00_ ;_ &quot;$b&quot;\ * &quot;-&quot;??_ ;_ @_ "/>
    <numFmt numFmtId="246" formatCode="000"/>
    <numFmt numFmtId="247" formatCode="#,##0.000_ ;\-#,##0.000\ "/>
    <numFmt numFmtId="248" formatCode="_(* #,##0.000_);_(* \(#,##0.000\);_(* &quot;-&quot;??_);_(@_)"/>
    <numFmt numFmtId="249" formatCode="_(* #,##0.00000_);_(* \(#,##0.00000\);_(* &quot;-&quot;??_);_(@_)"/>
    <numFmt numFmtId="250" formatCode="#,##0.0_ ;\-#,##0.0\ "/>
    <numFmt numFmtId="251" formatCode="#,##0.0"/>
    <numFmt numFmtId="252" formatCode="_-* #,##0.0000\ _$_-;\-* #,##0.0000\ _$_-;_-* &quot;-&quot;??\ _$_-;_-@_-"/>
    <numFmt numFmtId="253" formatCode="0.00&quot;MM&quot;"/>
    <numFmt numFmtId="254" formatCode="0.0000%"/>
    <numFmt numFmtId="255" formatCode="0.000%"/>
    <numFmt numFmtId="256" formatCode="&quot;$&quot;0.00&quot;MM&quot;"/>
  </numFmts>
  <fonts count="255">
    <font>
      <sz val="10"/>
      <name val="Arial"/>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1"/>
      <color theme="1"/>
      <name val="Nexa Book"/>
      <family val="2"/>
      <scheme val="minor"/>
    </font>
    <font>
      <sz val="10"/>
      <name val="Arial"/>
      <family val="2"/>
    </font>
    <font>
      <sz val="8"/>
      <name val="Arial"/>
      <family val="2"/>
    </font>
    <font>
      <sz val="11"/>
      <name val="Arial"/>
      <family val="2"/>
    </font>
    <font>
      <b/>
      <sz val="8"/>
      <name val="Tahoma"/>
      <family val="2"/>
    </font>
    <font>
      <sz val="8"/>
      <name val="Arial"/>
      <family val="2"/>
    </font>
    <font>
      <sz val="10"/>
      <name val="Arial"/>
      <family val="2"/>
    </font>
    <font>
      <sz val="11"/>
      <name val="Nexa Book"/>
      <family val="2"/>
      <scheme val="minor"/>
    </font>
    <font>
      <sz val="10"/>
      <name val="Arial Narrow"/>
      <family val="2"/>
    </font>
    <font>
      <sz val="8"/>
      <color theme="1" tint="0.249977111117893"/>
      <name val="Arial Narrow"/>
      <family val="2"/>
    </font>
    <font>
      <sz val="11"/>
      <name val="Arial Narrow"/>
      <family val="2"/>
    </font>
    <font>
      <b/>
      <sz val="18"/>
      <color theme="3"/>
      <name val="Nexa Bold"/>
      <family val="2"/>
      <scheme val="major"/>
    </font>
    <font>
      <b/>
      <sz val="15"/>
      <color theme="3"/>
      <name val="Nexa Book"/>
      <family val="2"/>
      <scheme val="minor"/>
    </font>
    <font>
      <b/>
      <sz val="13"/>
      <color theme="3"/>
      <name val="Nexa Book"/>
      <family val="2"/>
      <scheme val="minor"/>
    </font>
    <font>
      <b/>
      <sz val="11"/>
      <color theme="3"/>
      <name val="Nexa Book"/>
      <family val="2"/>
      <scheme val="minor"/>
    </font>
    <font>
      <sz val="11"/>
      <color rgb="FF006100"/>
      <name val="Nexa Book"/>
      <family val="2"/>
      <scheme val="minor"/>
    </font>
    <font>
      <sz val="11"/>
      <color rgb="FF9C0006"/>
      <name val="Nexa Book"/>
      <family val="2"/>
      <scheme val="minor"/>
    </font>
    <font>
      <sz val="11"/>
      <color rgb="FF9C6500"/>
      <name val="Nexa Book"/>
      <family val="2"/>
      <scheme val="minor"/>
    </font>
    <font>
      <sz val="11"/>
      <color rgb="FF3F3F76"/>
      <name val="Nexa Book"/>
      <family val="2"/>
      <scheme val="minor"/>
    </font>
    <font>
      <b/>
      <sz val="11"/>
      <color rgb="FF3F3F3F"/>
      <name val="Nexa Book"/>
      <family val="2"/>
      <scheme val="minor"/>
    </font>
    <font>
      <b/>
      <sz val="11"/>
      <color rgb="FFFA7D00"/>
      <name val="Nexa Book"/>
      <family val="2"/>
      <scheme val="minor"/>
    </font>
    <font>
      <sz val="11"/>
      <color rgb="FFFA7D00"/>
      <name val="Nexa Book"/>
      <family val="2"/>
      <scheme val="minor"/>
    </font>
    <font>
      <b/>
      <sz val="11"/>
      <color theme="0"/>
      <name val="Nexa Book"/>
      <family val="2"/>
      <scheme val="minor"/>
    </font>
    <font>
      <sz val="11"/>
      <color rgb="FFFF0000"/>
      <name val="Nexa Book"/>
      <family val="2"/>
      <scheme val="minor"/>
    </font>
    <font>
      <i/>
      <sz val="11"/>
      <color rgb="FF7F7F7F"/>
      <name val="Nexa Book"/>
      <family val="2"/>
      <scheme val="minor"/>
    </font>
    <font>
      <b/>
      <sz val="11"/>
      <color theme="1"/>
      <name val="Nexa Book"/>
      <family val="2"/>
      <scheme val="minor"/>
    </font>
    <font>
      <sz val="11"/>
      <color theme="0"/>
      <name val="Nexa Book"/>
      <family val="2"/>
      <scheme val="minor"/>
    </font>
    <font>
      <sz val="11"/>
      <color indexed="8"/>
      <name val="Calibri"/>
      <family val="2"/>
    </font>
    <font>
      <sz val="11"/>
      <color indexed="8"/>
      <name val="Arial Narrow"/>
      <family val="2"/>
    </font>
    <font>
      <sz val="11"/>
      <color indexed="9"/>
      <name val="Calibri"/>
      <family val="2"/>
    </font>
    <font>
      <sz val="11"/>
      <color indexed="9"/>
      <name val="Arial Narrow"/>
      <family val="2"/>
    </font>
    <font>
      <sz val="1"/>
      <color indexed="8"/>
      <name val="Courier"/>
      <family val="3"/>
    </font>
    <font>
      <sz val="11"/>
      <color indexed="17"/>
      <name val="Calibri"/>
      <family val="2"/>
    </font>
    <font>
      <sz val="11"/>
      <color indexed="17"/>
      <name val="Arial Narrow"/>
      <family val="2"/>
    </font>
    <font>
      <b/>
      <sz val="11"/>
      <color indexed="52"/>
      <name val="Calibri"/>
      <family val="2"/>
    </font>
    <font>
      <b/>
      <sz val="11"/>
      <color indexed="52"/>
      <name val="Arial Narrow"/>
      <family val="2"/>
    </font>
    <font>
      <b/>
      <sz val="11"/>
      <color indexed="9"/>
      <name val="Calibri"/>
      <family val="2"/>
    </font>
    <font>
      <b/>
      <sz val="11"/>
      <color indexed="9"/>
      <name val="Arial Narrow"/>
      <family val="2"/>
    </font>
    <font>
      <sz val="11"/>
      <color indexed="52"/>
      <name val="Calibri"/>
      <family val="2"/>
    </font>
    <font>
      <sz val="11"/>
      <color indexed="52"/>
      <name val="Arial Narrow"/>
      <family val="2"/>
    </font>
    <font>
      <b/>
      <sz val="11"/>
      <color indexed="56"/>
      <name val="Calibri"/>
      <family val="2"/>
    </font>
    <font>
      <b/>
      <sz val="11"/>
      <color indexed="56"/>
      <name val="Arial Narrow"/>
      <family val="2"/>
    </font>
    <font>
      <b/>
      <sz val="11"/>
      <color indexed="62"/>
      <name val="Calibri"/>
      <family val="2"/>
    </font>
    <font>
      <b/>
      <sz val="11"/>
      <color indexed="8"/>
      <name val="Calibri"/>
      <family val="2"/>
    </font>
    <font>
      <sz val="11"/>
      <color indexed="62"/>
      <name val="Calibri"/>
      <family val="2"/>
    </font>
    <font>
      <sz val="11"/>
      <color indexed="62"/>
      <name val="Arial Narrow"/>
      <family val="2"/>
    </font>
    <font>
      <u/>
      <sz val="10"/>
      <color indexed="12"/>
      <name val="Arial"/>
      <family val="2"/>
    </font>
    <font>
      <i/>
      <sz val="1"/>
      <color indexed="8"/>
      <name val="Courier"/>
      <family val="3"/>
    </font>
    <font>
      <u/>
      <sz val="13"/>
      <color indexed="12"/>
      <name val="Times New Roman"/>
      <family val="1"/>
    </font>
    <font>
      <u/>
      <sz val="11"/>
      <color theme="10"/>
      <name val="Nexa Book"/>
      <family val="2"/>
      <scheme val="minor"/>
    </font>
    <font>
      <sz val="11"/>
      <color indexed="20"/>
      <name val="Calibri"/>
      <family val="2"/>
    </font>
    <font>
      <sz val="11"/>
      <color indexed="20"/>
      <name val="Arial Narrow"/>
      <family val="2"/>
    </font>
    <font>
      <sz val="12"/>
      <name val="Times New Roman"/>
      <family val="1"/>
    </font>
    <font>
      <b/>
      <sz val="12"/>
      <color indexed="8"/>
      <name val="Arial"/>
      <family val="2"/>
    </font>
    <font>
      <sz val="8"/>
      <color indexed="8"/>
      <name val="Arial Narrow"/>
      <family val="2"/>
    </font>
    <font>
      <sz val="10"/>
      <name val="Geneva"/>
    </font>
    <font>
      <sz val="11"/>
      <color indexed="60"/>
      <name val="Calibri"/>
      <family val="2"/>
    </font>
    <font>
      <sz val="11"/>
      <color indexed="60"/>
      <name val="Arial Narrow"/>
      <family val="2"/>
    </font>
    <font>
      <sz val="10"/>
      <color indexed="8"/>
      <name val="Arial"/>
      <family val="2"/>
    </font>
    <font>
      <sz val="10"/>
      <color indexed="8"/>
      <name val="MS Sans Serif"/>
      <family val="2"/>
    </font>
    <font>
      <sz val="8"/>
      <color theme="1"/>
      <name val="Arial Narrow"/>
      <family val="2"/>
    </font>
    <font>
      <sz val="10"/>
      <color indexed="72"/>
      <name val="Arial"/>
      <family val="2"/>
    </font>
    <font>
      <b/>
      <sz val="11"/>
      <color indexed="63"/>
      <name val="Calibri"/>
      <family val="2"/>
    </font>
    <font>
      <b/>
      <sz val="11"/>
      <color indexed="63"/>
      <name val="Arial Narrow"/>
      <family val="2"/>
    </font>
    <font>
      <sz val="11"/>
      <color indexed="10"/>
      <name val="Calibri"/>
      <family val="2"/>
    </font>
    <font>
      <sz val="11"/>
      <color indexed="10"/>
      <name val="Arial Narrow"/>
      <family val="2"/>
    </font>
    <font>
      <i/>
      <sz val="11"/>
      <color indexed="23"/>
      <name val="Calibri"/>
      <family val="2"/>
    </font>
    <font>
      <i/>
      <sz val="11"/>
      <color indexed="23"/>
      <name val="Arial Narrow"/>
      <family val="2"/>
    </font>
    <font>
      <b/>
      <sz val="10"/>
      <name val="Times New Roman"/>
      <family val="1"/>
    </font>
    <font>
      <b/>
      <sz val="15"/>
      <color indexed="56"/>
      <name val="Calibri"/>
      <family val="2"/>
    </font>
    <font>
      <b/>
      <sz val="15"/>
      <color indexed="56"/>
      <name val="Arial Narrow"/>
      <family val="2"/>
    </font>
    <font>
      <b/>
      <sz val="15"/>
      <color indexed="62"/>
      <name val="Calibri"/>
      <family val="2"/>
    </font>
    <font>
      <b/>
      <sz val="13"/>
      <color indexed="56"/>
      <name val="Calibri"/>
      <family val="2"/>
    </font>
    <font>
      <b/>
      <sz val="13"/>
      <color indexed="56"/>
      <name val="Arial Narrow"/>
      <family val="2"/>
    </font>
    <font>
      <b/>
      <sz val="13"/>
      <color indexed="62"/>
      <name val="Calibri"/>
      <family val="2"/>
    </font>
    <font>
      <b/>
      <sz val="18"/>
      <color indexed="56"/>
      <name val="Cambria"/>
      <family val="2"/>
    </font>
    <font>
      <b/>
      <sz val="18"/>
      <color indexed="62"/>
      <name val="Cambria"/>
      <family val="2"/>
    </font>
    <font>
      <b/>
      <sz val="11"/>
      <color indexed="8"/>
      <name val="Arial Narrow"/>
      <family val="2"/>
    </font>
    <font>
      <sz val="10"/>
      <name val="Arial"/>
      <family val="2"/>
    </font>
    <font>
      <u/>
      <sz val="11"/>
      <color theme="11"/>
      <name val="Nexa Book"/>
      <family val="2"/>
      <scheme val="minor"/>
    </font>
    <font>
      <b/>
      <sz val="12"/>
      <name val="Arial"/>
      <family val="2"/>
    </font>
    <font>
      <sz val="9"/>
      <name val="Arial"/>
      <family val="2"/>
    </font>
    <font>
      <sz val="10"/>
      <name val="Times New Roman"/>
      <family val="1"/>
    </font>
    <font>
      <sz val="10"/>
      <name val="Tahoma"/>
      <family val="2"/>
    </font>
    <font>
      <sz val="9"/>
      <color indexed="10"/>
      <name val="Geneva"/>
    </font>
    <font>
      <sz val="10"/>
      <color indexed="8"/>
      <name val="Arial Cyr"/>
      <family val="2"/>
      <charset val="204"/>
    </font>
    <font>
      <sz val="10"/>
      <name val="Arial"/>
      <family val="2"/>
      <charset val="204"/>
    </font>
    <font>
      <sz val="9"/>
      <color indexed="10"/>
      <name val="Geneva"/>
      <family val="2"/>
    </font>
    <font>
      <u/>
      <sz val="7.7"/>
      <color theme="10"/>
      <name val="Calibri"/>
      <family val="2"/>
    </font>
    <font>
      <sz val="9"/>
      <color theme="1"/>
      <name val="Arial"/>
      <family val="2"/>
    </font>
    <font>
      <sz val="10"/>
      <color theme="1"/>
      <name val="Arial"/>
      <family val="2"/>
    </font>
    <font>
      <b/>
      <sz val="18"/>
      <color indexed="8"/>
      <name val="Times New Roman"/>
      <family val="1"/>
    </font>
    <font>
      <sz val="9"/>
      <color indexed="9"/>
      <name val="Arial"/>
      <family val="2"/>
    </font>
    <font>
      <b/>
      <sz val="9"/>
      <color indexed="52"/>
      <name val="Arial"/>
      <family val="2"/>
    </font>
    <font>
      <b/>
      <sz val="9"/>
      <color indexed="9"/>
      <name val="Arial"/>
      <family val="2"/>
    </font>
    <font>
      <i/>
      <sz val="9"/>
      <name val="Arial"/>
      <family val="2"/>
    </font>
    <font>
      <sz val="8"/>
      <color indexed="12"/>
      <name val="Arial"/>
      <family val="2"/>
    </font>
    <font>
      <sz val="8"/>
      <color indexed="10"/>
      <name val="Arial"/>
      <family val="2"/>
    </font>
    <font>
      <b/>
      <sz val="10"/>
      <color indexed="9"/>
      <name val="Arial"/>
      <family val="2"/>
    </font>
    <font>
      <b/>
      <sz val="14"/>
      <color indexed="10"/>
      <name val="Arial"/>
      <family val="2"/>
    </font>
    <font>
      <b/>
      <sz val="11"/>
      <color indexed="12"/>
      <name val="Arial"/>
      <family val="2"/>
    </font>
    <font>
      <b/>
      <sz val="14"/>
      <color indexed="9"/>
      <name val="Arial"/>
      <family val="2"/>
    </font>
    <font>
      <sz val="12"/>
      <name val="Helv"/>
    </font>
    <font>
      <sz val="11"/>
      <color indexed="8"/>
      <name val="Eras Medium ITC"/>
      <family val="2"/>
    </font>
    <font>
      <sz val="10"/>
      <name val="MS Sans Serif"/>
      <family val="2"/>
    </font>
    <font>
      <sz val="11"/>
      <name val="Times New Roman"/>
      <family val="1"/>
    </font>
    <font>
      <b/>
      <i/>
      <sz val="16"/>
      <name val="Helv"/>
    </font>
    <font>
      <sz val="11"/>
      <color indexed="8"/>
      <name val="Calibri"/>
      <family val="2"/>
      <charset val="204"/>
    </font>
    <font>
      <sz val="11"/>
      <color indexed="9"/>
      <name val="Calibri"/>
      <family val="2"/>
      <charset val="204"/>
    </font>
    <font>
      <u/>
      <sz val="8"/>
      <color indexed="12"/>
      <name val="Arial"/>
      <family val="2"/>
    </font>
    <font>
      <u/>
      <sz val="11"/>
      <color theme="10"/>
      <name val="Calibri"/>
      <family val="2"/>
    </font>
    <font>
      <u/>
      <sz val="10"/>
      <color theme="10"/>
      <name val="Arial"/>
      <family val="2"/>
    </font>
    <font>
      <u/>
      <sz val="11"/>
      <color indexed="12"/>
      <name val="Calibri"/>
      <family val="2"/>
    </font>
    <font>
      <sz val="11"/>
      <name val="Calibri"/>
      <family val="2"/>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10"/>
      <name val="Geneva"/>
      <family val="2"/>
    </font>
    <font>
      <sz val="8"/>
      <name val="Times New Roman"/>
      <family val="1"/>
    </font>
    <font>
      <sz val="10"/>
      <name val="BERNHARD"/>
    </font>
    <font>
      <sz val="10"/>
      <name val="Helv"/>
    </font>
    <font>
      <sz val="10"/>
      <name val="MS Serif"/>
      <family val="1"/>
    </font>
    <font>
      <sz val="10"/>
      <name val="Courier"/>
      <family val="3"/>
    </font>
    <font>
      <b/>
      <sz val="1"/>
      <color indexed="8"/>
      <name val="Courier"/>
      <family val="3"/>
    </font>
    <font>
      <sz val="10"/>
      <color indexed="16"/>
      <name val="MS Serif"/>
      <family val="1"/>
    </font>
    <font>
      <sz val="12"/>
      <color indexed="9"/>
      <name val="Helv"/>
    </font>
    <font>
      <sz val="7"/>
      <name val="Small Fonts"/>
      <family val="2"/>
    </font>
    <font>
      <sz val="11"/>
      <name val="‚l‚r –¾’©"/>
      <charset val="128"/>
    </font>
    <font>
      <sz val="10"/>
      <name val="Tms Rmn"/>
    </font>
    <font>
      <sz val="8"/>
      <name val="Helv"/>
    </font>
    <font>
      <b/>
      <sz val="8"/>
      <color indexed="8"/>
      <name val="Helv"/>
    </font>
    <font>
      <sz val="9"/>
      <color theme="0"/>
      <name val="Arial"/>
      <family val="2"/>
    </font>
    <font>
      <sz val="9"/>
      <color rgb="FF006100"/>
      <name val="Arial"/>
      <family val="2"/>
    </font>
    <font>
      <b/>
      <sz val="9"/>
      <color rgb="FFFA7D00"/>
      <name val="Arial"/>
      <family val="2"/>
    </font>
    <font>
      <b/>
      <sz val="9"/>
      <color theme="0"/>
      <name val="Arial"/>
      <family val="2"/>
    </font>
    <font>
      <sz val="9"/>
      <color rgb="FFFA7D00"/>
      <name val="Arial"/>
      <family val="2"/>
    </font>
    <font>
      <b/>
      <sz val="11"/>
      <color theme="3"/>
      <name val="Arial"/>
      <family val="2"/>
    </font>
    <font>
      <sz val="9"/>
      <color rgb="FF3F3F76"/>
      <name val="Arial"/>
      <family val="2"/>
    </font>
    <font>
      <sz val="9"/>
      <color rgb="FF9C0006"/>
      <name val="Arial"/>
      <family val="2"/>
    </font>
    <font>
      <sz val="9"/>
      <color rgb="FF9C6500"/>
      <name val="Arial"/>
      <family val="2"/>
    </font>
    <font>
      <b/>
      <sz val="9"/>
      <color rgb="FF3F3F3F"/>
      <name val="Arial"/>
      <family val="2"/>
    </font>
    <font>
      <sz val="9"/>
      <color rgb="FFFF0000"/>
      <name val="Arial"/>
      <family val="2"/>
    </font>
    <font>
      <i/>
      <sz val="9"/>
      <color rgb="FF7F7F7F"/>
      <name val="Arial"/>
      <family val="2"/>
    </font>
    <font>
      <b/>
      <sz val="15"/>
      <color theme="3"/>
      <name val="Arial"/>
      <family val="2"/>
    </font>
    <font>
      <b/>
      <sz val="13"/>
      <color theme="3"/>
      <name val="Arial"/>
      <family val="2"/>
    </font>
    <font>
      <sz val="18"/>
      <color theme="3"/>
      <name val="Nexa Bold"/>
      <family val="2"/>
      <scheme val="major"/>
    </font>
    <font>
      <sz val="10"/>
      <color indexed="8"/>
      <name val="Arial1"/>
    </font>
    <font>
      <sz val="9.85"/>
      <color indexed="8"/>
      <name val="Times New Roman"/>
      <family val="1"/>
    </font>
    <font>
      <sz val="12"/>
      <color theme="1" tint="0.249977111117893"/>
      <name val="Arial Narrow"/>
      <family val="2"/>
    </font>
    <font>
      <b/>
      <sz val="11"/>
      <name val="Nexa Book"/>
      <family val="2"/>
      <scheme val="minor"/>
    </font>
    <font>
      <sz val="9"/>
      <name val="Nexa Book"/>
      <family val="2"/>
      <scheme val="minor"/>
    </font>
    <font>
      <sz val="9"/>
      <color theme="1"/>
      <name val="Nexa Book"/>
      <family val="2"/>
      <scheme val="minor"/>
    </font>
    <font>
      <b/>
      <sz val="8"/>
      <color theme="5"/>
      <name val="Arial Narrow"/>
      <family val="2"/>
    </font>
    <font>
      <sz val="8"/>
      <color theme="1" tint="0.249977111117893"/>
      <name val="Nexa Book"/>
      <family val="3"/>
      <scheme val="minor"/>
    </font>
    <font>
      <sz val="11"/>
      <name val="Nexa Book"/>
      <family val="3"/>
      <scheme val="minor"/>
    </font>
    <font>
      <sz val="10"/>
      <name val="Nexa Book"/>
      <family val="3"/>
      <scheme val="minor"/>
    </font>
    <font>
      <sz val="11"/>
      <color theme="3"/>
      <name val="Nexa Book"/>
      <family val="3"/>
      <scheme val="minor"/>
    </font>
    <font>
      <sz val="11"/>
      <color theme="1"/>
      <name val="Nexa Book"/>
      <family val="3"/>
      <scheme val="minor"/>
    </font>
    <font>
      <b/>
      <sz val="12"/>
      <color theme="5"/>
      <name val="Arial Narrow"/>
      <family val="2"/>
    </font>
    <font>
      <b/>
      <sz val="10"/>
      <color theme="5"/>
      <name val="Nexa Bold"/>
      <family val="3"/>
      <scheme val="major"/>
    </font>
    <font>
      <sz val="10"/>
      <color theme="5"/>
      <name val="Nexa Bold"/>
      <family val="3"/>
      <scheme val="major"/>
    </font>
    <font>
      <b/>
      <sz val="8"/>
      <color theme="5"/>
      <name val="Arial"/>
      <family val="2"/>
    </font>
    <font>
      <b/>
      <sz val="8"/>
      <color rgb="FFFF6600"/>
      <name val="Arial"/>
      <family val="2"/>
    </font>
    <font>
      <b/>
      <sz val="10"/>
      <color rgb="FFFF6600"/>
      <name val="Arial"/>
      <family val="2"/>
    </font>
    <font>
      <sz val="8"/>
      <color theme="1"/>
      <name val="Arial"/>
      <family val="2"/>
    </font>
    <font>
      <sz val="7"/>
      <color theme="1"/>
      <name val="Arial"/>
      <family val="2"/>
    </font>
    <font>
      <b/>
      <sz val="8"/>
      <color theme="9" tint="-0.499984740745262"/>
      <name val="Arial"/>
      <family val="2"/>
    </font>
    <font>
      <sz val="8"/>
      <color theme="9" tint="-0.499984740745262"/>
      <name val="Arial"/>
      <family val="2"/>
    </font>
    <font>
      <sz val="8"/>
      <color theme="1" tint="0.249977111117893"/>
      <name val="Arial"/>
      <family val="2"/>
    </font>
    <font>
      <sz val="10"/>
      <color theme="5"/>
      <name val="Arial"/>
      <family val="2"/>
    </font>
    <font>
      <sz val="8"/>
      <color theme="5"/>
      <name val="Arial"/>
      <family val="2"/>
    </font>
    <font>
      <b/>
      <sz val="10"/>
      <color theme="5"/>
      <name val="Arial"/>
      <family val="2"/>
    </font>
    <font>
      <sz val="10"/>
      <color theme="9" tint="-0.499984740745262"/>
      <name val="Arial"/>
      <family val="2"/>
    </font>
    <font>
      <b/>
      <sz val="8"/>
      <color theme="1" tint="0.249977111117893"/>
      <name val="Arial"/>
      <family val="2"/>
    </font>
    <font>
      <b/>
      <u/>
      <sz val="11"/>
      <name val="Arial"/>
      <family val="2"/>
    </font>
    <font>
      <i/>
      <sz val="10"/>
      <name val="Arial"/>
      <family val="2"/>
    </font>
    <font>
      <i/>
      <sz val="8"/>
      <name val="Arial"/>
      <family val="2"/>
    </font>
    <font>
      <sz val="7"/>
      <name val="Arial"/>
      <family val="2"/>
    </font>
    <font>
      <b/>
      <sz val="8"/>
      <name val="Arial"/>
      <family val="2"/>
    </font>
    <font>
      <b/>
      <sz val="10"/>
      <name val="Arial"/>
      <family val="2"/>
    </font>
    <font>
      <sz val="8"/>
      <color theme="3"/>
      <name val="Arial"/>
      <family val="2"/>
    </font>
    <font>
      <sz val="12"/>
      <name val="Arial"/>
      <family val="2"/>
    </font>
    <font>
      <i/>
      <sz val="9"/>
      <color theme="1"/>
      <name val="Arial"/>
      <family val="2"/>
    </font>
    <font>
      <sz val="10"/>
      <color theme="1" tint="0.14999847407452621"/>
      <name val="Arial"/>
      <family val="2"/>
    </font>
    <font>
      <b/>
      <sz val="10"/>
      <color rgb="FF004600"/>
      <name val="Arial"/>
      <family val="2"/>
    </font>
    <font>
      <i/>
      <sz val="8"/>
      <color rgb="FFFF0000"/>
      <name val="Arial"/>
      <family val="2"/>
    </font>
    <font>
      <sz val="9"/>
      <color indexed="8"/>
      <name val="Arial"/>
      <family val="2"/>
    </font>
    <font>
      <sz val="12"/>
      <color rgb="FFFF0000"/>
      <name val="Arial"/>
      <family val="2"/>
    </font>
    <font>
      <b/>
      <sz val="11"/>
      <color rgb="FFFF6600"/>
      <name val="Arial"/>
      <family val="2"/>
    </font>
    <font>
      <b/>
      <i/>
      <sz val="8"/>
      <name val="Arial"/>
      <family val="2"/>
    </font>
    <font>
      <sz val="6"/>
      <name val="Arial"/>
      <family val="2"/>
    </font>
    <font>
      <sz val="11"/>
      <color theme="1"/>
      <name val="Arial"/>
      <family val="2"/>
    </font>
    <font>
      <b/>
      <sz val="8"/>
      <color theme="1"/>
      <name val="Arial"/>
      <family val="2"/>
    </font>
    <font>
      <sz val="12"/>
      <name val="Tahoma"/>
      <family val="2"/>
    </font>
    <font>
      <sz val="8"/>
      <name val="Tahoma"/>
      <family val="2"/>
    </font>
    <font>
      <b/>
      <sz val="12"/>
      <name val="Tahoma"/>
      <family val="2"/>
    </font>
    <font>
      <b/>
      <i/>
      <u/>
      <sz val="8"/>
      <name val="Tahoma"/>
      <family val="2"/>
    </font>
    <font>
      <b/>
      <sz val="8"/>
      <color theme="2"/>
      <name val="Arial"/>
      <family val="2"/>
    </font>
    <font>
      <sz val="6"/>
      <color theme="3"/>
      <name val="Arial"/>
      <family val="2"/>
    </font>
    <font>
      <sz val="6"/>
      <color theme="1"/>
      <name val="Arial"/>
      <family val="2"/>
    </font>
    <font>
      <b/>
      <sz val="11"/>
      <color theme="1"/>
      <name val="Nexa Book"/>
      <family val="3"/>
      <scheme val="minor"/>
    </font>
    <font>
      <b/>
      <sz val="11"/>
      <color theme="1"/>
      <name val="Arial"/>
      <family val="2"/>
    </font>
    <font>
      <b/>
      <sz val="11"/>
      <color theme="2"/>
      <name val="Arial"/>
      <family val="2"/>
    </font>
    <font>
      <b/>
      <sz val="14"/>
      <color theme="2"/>
      <name val="Arial"/>
      <family val="2"/>
    </font>
    <font>
      <i/>
      <sz val="8"/>
      <color indexed="8"/>
      <name val="Arial"/>
      <family val="2"/>
    </font>
    <font>
      <b/>
      <sz val="8"/>
      <color theme="6"/>
      <name val="Arial"/>
      <family val="2"/>
    </font>
    <font>
      <sz val="8"/>
      <color theme="6"/>
      <name val="Arial"/>
      <family val="2"/>
    </font>
    <font>
      <b/>
      <sz val="10"/>
      <color theme="6"/>
      <name val="Arial"/>
      <family val="2"/>
    </font>
    <font>
      <sz val="10"/>
      <color theme="6"/>
      <name val="Arial"/>
      <family val="2"/>
    </font>
    <font>
      <b/>
      <sz val="7"/>
      <color theme="6"/>
      <name val="Arial"/>
      <family val="2"/>
    </font>
    <font>
      <b/>
      <sz val="9"/>
      <color theme="6"/>
      <name val="Arial"/>
      <family val="2"/>
    </font>
    <font>
      <b/>
      <sz val="8"/>
      <color theme="1" tint="0.249977111117893"/>
      <name val="Nexa Book"/>
      <family val="3"/>
      <scheme val="minor"/>
    </font>
    <font>
      <sz val="5"/>
      <name val="Arial"/>
      <family val="2"/>
    </font>
    <font>
      <b/>
      <sz val="6.5"/>
      <name val="Arial"/>
      <family val="2"/>
    </font>
    <font>
      <sz val="9"/>
      <color theme="1"/>
      <name val="Arial"/>
      <family val="2"/>
    </font>
    <font>
      <sz val="9"/>
      <color theme="1"/>
      <name val="Arial"/>
      <family val="2"/>
    </font>
  </fonts>
  <fills count="126">
    <fill>
      <patternFill patternType="none"/>
    </fill>
    <fill>
      <patternFill patternType="gray125"/>
    </fill>
    <fill>
      <patternFill patternType="solid">
        <fgColor indexed="13"/>
        <bgColor indexed="64"/>
      </patternFill>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9"/>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57"/>
      </patternFill>
    </fill>
    <fill>
      <patternFill patternType="solid">
        <fgColor indexed="54"/>
      </patternFill>
    </fill>
    <fill>
      <patternFill patternType="solid">
        <fgColor indexed="27"/>
        <bgColor indexed="27"/>
      </patternFill>
    </fill>
    <fill>
      <patternFill patternType="solid">
        <fgColor indexed="47"/>
        <bgColor indexed="47"/>
      </patternFill>
    </fill>
    <fill>
      <patternFill patternType="solid">
        <fgColor indexed="53"/>
      </patternFill>
    </fill>
    <fill>
      <patternFill patternType="solid">
        <fgColor indexed="9"/>
        <bgColor indexed="64"/>
      </patternFill>
    </fill>
    <fill>
      <patternFill patternType="solid">
        <fgColor indexed="22"/>
        <bgColor indexed="64"/>
      </patternFill>
    </fill>
    <fill>
      <patternFill patternType="solid">
        <fgColor theme="9"/>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indexed="42"/>
        <bgColor indexed="64"/>
      </patternFill>
    </fill>
    <fill>
      <patternFill patternType="solid">
        <fgColor indexed="29"/>
        <bgColor indexed="64"/>
      </patternFill>
    </fill>
    <fill>
      <patternFill patternType="solid">
        <fgColor indexed="40"/>
        <bgColor indexed="64"/>
      </patternFill>
    </fill>
    <fill>
      <patternFill patternType="solid">
        <fgColor indexed="61"/>
        <bgColor indexed="64"/>
      </patternFill>
    </fill>
    <fill>
      <patternFill patternType="solid">
        <fgColor indexed="40"/>
        <bgColor indexed="41"/>
      </patternFill>
    </fill>
    <fill>
      <patternFill patternType="solid">
        <fgColor indexed="12"/>
        <bgColor indexed="64"/>
      </patternFill>
    </fill>
    <fill>
      <patternFill patternType="solid">
        <fgColor indexed="22"/>
        <bgColor indexed="41"/>
      </patternFill>
    </fill>
    <fill>
      <patternFill patternType="solid">
        <fgColor indexed="43"/>
        <bgColor indexed="64"/>
      </patternFill>
    </fill>
    <fill>
      <patternFill patternType="solid">
        <fgColor indexed="63"/>
        <bgColor indexed="63"/>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57"/>
        <bgColor indexed="21"/>
      </patternFill>
    </fill>
    <fill>
      <patternFill patternType="solid">
        <fgColor rgb="FFFFFFFF"/>
        <bgColor rgb="FF000000"/>
      </patternFill>
    </fill>
    <fill>
      <patternFill patternType="solid">
        <fgColor rgb="FFFDE9D9"/>
        <bgColor rgb="FF000000"/>
      </patternFill>
    </fill>
    <fill>
      <patternFill patternType="solid">
        <fgColor theme="0" tint="-0.34998626667073579"/>
        <bgColor indexed="64"/>
      </patternFill>
    </fill>
    <fill>
      <patternFill patternType="solid">
        <fgColor theme="1"/>
        <bgColor indexed="64"/>
      </patternFill>
    </fill>
    <fill>
      <patternFill patternType="solid">
        <fgColor theme="1" tint="-0.499984740745262"/>
        <bgColor indexed="64"/>
      </patternFill>
    </fill>
    <fill>
      <patternFill patternType="solid">
        <fgColor theme="2"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59999389629810485"/>
        <bgColor indexed="64"/>
      </patternFill>
    </fill>
  </fills>
  <borders count="50">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theme="9" tint="-0.249977111117893"/>
      </bottom>
      <diagonal/>
    </border>
    <border>
      <left/>
      <right/>
      <top style="thin">
        <color theme="0" tint="-0.14996795556505021"/>
      </top>
      <bottom style="thin">
        <color theme="0" tint="-0.14996795556505021"/>
      </bottom>
      <diagonal/>
    </border>
    <border>
      <left/>
      <right/>
      <top style="thin">
        <color theme="0" tint="-0.14996795556505021"/>
      </top>
      <bottom style="thin">
        <color theme="0" tint="-0.14993743705557422"/>
      </bottom>
      <diagonal/>
    </border>
    <border>
      <left/>
      <right/>
      <top/>
      <bottom style="thin">
        <color theme="0" tint="-0.149967955565050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15"/>
      </left>
      <right style="thin">
        <color indexed="15"/>
      </right>
      <top style="thin">
        <color indexed="15"/>
      </top>
      <bottom style="thin">
        <color indexed="15"/>
      </bottom>
      <diagonal/>
    </border>
    <border>
      <left style="thin">
        <color indexed="22"/>
      </left>
      <right style="thin">
        <color indexed="22"/>
      </right>
      <top style="thin">
        <color indexed="22"/>
      </top>
      <bottom style="thin">
        <color indexed="22"/>
      </bottom>
      <diagonal/>
    </border>
    <border>
      <left style="medium">
        <color auto="1"/>
      </left>
      <right style="medium">
        <color auto="1"/>
      </right>
      <top style="medium">
        <color auto="1"/>
      </top>
      <bottom style="medium">
        <color auto="1"/>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style="thin">
        <color indexed="62"/>
      </top>
      <bottom style="double">
        <color indexed="62"/>
      </bottom>
      <diagonal/>
    </border>
    <border>
      <left/>
      <right/>
      <top style="thin">
        <color indexed="49"/>
      </top>
      <bottom style="double">
        <color indexed="49"/>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top style="thin">
        <color auto="1"/>
      </top>
      <bottom style="thin">
        <color auto="1"/>
      </bottom>
      <diagonal/>
    </border>
    <border>
      <left/>
      <right/>
      <top style="thin">
        <color auto="1"/>
      </top>
      <bottom/>
      <diagonal/>
    </border>
    <border>
      <left/>
      <right style="medium">
        <color indexed="0"/>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medium">
        <color indexed="64"/>
      </top>
      <bottom style="medium">
        <color indexed="64"/>
      </bottom>
      <diagonal/>
    </border>
    <border>
      <left/>
      <right/>
      <top/>
      <bottom style="hair">
        <color indexed="64"/>
      </bottom>
      <diagonal/>
    </border>
    <border>
      <left/>
      <right/>
      <top style="thin">
        <color indexed="64"/>
      </top>
      <bottom style="double">
        <color indexed="64"/>
      </bottom>
      <diagonal/>
    </border>
    <border>
      <left/>
      <right/>
      <top style="thin">
        <color theme="0" tint="-0.14993743705557422"/>
      </top>
      <bottom style="thin">
        <color theme="0" tint="-0.14993743705557422"/>
      </bottom>
      <diagonal/>
    </border>
    <border>
      <left/>
      <right/>
      <top/>
      <bottom style="thin">
        <color theme="0" tint="-0.14993743705557422"/>
      </bottom>
      <diagonal/>
    </border>
    <border>
      <left/>
      <right/>
      <top style="thin">
        <color rgb="FFD9D9D9"/>
      </top>
      <bottom style="thin">
        <color rgb="FFD9D9D9"/>
      </bottom>
      <diagonal/>
    </border>
    <border>
      <left/>
      <right/>
      <top/>
      <bottom style="thin">
        <color rgb="FFD9D9D9"/>
      </bottom>
      <diagonal/>
    </border>
    <border>
      <left/>
      <right/>
      <top/>
      <bottom style="thin">
        <color theme="1" tint="0.59996337778862885"/>
      </bottom>
      <diagonal/>
    </border>
    <border>
      <left/>
      <right style="thin">
        <color theme="0"/>
      </right>
      <top style="thin">
        <color theme="1" tint="0.59996337778862885"/>
      </top>
      <bottom style="thin">
        <color theme="1" tint="0.59996337778862885"/>
      </bottom>
      <diagonal/>
    </border>
    <border>
      <left style="thin">
        <color theme="0"/>
      </left>
      <right style="thin">
        <color theme="0"/>
      </right>
      <top style="thin">
        <color theme="1" tint="0.59996337778862885"/>
      </top>
      <bottom style="thin">
        <color theme="1" tint="0.59996337778862885"/>
      </bottom>
      <diagonal/>
    </border>
    <border>
      <left/>
      <right/>
      <top style="thin">
        <color theme="0" tint="-0.14996795556505021"/>
      </top>
      <bottom/>
      <diagonal/>
    </border>
  </borders>
  <cellStyleXfs count="41868">
    <xf numFmtId="0" fontId="0" fillId="0" borderId="0"/>
    <xf numFmtId="176" fontId="28" fillId="0" borderId="0" applyFont="0" applyFill="0" applyBorder="0" applyAlignment="0" applyProtection="0"/>
    <xf numFmtId="0" fontId="28" fillId="0" borderId="0"/>
    <xf numFmtId="9" fontId="28" fillId="0" borderId="0" applyFont="0" applyFill="0" applyBorder="0" applyAlignment="0" applyProtection="0"/>
    <xf numFmtId="0" fontId="27" fillId="0" borderId="0"/>
    <xf numFmtId="0" fontId="28" fillId="0" borderId="0"/>
    <xf numFmtId="176" fontId="28" fillId="0" borderId="0" applyFont="0" applyFill="0" applyBorder="0" applyAlignment="0" applyProtection="0"/>
    <xf numFmtId="176" fontId="33" fillId="0" borderId="0" applyFont="0" applyFill="0" applyBorder="0" applyAlignment="0" applyProtection="0"/>
    <xf numFmtId="9" fontId="28" fillId="0" borderId="0" applyFont="0" applyFill="0" applyBorder="0" applyAlignment="0" applyProtection="0"/>
    <xf numFmtId="182" fontId="33" fillId="0" borderId="0" applyFont="0" applyFill="0" applyBorder="0" applyAlignment="0" applyProtection="0"/>
    <xf numFmtId="9" fontId="33" fillId="0" borderId="0" applyFont="0" applyFill="0" applyBorder="0" applyAlignment="0" applyProtection="0"/>
    <xf numFmtId="0" fontId="26" fillId="0" borderId="0"/>
    <xf numFmtId="173" fontId="26" fillId="0" borderId="0" applyFont="0" applyFill="0" applyBorder="0" applyAlignment="0" applyProtection="0"/>
    <xf numFmtId="9" fontId="26"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0" fontId="26" fillId="15" borderId="0" applyNumberFormat="0" applyBorder="0" applyAlignment="0" applyProtection="0"/>
    <xf numFmtId="0" fontId="26" fillId="15"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55" fillId="39"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54" fillId="40" borderId="0" applyNumberFormat="0" applyBorder="0" applyAlignment="0" applyProtection="0"/>
    <xf numFmtId="0" fontId="54" fillId="41"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55" fillId="41"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55" fillId="4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54" fillId="38" borderId="0" applyNumberFormat="0" applyBorder="0" applyAlignment="0" applyProtection="0"/>
    <xf numFmtId="0" fontId="54" fillId="44"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55" fillId="44"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54" fillId="45"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55" fillId="45"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54" fillId="42" borderId="0" applyNumberFormat="0" applyBorder="0" applyAlignment="0" applyProtection="0"/>
    <xf numFmtId="0" fontId="54" fillId="38"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55" fillId="38"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55" fillId="47"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54" fillId="4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55" fillId="4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55" fillId="49"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54" fillId="46" borderId="0" applyNumberFormat="0" applyBorder="0" applyAlignment="0" applyProtection="0"/>
    <xf numFmtId="0" fontId="54" fillId="44"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55" fillId="44"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54" fillId="47"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55" fillId="47"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54" fillId="48" borderId="0" applyNumberFormat="0" applyBorder="0" applyAlignment="0" applyProtection="0"/>
    <xf numFmtId="0" fontId="54" fillId="50"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55" fillId="50"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56" fillId="51" borderId="0" applyNumberFormat="0" applyBorder="0" applyAlignment="0" applyProtection="0"/>
    <xf numFmtId="0" fontId="53" fillId="17" borderId="0" applyNumberFormat="0" applyBorder="0" applyAlignment="0" applyProtection="0"/>
    <xf numFmtId="0" fontId="57" fillId="51" borderId="0" applyNumberFormat="0" applyBorder="0" applyAlignment="0" applyProtection="0"/>
    <xf numFmtId="0" fontId="56" fillId="52" borderId="0" applyNumberFormat="0" applyBorder="0" applyAlignment="0" applyProtection="0"/>
    <xf numFmtId="0" fontId="56" fillId="40" borderId="0" applyNumberFormat="0" applyBorder="0" applyAlignment="0" applyProtection="0"/>
    <xf numFmtId="0" fontId="53" fillId="21" borderId="0" applyNumberFormat="0" applyBorder="0" applyAlignment="0" applyProtection="0"/>
    <xf numFmtId="0" fontId="57" fillId="40" borderId="0" applyNumberFormat="0" applyBorder="0" applyAlignment="0" applyProtection="0"/>
    <xf numFmtId="0" fontId="56" fillId="49" borderId="0" applyNumberFormat="0" applyBorder="0" applyAlignment="0" applyProtection="0"/>
    <xf numFmtId="0" fontId="53" fillId="25" borderId="0" applyNumberFormat="0" applyBorder="0" applyAlignment="0" applyProtection="0"/>
    <xf numFmtId="0" fontId="57" fillId="49" borderId="0" applyNumberFormat="0" applyBorder="0" applyAlignment="0" applyProtection="0"/>
    <xf numFmtId="0" fontId="56" fillId="48" borderId="0" applyNumberFormat="0" applyBorder="0" applyAlignment="0" applyProtection="0"/>
    <xf numFmtId="0" fontId="56" fillId="53" borderId="0" applyNumberFormat="0" applyBorder="0" applyAlignment="0" applyProtection="0"/>
    <xf numFmtId="0" fontId="53" fillId="29" borderId="0" applyNumberFormat="0" applyBorder="0" applyAlignment="0" applyProtection="0"/>
    <xf numFmtId="0" fontId="57" fillId="53" borderId="0" applyNumberFormat="0" applyBorder="0" applyAlignment="0" applyProtection="0"/>
    <xf numFmtId="0" fontId="56" fillId="46" borderId="0" applyNumberFormat="0" applyBorder="0" applyAlignment="0" applyProtection="0"/>
    <xf numFmtId="0" fontId="56" fillId="52" borderId="0" applyNumberFormat="0" applyBorder="0" applyAlignment="0" applyProtection="0"/>
    <xf numFmtId="0" fontId="53" fillId="33" borderId="0" applyNumberFormat="0" applyBorder="0" applyAlignment="0" applyProtection="0"/>
    <xf numFmtId="0" fontId="57" fillId="52" borderId="0" applyNumberFormat="0" applyBorder="0" applyAlignment="0" applyProtection="0"/>
    <xf numFmtId="0" fontId="56" fillId="54" borderId="0" applyNumberFormat="0" applyBorder="0" applyAlignment="0" applyProtection="0"/>
    <xf numFmtId="0" fontId="53" fillId="37" borderId="0" applyNumberFormat="0" applyBorder="0" applyAlignment="0" applyProtection="0"/>
    <xf numFmtId="0" fontId="57" fillId="54" borderId="0" applyNumberFormat="0" applyBorder="0" applyAlignment="0" applyProtection="0"/>
    <xf numFmtId="0" fontId="56" fillId="40" borderId="0" applyNumberFormat="0" applyBorder="0" applyAlignment="0" applyProtection="0"/>
    <xf numFmtId="0" fontId="58" fillId="0" borderId="0">
      <protection locked="0"/>
    </xf>
    <xf numFmtId="0" fontId="28" fillId="0" borderId="0" applyNumberFormat="0" applyFill="0" applyBorder="0" applyAlignment="0" applyProtection="0"/>
    <xf numFmtId="0" fontId="59" fillId="43" borderId="0" applyNumberFormat="0" applyBorder="0" applyAlignment="0" applyProtection="0"/>
    <xf numFmtId="0" fontId="42" fillId="7" borderId="0" applyNumberFormat="0" applyBorder="0" applyAlignment="0" applyProtection="0"/>
    <xf numFmtId="0" fontId="60" fillId="43" borderId="0" applyNumberFormat="0" applyBorder="0" applyAlignment="0" applyProtection="0"/>
    <xf numFmtId="0" fontId="61" fillId="46" borderId="17" applyNumberFormat="0" applyAlignment="0" applyProtection="0"/>
    <xf numFmtId="0" fontId="47" fillId="11" borderId="11" applyNumberFormat="0" applyAlignment="0" applyProtection="0"/>
    <xf numFmtId="0" fontId="62" fillId="46" borderId="17" applyNumberFormat="0" applyAlignment="0" applyProtection="0"/>
    <xf numFmtId="0" fontId="61" fillId="55" borderId="17" applyNumberFormat="0" applyAlignment="0" applyProtection="0"/>
    <xf numFmtId="0" fontId="63" fillId="56" borderId="18" applyNumberFormat="0" applyAlignment="0" applyProtection="0"/>
    <xf numFmtId="0" fontId="49" fillId="12" borderId="14" applyNumberFormat="0" applyAlignment="0" applyProtection="0"/>
    <xf numFmtId="0" fontId="64" fillId="56" borderId="18" applyNumberFormat="0" applyAlignment="0" applyProtection="0"/>
    <xf numFmtId="0" fontId="65" fillId="0" borderId="19" applyNumberFormat="0" applyFill="0" applyAlignment="0" applyProtection="0"/>
    <xf numFmtId="0" fontId="48" fillId="0" borderId="13" applyNumberFormat="0" applyFill="0" applyAlignment="0" applyProtection="0"/>
    <xf numFmtId="0" fontId="66" fillId="0" borderId="19" applyNumberFormat="0" applyFill="0" applyAlignment="0" applyProtection="0"/>
    <xf numFmtId="169" fontId="28" fillId="0" borderId="0" applyFont="0" applyFill="0" applyBorder="0" applyAlignment="0" applyProtection="0"/>
    <xf numFmtId="169" fontId="28" fillId="0" borderId="0" applyFont="0" applyFill="0" applyBorder="0" applyAlignment="0" applyProtection="0"/>
    <xf numFmtId="0" fontId="67" fillId="0" borderId="0" applyNumberFormat="0" applyFill="0" applyBorder="0" applyAlignment="0" applyProtection="0"/>
    <xf numFmtId="0" fontId="41"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70" fillId="57" borderId="0" applyNumberFormat="0" applyBorder="0" applyAlignment="0" applyProtection="0"/>
    <xf numFmtId="0" fontId="70" fillId="58" borderId="0" applyNumberFormat="0" applyBorder="0" applyAlignment="0" applyProtection="0"/>
    <xf numFmtId="0" fontId="70" fillId="59"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6" fillId="61" borderId="0" applyNumberFormat="0" applyBorder="0" applyAlignment="0" applyProtection="0"/>
    <xf numFmtId="0" fontId="56" fillId="52" borderId="0" applyNumberFormat="0" applyBorder="0" applyAlignment="0" applyProtection="0"/>
    <xf numFmtId="0" fontId="56" fillId="62" borderId="0" applyNumberFormat="0" applyBorder="0" applyAlignment="0" applyProtection="0"/>
    <xf numFmtId="0" fontId="53" fillId="14" borderId="0" applyNumberFormat="0" applyBorder="0" applyAlignment="0" applyProtection="0"/>
    <xf numFmtId="0" fontId="57" fillId="6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4" fillId="63" borderId="0" applyNumberFormat="0" applyBorder="0" applyAlignment="0" applyProtection="0"/>
    <xf numFmtId="0" fontId="54" fillId="64" borderId="0" applyNumberFormat="0" applyBorder="0" applyAlignment="0" applyProtection="0"/>
    <xf numFmtId="0" fontId="56" fillId="65"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3" fillId="18" borderId="0" applyNumberFormat="0" applyBorder="0" applyAlignment="0" applyProtection="0"/>
    <xf numFmtId="0" fontId="57"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4" fillId="63" borderId="0" applyNumberFormat="0" applyBorder="0" applyAlignment="0" applyProtection="0"/>
    <xf numFmtId="0" fontId="54" fillId="67"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3" fillId="22" borderId="0" applyNumberFormat="0" applyBorder="0" applyAlignment="0" applyProtection="0"/>
    <xf numFmtId="0" fontId="57"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4" fillId="60" borderId="0" applyNumberFormat="0" applyBorder="0" applyAlignment="0" applyProtection="0"/>
    <xf numFmtId="0" fontId="54" fillId="64" borderId="0" applyNumberFormat="0" applyBorder="0" applyAlignment="0" applyProtection="0"/>
    <xf numFmtId="0" fontId="56" fillId="64" borderId="0" applyNumberFormat="0" applyBorder="0" applyAlignment="0" applyProtection="0"/>
    <xf numFmtId="0" fontId="56" fillId="69" borderId="0" applyNumberFormat="0" applyBorder="0" applyAlignment="0" applyProtection="0"/>
    <xf numFmtId="0" fontId="56" fillId="53" borderId="0" applyNumberFormat="0" applyBorder="0" applyAlignment="0" applyProtection="0"/>
    <xf numFmtId="0" fontId="53" fillId="26" borderId="0" applyNumberFormat="0" applyBorder="0" applyAlignment="0" applyProtection="0"/>
    <xf numFmtId="0" fontId="57" fillId="53"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4" fillId="70" borderId="0" applyNumberFormat="0" applyBorder="0" applyAlignment="0" applyProtection="0"/>
    <xf numFmtId="0" fontId="54" fillId="60" borderId="0" applyNumberFormat="0" applyBorder="0" applyAlignment="0" applyProtection="0"/>
    <xf numFmtId="0" fontId="56" fillId="61"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3" fillId="30" borderId="0" applyNumberFormat="0" applyBorder="0" applyAlignment="0" applyProtection="0"/>
    <xf numFmtId="0" fontId="57"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4" fillId="63" borderId="0" applyNumberFormat="0" applyBorder="0" applyAlignment="0" applyProtection="0"/>
    <xf numFmtId="0" fontId="54" fillId="71" borderId="0" applyNumberFormat="0" applyBorder="0" applyAlignment="0" applyProtection="0"/>
    <xf numFmtId="0" fontId="56" fillId="71"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3" fillId="34" borderId="0" applyNumberFormat="0" applyBorder="0" applyAlignment="0" applyProtection="0"/>
    <xf numFmtId="0" fontId="57"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71" fillId="38" borderId="17" applyNumberFormat="0" applyAlignment="0" applyProtection="0"/>
    <xf numFmtId="0" fontId="45" fillId="10" borderId="11" applyNumberFormat="0" applyAlignment="0" applyProtection="0"/>
    <xf numFmtId="0" fontId="72" fillId="38" borderId="17" applyNumberFormat="0" applyAlignment="0" applyProtection="0"/>
    <xf numFmtId="0" fontId="71" fillId="48" borderId="17" applyNumberFormat="0" applyAlignment="0" applyProtection="0"/>
    <xf numFmtId="183" fontId="28" fillId="0" borderId="0" applyFont="0" applyFill="0" applyBorder="0" applyAlignment="0" applyProtection="0"/>
    <xf numFmtId="183" fontId="28" fillId="0" borderId="0" applyFont="0" applyFill="0" applyBorder="0" applyAlignment="0" applyProtection="0"/>
    <xf numFmtId="183" fontId="28" fillId="0" borderId="0" applyFont="0" applyFill="0" applyBorder="0" applyAlignment="0" applyProtection="0"/>
    <xf numFmtId="183" fontId="28" fillId="0" borderId="0" applyFont="0" applyFill="0" applyBorder="0" applyAlignment="0" applyProtection="0"/>
    <xf numFmtId="184" fontId="28" fillId="0" borderId="0" applyFont="0" applyFill="0" applyBorder="0" applyAlignment="0" applyProtection="0"/>
    <xf numFmtId="172" fontId="28" fillId="0" borderId="0" applyFont="0" applyFill="0" applyBorder="0" applyAlignment="0" applyProtection="0"/>
    <xf numFmtId="183" fontId="28" fillId="0" borderId="0" applyFont="0" applyFill="0" applyBorder="0" applyAlignment="0" applyProtection="0"/>
    <xf numFmtId="183" fontId="28" fillId="0" borderId="0" applyFont="0" applyFill="0" applyBorder="0" applyAlignment="0" applyProtection="0"/>
    <xf numFmtId="185" fontId="28" fillId="0" borderId="0"/>
    <xf numFmtId="0" fontId="73" fillId="0" borderId="0"/>
    <xf numFmtId="0" fontId="28" fillId="0" borderId="0"/>
    <xf numFmtId="0" fontId="54" fillId="0" borderId="0"/>
    <xf numFmtId="0" fontId="58" fillId="0" borderId="0">
      <protection locked="0"/>
    </xf>
    <xf numFmtId="0" fontId="58" fillId="0" borderId="0">
      <protection locked="0"/>
    </xf>
    <xf numFmtId="0" fontId="74" fillId="0" borderId="0">
      <protection locked="0"/>
    </xf>
    <xf numFmtId="0" fontId="58" fillId="0" borderId="0">
      <protection locked="0"/>
    </xf>
    <xf numFmtId="0" fontId="58" fillId="0" borderId="0">
      <protection locked="0"/>
    </xf>
    <xf numFmtId="0" fontId="58" fillId="0" borderId="0">
      <protection locked="0"/>
    </xf>
    <xf numFmtId="0" fontId="74" fillId="0" borderId="0">
      <protection locked="0"/>
    </xf>
    <xf numFmtId="0" fontId="29" fillId="2" borderId="20"/>
    <xf numFmtId="0" fontId="73"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6" fillId="0" borderId="0" applyNumberFormat="0" applyFill="0" applyBorder="0" applyAlignment="0" applyProtection="0"/>
    <xf numFmtId="0" fontId="73" fillId="0" borderId="0" applyNumberFormat="0" applyFill="0" applyBorder="0" applyAlignment="0" applyProtection="0"/>
    <xf numFmtId="0" fontId="75"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7" fillId="41" borderId="0" applyNumberFormat="0" applyBorder="0" applyAlignment="0" applyProtection="0"/>
    <xf numFmtId="0" fontId="43" fillId="8" borderId="0" applyNumberFormat="0" applyBorder="0" applyAlignment="0" applyProtection="0"/>
    <xf numFmtId="0" fontId="78" fillId="41" borderId="0" applyNumberFormat="0" applyBorder="0" applyAlignment="0" applyProtection="0"/>
    <xf numFmtId="169" fontId="35"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86" fontId="79"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69" fontId="35"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76" fontId="28"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76" fontId="28"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26" fillId="0" borderId="0" applyFont="0" applyFill="0" applyBorder="0" applyAlignment="0" applyProtection="0"/>
    <xf numFmtId="169" fontId="35"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85" fontId="28" fillId="0" borderId="0" applyFill="0" applyBorder="0" applyAlignment="0" applyProtection="0"/>
    <xf numFmtId="169" fontId="26" fillId="0" borderId="0" applyFont="0" applyFill="0" applyBorder="0" applyAlignment="0" applyProtection="0"/>
    <xf numFmtId="185" fontId="28" fillId="0" borderId="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87" fontId="2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6" fontId="26" fillId="0" borderId="0" applyFont="0" applyFill="0" applyBorder="0" applyAlignment="0" applyProtection="0"/>
    <xf numFmtId="169" fontId="54" fillId="0" borderId="0" applyFont="0" applyFill="0" applyBorder="0" applyAlignment="0" applyProtection="0"/>
    <xf numFmtId="176" fontId="26" fillId="0" borderId="0" applyFont="0" applyFill="0" applyBorder="0" applyAlignment="0" applyProtection="0"/>
    <xf numFmtId="176" fontId="54" fillId="0" borderId="0" applyFont="0" applyFill="0" applyBorder="0" applyAlignment="0" applyProtection="0"/>
    <xf numFmtId="176" fontId="54" fillId="0" borderId="0" applyFont="0" applyFill="0" applyBorder="0" applyAlignment="0" applyProtection="0"/>
    <xf numFmtId="169" fontId="80" fillId="0" borderId="0" applyFont="0" applyFill="0" applyBorder="0" applyAlignment="0" applyProtection="0"/>
    <xf numFmtId="175" fontId="28" fillId="0" borderId="0" applyFont="0" applyFill="0" applyBorder="0" applyAlignment="0" applyProtection="0"/>
    <xf numFmtId="169" fontId="81" fillId="0" borderId="0" applyFont="0" applyFill="0" applyBorder="0" applyAlignment="0" applyProtection="0"/>
    <xf numFmtId="169" fontId="54" fillId="0" borderId="0" applyFont="0" applyFill="0" applyBorder="0" applyAlignment="0" applyProtection="0"/>
    <xf numFmtId="175" fontId="54" fillId="0" borderId="0" applyFont="0" applyFill="0" applyBorder="0" applyAlignment="0" applyProtection="0"/>
    <xf numFmtId="176" fontId="2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75" fontId="54" fillId="0" borderId="0" applyFont="0" applyFill="0" applyBorder="0" applyAlignment="0" applyProtection="0"/>
    <xf numFmtId="169" fontId="26" fillId="0" borderId="0" applyFont="0" applyFill="0" applyBorder="0" applyAlignment="0" applyProtection="0"/>
    <xf numFmtId="175" fontId="54" fillId="0" borderId="0" applyFont="0" applyFill="0" applyBorder="0" applyAlignment="0" applyProtection="0"/>
    <xf numFmtId="169" fontId="26" fillId="0" borderId="0" applyFont="0" applyFill="0" applyBorder="0" applyAlignment="0" applyProtection="0"/>
    <xf numFmtId="175" fontId="54" fillId="0" borderId="0" applyFont="0" applyFill="0" applyBorder="0" applyAlignment="0" applyProtection="0"/>
    <xf numFmtId="169" fontId="26" fillId="0" borderId="0" applyFont="0" applyFill="0" applyBorder="0" applyAlignment="0" applyProtection="0"/>
    <xf numFmtId="175" fontId="54" fillId="0" borderId="0" applyFont="0" applyFill="0" applyBorder="0" applyAlignment="0" applyProtection="0"/>
    <xf numFmtId="169" fontId="26" fillId="0" borderId="0" applyFont="0" applyFill="0" applyBorder="0" applyAlignment="0" applyProtection="0"/>
    <xf numFmtId="175" fontId="54" fillId="0" borderId="0" applyFont="0" applyFill="0" applyBorder="0" applyAlignment="0" applyProtection="0"/>
    <xf numFmtId="169" fontId="26" fillId="0" borderId="0" applyFont="0" applyFill="0" applyBorder="0" applyAlignment="0" applyProtection="0"/>
    <xf numFmtId="175" fontId="54" fillId="0" borderId="0" applyFont="0" applyFill="0" applyBorder="0" applyAlignment="0" applyProtection="0"/>
    <xf numFmtId="169" fontId="26" fillId="0" borderId="0" applyFont="0" applyFill="0" applyBorder="0" applyAlignment="0" applyProtection="0"/>
    <xf numFmtId="175" fontId="54"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75" fontId="28" fillId="0" borderId="0" applyFont="0" applyFill="0" applyBorder="0" applyAlignment="0" applyProtection="0"/>
    <xf numFmtId="169" fontId="26" fillId="0" borderId="0" applyFont="0" applyFill="0" applyBorder="0" applyAlignment="0" applyProtection="0"/>
    <xf numFmtId="188" fontId="28" fillId="0" borderId="0" applyFont="0" applyFill="0" applyBorder="0" applyAlignment="0" applyProtection="0"/>
    <xf numFmtId="169" fontId="26" fillId="0" borderId="0" applyFont="0" applyFill="0" applyBorder="0" applyAlignment="0" applyProtection="0"/>
    <xf numFmtId="188" fontId="28" fillId="0" borderId="0" applyFont="0" applyFill="0" applyBorder="0" applyAlignment="0" applyProtection="0"/>
    <xf numFmtId="169" fontId="26" fillId="0" borderId="0" applyFont="0" applyFill="0" applyBorder="0" applyAlignment="0" applyProtection="0"/>
    <xf numFmtId="188" fontId="28" fillId="0" borderId="0" applyFont="0" applyFill="0" applyBorder="0" applyAlignment="0" applyProtection="0"/>
    <xf numFmtId="188" fontId="28" fillId="0" borderId="0" applyFont="0" applyFill="0" applyBorder="0" applyAlignment="0" applyProtection="0"/>
    <xf numFmtId="188" fontId="28" fillId="0" borderId="0" applyFont="0" applyFill="0" applyBorder="0" applyAlignment="0" applyProtection="0"/>
    <xf numFmtId="188" fontId="28" fillId="0" borderId="0" applyFont="0" applyFill="0" applyBorder="0" applyAlignment="0" applyProtection="0"/>
    <xf numFmtId="188" fontId="28" fillId="0" borderId="0" applyFont="0" applyFill="0" applyBorder="0" applyAlignment="0" applyProtection="0"/>
    <xf numFmtId="169" fontId="35"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69" fontId="35"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6"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69" fontId="35" fillId="0" borderId="0" applyFont="0" applyFill="0" applyBorder="0" applyAlignment="0" applyProtection="0"/>
    <xf numFmtId="186" fontId="79"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26"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86" fontId="79"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69" fontId="35" fillId="0" borderId="0" applyFont="0" applyFill="0" applyBorder="0" applyAlignment="0" applyProtection="0"/>
    <xf numFmtId="189" fontId="54"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69" fontId="35"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26"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26"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26"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90" fontId="79" fillId="0" borderId="0" applyFont="0" applyFill="0" applyBorder="0" applyAlignment="0" applyProtection="0"/>
    <xf numFmtId="170" fontId="26" fillId="0" borderId="0" applyFont="0" applyFill="0" applyBorder="0" applyAlignment="0" applyProtection="0"/>
    <xf numFmtId="165" fontId="82" fillId="0" borderId="0" applyFont="0" applyFill="0" applyBorder="0" applyAlignment="0" applyProtection="0"/>
    <xf numFmtId="190" fontId="79" fillId="0" borderId="0" applyFont="0" applyFill="0" applyBorder="0" applyAlignment="0" applyProtection="0"/>
    <xf numFmtId="190" fontId="79" fillId="0" borderId="0" applyFont="0" applyFill="0" applyBorder="0" applyAlignment="0" applyProtection="0"/>
    <xf numFmtId="170" fontId="26" fillId="0" borderId="0" applyFont="0" applyFill="0" applyBorder="0" applyAlignment="0" applyProtection="0"/>
    <xf numFmtId="182" fontId="28" fillId="0" borderId="0" applyFont="0" applyFill="0" applyBorder="0" applyAlignment="0" applyProtection="0"/>
    <xf numFmtId="191" fontId="26" fillId="0" borderId="0" applyFont="0" applyFill="0" applyBorder="0" applyAlignment="0" applyProtection="0"/>
    <xf numFmtId="191" fontId="26" fillId="0" borderId="0" applyFont="0" applyFill="0" applyBorder="0" applyAlignment="0" applyProtection="0"/>
    <xf numFmtId="191" fontId="54" fillId="0" borderId="0" applyFont="0" applyFill="0" applyBorder="0" applyAlignment="0" applyProtection="0"/>
    <xf numFmtId="191" fontId="54" fillId="0" borderId="0" applyFont="0" applyFill="0" applyBorder="0" applyAlignment="0" applyProtection="0"/>
    <xf numFmtId="170" fontId="26" fillId="0" borderId="0" applyFont="0" applyFill="0" applyBorder="0" applyAlignment="0" applyProtection="0"/>
    <xf numFmtId="191"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0" fontId="83" fillId="48" borderId="0" applyNumberFormat="0" applyBorder="0" applyAlignment="0" applyProtection="0"/>
    <xf numFmtId="0" fontId="44" fillId="9" borderId="0" applyNumberFormat="0" applyBorder="0" applyAlignment="0" applyProtection="0"/>
    <xf numFmtId="0" fontId="84" fillId="48" borderId="0" applyNumberFormat="0" applyBorder="0" applyAlignment="0" applyProtection="0"/>
    <xf numFmtId="0" fontId="28" fillId="0" borderId="0"/>
    <xf numFmtId="0" fontId="79" fillId="0" borderId="0"/>
    <xf numFmtId="0" fontId="79" fillId="0" borderId="0"/>
    <xf numFmtId="0" fontId="79" fillId="0" borderId="0"/>
    <xf numFmtId="0" fontId="28" fillId="0" borderId="0"/>
    <xf numFmtId="0" fontId="28" fillId="0" borderId="0"/>
    <xf numFmtId="0" fontId="79" fillId="0" borderId="0"/>
    <xf numFmtId="0" fontId="7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79" fillId="0" borderId="0"/>
    <xf numFmtId="0" fontId="35" fillId="0" borderId="0"/>
    <xf numFmtId="0" fontId="35" fillId="0" borderId="0"/>
    <xf numFmtId="0" fontId="85" fillId="0" borderId="0">
      <alignment vertical="top"/>
    </xf>
    <xf numFmtId="0" fontId="35" fillId="0" borderId="0"/>
    <xf numFmtId="0" fontId="26" fillId="0" borderId="0"/>
    <xf numFmtId="0" fontId="28" fillId="0" borderId="0"/>
    <xf numFmtId="0" fontId="85" fillId="0" borderId="0">
      <alignment vertical="top"/>
    </xf>
    <xf numFmtId="0" fontId="85" fillId="0" borderId="0">
      <alignment vertical="top"/>
    </xf>
    <xf numFmtId="0" fontId="35" fillId="0" borderId="0"/>
    <xf numFmtId="0" fontId="26" fillId="0" borderId="0"/>
    <xf numFmtId="0" fontId="28"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8"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8" fillId="0" borderId="0"/>
    <xf numFmtId="0" fontId="28" fillId="0" borderId="0"/>
    <xf numFmtId="0" fontId="28" fillId="0" borderId="0"/>
    <xf numFmtId="0" fontId="7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8" fillId="0" borderId="0"/>
    <xf numFmtId="0" fontId="28" fillId="0" borderId="0" applyNumberFormat="0" applyFill="0" applyBorder="0" applyAlignment="0" applyProtection="0"/>
    <xf numFmtId="0" fontId="79" fillId="0" borderId="0"/>
    <xf numFmtId="0" fontId="28" fillId="0" borderId="0" applyNumberFormat="0" applyFill="0" applyBorder="0" applyAlignment="0" applyProtection="0"/>
    <xf numFmtId="0" fontId="28" fillId="0" borderId="0" applyNumberFormat="0" applyFill="0" applyBorder="0" applyAlignment="0" applyProtection="0"/>
    <xf numFmtId="0" fontId="79" fillId="0" borderId="0"/>
    <xf numFmtId="0" fontId="79" fillId="0" borderId="0"/>
    <xf numFmtId="0" fontId="28" fillId="0" borderId="0" applyNumberFormat="0" applyFill="0" applyBorder="0" applyAlignment="0" applyProtection="0"/>
    <xf numFmtId="0" fontId="28" fillId="0" borderId="0"/>
    <xf numFmtId="0" fontId="7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8" fillId="0" borderId="0"/>
    <xf numFmtId="0" fontId="26" fillId="0" borderId="0"/>
    <xf numFmtId="0" fontId="26" fillId="0" borderId="0"/>
    <xf numFmtId="0" fontId="26" fillId="0" borderId="0"/>
    <xf numFmtId="0" fontId="26" fillId="0" borderId="0"/>
    <xf numFmtId="0" fontId="28" fillId="0" borderId="0" applyProtection="0">
      <protection locked="0"/>
    </xf>
    <xf numFmtId="0" fontId="79"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2" fontId="28" fillId="0" borderId="0"/>
    <xf numFmtId="0" fontId="26" fillId="0" borderId="0"/>
    <xf numFmtId="0" fontId="26" fillId="0" borderId="0"/>
    <xf numFmtId="193" fontId="28" fillId="0" borderId="0"/>
    <xf numFmtId="0" fontId="5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3"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3"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85" fillId="0" borderId="0">
      <alignment vertical="top"/>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85" fillId="0" borderId="0">
      <alignment vertical="top"/>
    </xf>
    <xf numFmtId="0" fontId="54" fillId="0" borderId="0"/>
    <xf numFmtId="0" fontId="26" fillId="0" borderId="0"/>
    <xf numFmtId="0" fontId="26" fillId="0" borderId="0"/>
    <xf numFmtId="0" fontId="26" fillId="0" borderId="0"/>
    <xf numFmtId="0" fontId="26" fillId="0" borderId="0"/>
    <xf numFmtId="192" fontId="28"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2" fontId="28"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86" fillId="0" borderId="0"/>
    <xf numFmtId="192" fontId="28" fillId="0" borderId="0"/>
    <xf numFmtId="0" fontId="26" fillId="0" borderId="0"/>
    <xf numFmtId="0" fontId="26" fillId="0" borderId="0"/>
    <xf numFmtId="0" fontId="26" fillId="0" borderId="0"/>
    <xf numFmtId="0" fontId="26"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8" fillId="0" borderId="0"/>
    <xf numFmtId="0" fontId="26" fillId="0" borderId="0"/>
    <xf numFmtId="0" fontId="26" fillId="0" borderId="0"/>
    <xf numFmtId="0" fontId="28" fillId="0" borderId="0"/>
    <xf numFmtId="0" fontId="26" fillId="0" borderId="0"/>
    <xf numFmtId="0" fontId="28" fillId="0" borderId="0"/>
    <xf numFmtId="0" fontId="28" fillId="0" borderId="0"/>
    <xf numFmtId="0" fontId="79" fillId="0" borderId="0"/>
    <xf numFmtId="0" fontId="28" fillId="0" borderId="0"/>
    <xf numFmtId="0" fontId="28" fillId="0" borderId="0"/>
    <xf numFmtId="0" fontId="28" fillId="0" borderId="0"/>
    <xf numFmtId="0" fontId="28" fillId="0" borderId="0"/>
    <xf numFmtId="0" fontId="28" fillId="0" borderId="0"/>
    <xf numFmtId="0" fontId="79" fillId="0" borderId="0"/>
    <xf numFmtId="0" fontId="87" fillId="0" borderId="0"/>
    <xf numFmtId="0" fontId="85" fillId="0" borderId="0">
      <alignment vertical="top"/>
    </xf>
    <xf numFmtId="0" fontId="28" fillId="0" borderId="0"/>
    <xf numFmtId="0" fontId="28" fillId="0" borderId="0" applyNumberFormat="0" applyFill="0" applyBorder="0" applyAlignment="0" applyProtection="0"/>
    <xf numFmtId="0" fontId="79" fillId="0" borderId="0"/>
    <xf numFmtId="192" fontId="88" fillId="0" borderId="0"/>
    <xf numFmtId="0" fontId="54" fillId="0" borderId="0"/>
    <xf numFmtId="0" fontId="28" fillId="0" borderId="0"/>
    <xf numFmtId="0" fontId="28" fillId="0" borderId="0"/>
    <xf numFmtId="0" fontId="28" fillId="0" borderId="0"/>
    <xf numFmtId="0" fontId="28" fillId="0" borderId="0"/>
    <xf numFmtId="0" fontId="26" fillId="0" borderId="0"/>
    <xf numFmtId="192" fontId="28"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4" fillId="0" borderId="0"/>
    <xf numFmtId="192" fontId="28"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8"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5" fillId="0" borderId="0"/>
    <xf numFmtId="0" fontId="35" fillId="0" borderId="0"/>
    <xf numFmtId="0" fontId="28" fillId="0" borderId="0"/>
    <xf numFmtId="0" fontId="55" fillId="0" borderId="0"/>
    <xf numFmtId="0" fontId="28"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5" fillId="0" borderId="0"/>
    <xf numFmtId="0" fontId="35" fillId="0" borderId="0"/>
    <xf numFmtId="0" fontId="28" fillId="0" borderId="0"/>
    <xf numFmtId="0" fontId="28" fillId="0" borderId="0"/>
    <xf numFmtId="0" fontId="28" fillId="0" borderId="0"/>
    <xf numFmtId="0" fontId="28" fillId="0" borderId="0"/>
    <xf numFmtId="0" fontId="26"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28" fillId="42" borderId="21"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54" fillId="42" borderId="21" applyNumberFormat="0" applyFont="0" applyAlignment="0" applyProtection="0"/>
    <xf numFmtId="0" fontId="35" fillId="42" borderId="21" applyNumberFormat="0" applyFont="0" applyAlignment="0" applyProtection="0"/>
    <xf numFmtId="0" fontId="35" fillId="42" borderId="21"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4" fillId="42" borderId="21" applyNumberFormat="0" applyFont="0" applyAlignment="0" applyProtection="0"/>
    <xf numFmtId="0" fontId="35" fillId="42" borderId="21"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5" fillId="42" borderId="21"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26" fillId="13" borderId="15" applyNumberFormat="0" applyFont="0" applyAlignment="0" applyProtection="0"/>
    <xf numFmtId="0" fontId="54" fillId="13" borderId="15" applyNumberFormat="0" applyFont="0" applyAlignment="0" applyProtection="0"/>
    <xf numFmtId="0" fontId="54" fillId="13" borderId="15" applyNumberFormat="0" applyFont="0" applyAlignment="0" applyProtection="0"/>
    <xf numFmtId="9" fontId="28" fillId="0" borderId="0" applyFont="0" applyFill="0" applyBorder="0" applyAlignment="0" applyProtection="0"/>
    <xf numFmtId="0" fontId="28" fillId="0" borderId="0" applyNumberFormat="0" applyFill="0" applyBorder="0" applyAlignment="0" applyProtection="0"/>
    <xf numFmtId="9" fontId="7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81"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79" fillId="0" borderId="0" applyFont="0" applyFill="0" applyBorder="0" applyAlignment="0" applyProtection="0"/>
    <xf numFmtId="9" fontId="54" fillId="0" borderId="0" applyFont="0" applyFill="0" applyBorder="0" applyAlignment="0" applyProtection="0"/>
    <xf numFmtId="9" fontId="79"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79"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8"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0" fontId="26" fillId="0" borderId="0"/>
    <xf numFmtId="0" fontId="26" fillId="0" borderId="0"/>
    <xf numFmtId="0" fontId="26" fillId="0" borderId="0"/>
    <xf numFmtId="9" fontId="79" fillId="0" borderId="0" applyFont="0" applyFill="0" applyBorder="0" applyAlignment="0" applyProtection="0"/>
    <xf numFmtId="0" fontId="26" fillId="0" borderId="0"/>
    <xf numFmtId="0" fontId="26" fillId="0" borderId="0"/>
    <xf numFmtId="0" fontId="26" fillId="0" borderId="0"/>
    <xf numFmtId="9" fontId="79" fillId="0" borderId="0" applyFont="0" applyFill="0" applyBorder="0" applyAlignment="0" applyProtection="0"/>
    <xf numFmtId="9" fontId="79" fillId="0" borderId="0" applyFont="0" applyFill="0" applyBorder="0" applyAlignment="0" applyProtection="0"/>
    <xf numFmtId="0" fontId="26" fillId="0" borderId="0"/>
    <xf numFmtId="0" fontId="26" fillId="0" borderId="0"/>
    <xf numFmtId="0" fontId="26" fillId="0" borderId="0"/>
    <xf numFmtId="0" fontId="26" fillId="0" borderId="0"/>
    <xf numFmtId="9" fontId="79"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9" fontId="28"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8" fillId="0" borderId="0" applyFont="0" applyFill="0" applyBorder="0" applyAlignment="0" applyProtection="0"/>
    <xf numFmtId="0" fontId="26" fillId="0" borderId="0"/>
    <xf numFmtId="0" fontId="26" fillId="0" borderId="0"/>
    <xf numFmtId="0" fontId="26" fillId="0" borderId="0"/>
    <xf numFmtId="0" fontId="26" fillId="0" borderId="0"/>
    <xf numFmtId="9" fontId="79" fillId="0" borderId="0" applyFont="0" applyFill="0" applyBorder="0" applyAlignment="0" applyProtection="0"/>
    <xf numFmtId="9" fontId="28" fillId="0" borderId="0" applyFont="0" applyFill="0" applyBorder="0" applyAlignment="0" applyProtection="0"/>
    <xf numFmtId="9" fontId="79" fillId="0" borderId="0" applyFont="0" applyFill="0" applyBorder="0" applyAlignment="0" applyProtection="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8" fillId="0" borderId="0" applyFont="0" applyFill="0" applyBorder="0" applyAlignment="0" applyProtection="0"/>
    <xf numFmtId="9" fontId="28" fillId="0" borderId="0" applyFont="0" applyFill="0" applyBorder="0" applyAlignment="0" applyProtection="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6" borderId="22" applyNumberFormat="0">
      <alignment horizontal="center" vertical="center" shrinkToFit="1"/>
      <protection locked="0"/>
    </xf>
    <xf numFmtId="0" fontId="26" fillId="6" borderId="22" applyNumberFormat="0">
      <alignment horizontal="center" vertical="center" shrinkToFit="1"/>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89" fillId="46" borderId="23" applyNumberFormat="0" applyAlignment="0" applyProtection="0"/>
    <xf numFmtId="0" fontId="46" fillId="11" borderId="12" applyNumberFormat="0" applyAlignment="0" applyProtection="0"/>
    <xf numFmtId="0" fontId="26" fillId="0" borderId="0"/>
    <xf numFmtId="0" fontId="26" fillId="0" borderId="0"/>
    <xf numFmtId="0" fontId="26" fillId="0" borderId="0"/>
    <xf numFmtId="0" fontId="90" fillId="46" borderId="23" applyNumberFormat="0" applyAlignment="0" applyProtection="0"/>
    <xf numFmtId="0" fontId="26" fillId="0" borderId="0"/>
    <xf numFmtId="0" fontId="26" fillId="0" borderId="0"/>
    <xf numFmtId="0" fontId="26" fillId="0" borderId="0"/>
    <xf numFmtId="0" fontId="26" fillId="0" borderId="0"/>
    <xf numFmtId="0" fontId="89" fillId="55" borderId="23" applyNumberFormat="0" applyAlignment="0" applyProtection="0"/>
    <xf numFmtId="0" fontId="85" fillId="0" borderId="0"/>
    <xf numFmtId="0" fontId="28" fillId="0" borderId="0"/>
    <xf numFmtId="0" fontId="26" fillId="0" borderId="0"/>
    <xf numFmtId="0" fontId="26" fillId="0" borderId="0"/>
    <xf numFmtId="0" fontId="26" fillId="0" borderId="0"/>
    <xf numFmtId="0" fontId="26" fillId="0" borderId="0"/>
    <xf numFmtId="0" fontId="91" fillId="0" borderId="0" applyNumberFormat="0" applyFill="0" applyBorder="0" applyAlignment="0" applyProtection="0"/>
    <xf numFmtId="0" fontId="50" fillId="0" borderId="0" applyNumberFormat="0" applyFill="0" applyBorder="0" applyAlignment="0" applyProtection="0"/>
    <xf numFmtId="0" fontId="26" fillId="0" borderId="0"/>
    <xf numFmtId="0" fontId="26" fillId="0" borderId="0"/>
    <xf numFmtId="0" fontId="26" fillId="0" borderId="0"/>
    <xf numFmtId="0" fontId="92" fillId="0" borderId="0" applyNumberFormat="0" applyFill="0" applyBorder="0" applyAlignment="0" applyProtection="0"/>
    <xf numFmtId="0" fontId="26" fillId="0" borderId="0"/>
    <xf numFmtId="0" fontId="26" fillId="0" borderId="0"/>
    <xf numFmtId="0" fontId="26" fillId="0" borderId="0"/>
    <xf numFmtId="0" fontId="26" fillId="0" borderId="0"/>
    <xf numFmtId="0" fontId="93" fillId="0" borderId="0" applyNumberFormat="0" applyFill="0" applyBorder="0" applyAlignment="0" applyProtection="0"/>
    <xf numFmtId="0" fontId="51" fillId="0" borderId="0" applyNumberFormat="0" applyFill="0" applyBorder="0" applyAlignment="0" applyProtection="0"/>
    <xf numFmtId="0" fontId="26" fillId="0" borderId="0"/>
    <xf numFmtId="0" fontId="26" fillId="0" borderId="0"/>
    <xf numFmtId="0" fontId="26" fillId="0" borderId="0"/>
    <xf numFmtId="0" fontId="94" fillId="0" borderId="0" applyNumberFormat="0" applyFill="0" applyBorder="0" applyAlignment="0" applyProtection="0"/>
    <xf numFmtId="0" fontId="26" fillId="0" borderId="0"/>
    <xf numFmtId="0" fontId="26" fillId="0" borderId="0"/>
    <xf numFmtId="0" fontId="26" fillId="0" borderId="0"/>
    <xf numFmtId="0" fontId="26" fillId="0" borderId="0"/>
    <xf numFmtId="194" fontId="95" fillId="0" borderId="2" applyFill="0" applyBorder="0" applyAlignment="0" applyProtection="0">
      <alignment wrapText="1"/>
    </xf>
    <xf numFmtId="0" fontId="96" fillId="0" borderId="24" applyNumberFormat="0" applyFill="0" applyAlignment="0" applyProtection="0"/>
    <xf numFmtId="0" fontId="39" fillId="0" borderId="8" applyNumberFormat="0" applyFill="0" applyAlignment="0" applyProtection="0"/>
    <xf numFmtId="0" fontId="26" fillId="0" borderId="0"/>
    <xf numFmtId="0" fontId="26" fillId="0" borderId="0"/>
    <xf numFmtId="0" fontId="26" fillId="0" borderId="0"/>
    <xf numFmtId="0" fontId="97" fillId="0" borderId="24" applyNumberFormat="0" applyFill="0" applyAlignment="0" applyProtection="0"/>
    <xf numFmtId="0" fontId="26" fillId="0" borderId="0"/>
    <xf numFmtId="0" fontId="26" fillId="0" borderId="0"/>
    <xf numFmtId="0" fontId="26" fillId="0" borderId="0"/>
    <xf numFmtId="0" fontId="26" fillId="0" borderId="0"/>
    <xf numFmtId="0" fontId="98" fillId="0" borderId="25" applyNumberFormat="0" applyFill="0" applyAlignment="0" applyProtection="0"/>
    <xf numFmtId="0" fontId="99" fillId="0" borderId="26" applyNumberFormat="0" applyFill="0" applyAlignment="0" applyProtection="0"/>
    <xf numFmtId="0" fontId="40" fillId="0" borderId="9" applyNumberFormat="0" applyFill="0" applyAlignment="0" applyProtection="0"/>
    <xf numFmtId="0" fontId="26" fillId="0" borderId="0"/>
    <xf numFmtId="0" fontId="26" fillId="0" borderId="0"/>
    <xf numFmtId="0" fontId="26" fillId="0" borderId="0"/>
    <xf numFmtId="0" fontId="100" fillId="0" borderId="26" applyNumberFormat="0" applyFill="0" applyAlignment="0" applyProtection="0"/>
    <xf numFmtId="0" fontId="26" fillId="0" borderId="0"/>
    <xf numFmtId="0" fontId="26" fillId="0" borderId="0"/>
    <xf numFmtId="0" fontId="26" fillId="0" borderId="0"/>
    <xf numFmtId="0" fontId="26" fillId="0" borderId="0"/>
    <xf numFmtId="0" fontId="101" fillId="0" borderId="26" applyNumberFormat="0" applyFill="0" applyAlignment="0" applyProtection="0"/>
    <xf numFmtId="0" fontId="67" fillId="0" borderId="27" applyNumberFormat="0" applyFill="0" applyAlignment="0" applyProtection="0"/>
    <xf numFmtId="0" fontId="41" fillId="0" borderId="10" applyNumberFormat="0" applyFill="0" applyAlignment="0" applyProtection="0"/>
    <xf numFmtId="0" fontId="26" fillId="0" borderId="0"/>
    <xf numFmtId="0" fontId="26" fillId="0" borderId="0"/>
    <xf numFmtId="0" fontId="26" fillId="0" borderId="0"/>
    <xf numFmtId="0" fontId="68" fillId="0" borderId="27" applyNumberFormat="0" applyFill="0" applyAlignment="0" applyProtection="0"/>
    <xf numFmtId="0" fontId="26" fillId="0" borderId="0"/>
    <xf numFmtId="0" fontId="26" fillId="0" borderId="0"/>
    <xf numFmtId="0" fontId="26" fillId="0" borderId="0"/>
    <xf numFmtId="0" fontId="26" fillId="0" borderId="0"/>
    <xf numFmtId="0" fontId="69" fillId="0" borderId="28" applyNumberFormat="0" applyFill="0" applyAlignment="0" applyProtection="0"/>
    <xf numFmtId="0" fontId="102" fillId="0" borderId="0" applyNumberFormat="0" applyFill="0" applyBorder="0" applyAlignment="0" applyProtection="0"/>
    <xf numFmtId="0" fontId="38"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03" fillId="0" borderId="0" applyNumberFormat="0" applyFill="0" applyBorder="0" applyAlignment="0" applyProtection="0"/>
    <xf numFmtId="0" fontId="103" fillId="0" borderId="0" applyNumberFormat="0" applyFill="0" applyBorder="0" applyAlignment="0" applyProtection="0"/>
    <xf numFmtId="0" fontId="26" fillId="0" borderId="0"/>
    <xf numFmtId="0" fontId="26" fillId="0" borderId="0"/>
    <xf numFmtId="0" fontId="26" fillId="0" borderId="0"/>
    <xf numFmtId="0" fontId="26" fillId="0" borderId="0"/>
    <xf numFmtId="0" fontId="70" fillId="0" borderId="29" applyNumberFormat="0" applyFill="0" applyAlignment="0" applyProtection="0"/>
    <xf numFmtId="0" fontId="52" fillId="0" borderId="16" applyNumberFormat="0" applyFill="0" applyAlignment="0" applyProtection="0"/>
    <xf numFmtId="0" fontId="26" fillId="0" borderId="0"/>
    <xf numFmtId="0" fontId="26" fillId="0" borderId="0"/>
    <xf numFmtId="0" fontId="26" fillId="0" borderId="0"/>
    <xf numFmtId="0" fontId="104" fillId="0" borderId="29" applyNumberFormat="0" applyFill="0" applyAlignment="0" applyProtection="0"/>
    <xf numFmtId="0" fontId="26" fillId="0" borderId="0"/>
    <xf numFmtId="0" fontId="26" fillId="0" borderId="0"/>
    <xf numFmtId="0" fontId="26" fillId="0" borderId="0"/>
    <xf numFmtId="0" fontId="26" fillId="0" borderId="0"/>
    <xf numFmtId="0" fontId="70" fillId="0" borderId="30" applyNumberFormat="0" applyFill="0" applyAlignment="0" applyProtection="0"/>
    <xf numFmtId="0" fontId="38" fillId="0" borderId="0" applyNumberFormat="0" applyFill="0" applyBorder="0" applyAlignment="0" applyProtection="0"/>
    <xf numFmtId="0" fontId="39" fillId="0" borderId="8" applyNumberFormat="0" applyFill="0" applyAlignment="0" applyProtection="0"/>
    <xf numFmtId="0" fontId="40" fillId="0" borderId="9" applyNumberFormat="0" applyFill="0" applyAlignment="0" applyProtection="0"/>
    <xf numFmtId="0" fontId="41" fillId="0" borderId="10" applyNumberFormat="0" applyFill="0" applyAlignment="0" applyProtection="0"/>
    <xf numFmtId="0" fontId="43" fillId="8" borderId="0" applyNumberFormat="0" applyBorder="0" applyAlignment="0" applyProtection="0"/>
    <xf numFmtId="0" fontId="44" fillId="9" borderId="0" applyNumberFormat="0" applyBorder="0" applyAlignment="0" applyProtection="0"/>
    <xf numFmtId="0" fontId="46" fillId="11" borderId="12" applyNumberFormat="0" applyAlignment="0" applyProtection="0"/>
    <xf numFmtId="0" fontId="47" fillId="11" borderId="11" applyNumberFormat="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53" fillId="17" borderId="0" applyNumberFormat="0" applyBorder="0" applyAlignment="0" applyProtection="0"/>
    <xf numFmtId="0" fontId="53"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53" fillId="25" borderId="0" applyNumberFormat="0" applyBorder="0" applyAlignment="0" applyProtection="0"/>
    <xf numFmtId="0" fontId="53" fillId="26"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53" fillId="29" borderId="0" applyNumberFormat="0" applyBorder="0" applyAlignment="0" applyProtection="0"/>
    <xf numFmtId="0" fontId="53" fillId="30"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53" fillId="33" borderId="0" applyNumberFormat="0" applyBorder="0" applyAlignment="0" applyProtection="0"/>
    <xf numFmtId="0" fontId="53"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53" fillId="37" borderId="0" applyNumberFormat="0" applyBorder="0" applyAlignment="0" applyProtection="0"/>
    <xf numFmtId="0" fontId="25" fillId="0" borderId="0"/>
    <xf numFmtId="173" fontId="25" fillId="0" borderId="0" applyFont="0" applyFill="0" applyBorder="0" applyAlignment="0" applyProtection="0"/>
    <xf numFmtId="9" fontId="25" fillId="0" borderId="0" applyFont="0" applyFill="0" applyBorder="0" applyAlignment="0" applyProtection="0"/>
    <xf numFmtId="0" fontId="25" fillId="13" borderId="15" applyNumberFormat="0" applyFont="0" applyAlignment="0" applyProtection="0"/>
    <xf numFmtId="169" fontId="25" fillId="0" borderId="0" applyFont="0" applyFill="0" applyBorder="0" applyAlignment="0" applyProtection="0"/>
    <xf numFmtId="170" fontId="25" fillId="0" borderId="0" applyFont="0" applyFill="0" applyBorder="0" applyAlignment="0" applyProtection="0"/>
    <xf numFmtId="9" fontId="87" fillId="0" borderId="0" applyFont="0" applyFill="0" applyBorder="0" applyAlignment="0" applyProtection="0"/>
    <xf numFmtId="169" fontId="87" fillId="0" borderId="0" applyFont="0" applyFill="0" applyBorder="0" applyAlignment="0" applyProtection="0"/>
    <xf numFmtId="176" fontId="28" fillId="0" borderId="0" applyFont="0" applyFill="0" applyBorder="0" applyAlignment="0" applyProtection="0"/>
    <xf numFmtId="0" fontId="35" fillId="0" borderId="0"/>
    <xf numFmtId="169" fontId="35" fillId="0" borderId="0" applyFont="0" applyFill="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0" borderId="0"/>
    <xf numFmtId="0" fontId="25" fillId="13" borderId="15" applyNumberFormat="0" applyFont="0" applyAlignment="0" applyProtection="0"/>
    <xf numFmtId="197" fontId="28" fillId="0" borderId="0" applyFont="0" applyFill="0" applyBorder="0" applyAlignment="0" applyProtection="0"/>
    <xf numFmtId="0" fontId="25" fillId="0" borderId="0"/>
    <xf numFmtId="0" fontId="25" fillId="0" borderId="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76"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91"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0" borderId="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19"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23" borderId="0" applyNumberFormat="0" applyBorder="0" applyAlignment="0" applyProtection="0"/>
    <xf numFmtId="0" fontId="25" fillId="19" borderId="0" applyNumberFormat="0" applyBorder="0" applyAlignment="0" applyProtection="0"/>
    <xf numFmtId="0" fontId="25" fillId="13" borderId="15" applyNumberFormat="0" applyFont="0" applyAlignment="0" applyProtection="0"/>
    <xf numFmtId="0" fontId="25" fillId="31" borderId="0" applyNumberFormat="0" applyBorder="0" applyAlignment="0" applyProtection="0"/>
    <xf numFmtId="0" fontId="25" fillId="27" borderId="0" applyNumberFormat="0" applyBorder="0" applyAlignment="0" applyProtection="0"/>
    <xf numFmtId="0" fontId="25" fillId="23" borderId="0" applyNumberFormat="0" applyBorder="0" applyAlignment="0" applyProtection="0"/>
    <xf numFmtId="0" fontId="25" fillId="15" borderId="0" applyNumberFormat="0" applyBorder="0" applyAlignment="0" applyProtection="0"/>
    <xf numFmtId="0" fontId="25" fillId="31" borderId="0" applyNumberFormat="0" applyBorder="0" applyAlignment="0" applyProtection="0"/>
    <xf numFmtId="0" fontId="25" fillId="27" borderId="0" applyNumberFormat="0" applyBorder="0" applyAlignment="0" applyProtection="0"/>
    <xf numFmtId="0" fontId="25" fillId="23" borderId="0" applyNumberFormat="0" applyBorder="0" applyAlignment="0" applyProtection="0"/>
    <xf numFmtId="0" fontId="25" fillId="15" borderId="0" applyNumberFormat="0" applyBorder="0" applyAlignment="0" applyProtection="0"/>
    <xf numFmtId="0" fontId="25" fillId="31" borderId="0" applyNumberFormat="0" applyBorder="0" applyAlignment="0" applyProtection="0"/>
    <xf numFmtId="0" fontId="25" fillId="27" borderId="0" applyNumberFormat="0" applyBorder="0" applyAlignment="0" applyProtection="0"/>
    <xf numFmtId="0" fontId="25" fillId="23" borderId="0" applyNumberFormat="0" applyBorder="0" applyAlignment="0" applyProtection="0"/>
    <xf numFmtId="0" fontId="25" fillId="15" borderId="0" applyNumberFormat="0" applyBorder="0" applyAlignment="0" applyProtection="0"/>
    <xf numFmtId="0" fontId="25" fillId="31" borderId="0" applyNumberFormat="0" applyBorder="0" applyAlignment="0" applyProtection="0"/>
    <xf numFmtId="0" fontId="25" fillId="27" borderId="0" applyNumberFormat="0" applyBorder="0" applyAlignment="0" applyProtection="0"/>
    <xf numFmtId="0" fontId="25" fillId="23"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0" borderId="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76"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0" fontId="25" fillId="36" borderId="0" applyNumberFormat="0" applyBorder="0" applyAlignment="0" applyProtection="0"/>
    <xf numFmtId="0" fontId="25" fillId="0" borderId="0"/>
    <xf numFmtId="0" fontId="25" fillId="0" borderId="0"/>
    <xf numFmtId="0" fontId="25" fillId="3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28" borderId="0" applyNumberFormat="0" applyBorder="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24" borderId="0" applyNumberFormat="0" applyBorder="0" applyAlignment="0" applyProtection="0"/>
    <xf numFmtId="0" fontId="25" fillId="20" borderId="0" applyNumberFormat="0" applyBorder="0" applyAlignment="0" applyProtection="0"/>
    <xf numFmtId="0" fontId="25" fillId="16" borderId="0" applyNumberFormat="0" applyBorder="0" applyAlignment="0" applyProtection="0"/>
    <xf numFmtId="0" fontId="25" fillId="35" borderId="0" applyNumberFormat="0" applyBorder="0" applyAlignment="0" applyProtection="0"/>
    <xf numFmtId="0" fontId="25" fillId="31" borderId="0" applyNumberFormat="0" applyBorder="0" applyAlignment="0" applyProtection="0"/>
    <xf numFmtId="0" fontId="25" fillId="27" borderId="0" applyNumberFormat="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23" borderId="0" applyNumberFormat="0" applyBorder="0" applyAlignment="0" applyProtection="0"/>
    <xf numFmtId="0" fontId="25" fillId="19" borderId="0" applyNumberFormat="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15"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13" borderId="15" applyNumberFormat="0" applyFont="0" applyAlignment="0" applyProtection="0"/>
    <xf numFmtId="9" fontId="25" fillId="0" borderId="0" applyFont="0" applyFill="0" applyBorder="0" applyAlignment="0" applyProtection="0"/>
    <xf numFmtId="9" fontId="25" fillId="0" borderId="0" applyFont="0" applyFill="0" applyBorder="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191" fontId="25" fillId="0" borderId="0" applyFont="0" applyFill="0" applyBorder="0" applyAlignment="0" applyProtection="0"/>
    <xf numFmtId="9"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169" fontId="25" fillId="0" borderId="0" applyFont="0" applyFill="0" applyBorder="0" applyAlignment="0" applyProtection="0"/>
    <xf numFmtId="0" fontId="25" fillId="13" borderId="15" applyNumberFormat="0" applyFont="0" applyAlignment="0" applyProtection="0"/>
    <xf numFmtId="0" fontId="25" fillId="0" borderId="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3" borderId="15" applyNumberFormat="0" applyFont="0" applyAlignment="0" applyProtection="0"/>
    <xf numFmtId="9" fontId="25" fillId="0" borderId="0" applyFont="0" applyFill="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3" borderId="15" applyNumberFormat="0" applyFont="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9" fontId="25" fillId="0" borderId="0" applyFont="0" applyFill="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3" borderId="15" applyNumberFormat="0" applyFont="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9"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9" borderId="0" applyNumberFormat="0" applyBorder="0" applyAlignment="0" applyProtection="0"/>
    <xf numFmtId="0" fontId="25" fillId="15"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15"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169" fontId="25" fillId="0" borderId="0" applyFont="0" applyFill="0" applyBorder="0" applyAlignment="0" applyProtection="0"/>
    <xf numFmtId="0" fontId="25" fillId="0" borderId="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169" fontId="25" fillId="0" borderId="0" applyFont="0" applyFill="0" applyBorder="0" applyAlignment="0" applyProtection="0"/>
    <xf numFmtId="0" fontId="25" fillId="13" borderId="15" applyNumberFormat="0" applyFont="0" applyAlignment="0" applyProtection="0"/>
    <xf numFmtId="0" fontId="25" fillId="0" borderId="0"/>
    <xf numFmtId="169" fontId="25" fillId="0" borderId="0" applyFont="0" applyFill="0" applyBorder="0" applyAlignment="0" applyProtection="0"/>
    <xf numFmtId="191"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0" fontId="25" fillId="0" borderId="0"/>
    <xf numFmtId="169" fontId="25" fillId="0" borderId="0" applyFont="0" applyFill="0" applyBorder="0" applyAlignment="0" applyProtection="0"/>
    <xf numFmtId="170" fontId="25" fillId="0" borderId="0" applyFont="0" applyFill="0" applyBorder="0" applyAlignment="0" applyProtection="0"/>
    <xf numFmtId="9" fontId="25" fillId="0" borderId="0" applyFont="0" applyFill="0" applyBorder="0" applyAlignment="0" applyProtection="0"/>
    <xf numFmtId="0" fontId="76" fillId="0" borderId="0" applyNumberForma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9" fontId="25" fillId="0" borderId="0" applyFont="0" applyFill="0" applyBorder="0" applyAlignment="0" applyProtection="0"/>
    <xf numFmtId="0" fontId="25" fillId="0" borderId="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0" fontId="25" fillId="0" borderId="0"/>
    <xf numFmtId="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70" fontId="25" fillId="0" borderId="0" applyFont="0" applyFill="0" applyBorder="0" applyAlignment="0" applyProtection="0"/>
    <xf numFmtId="170" fontId="25" fillId="0" borderId="0" applyFont="0" applyFill="0" applyBorder="0" applyAlignment="0" applyProtection="0"/>
    <xf numFmtId="170"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0" fontId="106" fillId="0" borderId="0" applyNumberFormat="0" applyFill="0" applyBorder="0" applyAlignment="0" applyProtection="0"/>
    <xf numFmtId="0" fontId="76" fillId="0" borderId="0" applyNumberFormat="0" applyFill="0" applyBorder="0" applyAlignment="0" applyProtection="0"/>
    <xf numFmtId="0" fontId="106" fillId="0" borderId="0" applyNumberFormat="0" applyFill="0" applyBorder="0" applyAlignment="0" applyProtection="0"/>
    <xf numFmtId="0" fontId="76" fillId="0" borderId="0" applyNumberFormat="0" applyFill="0" applyBorder="0" applyAlignment="0" applyProtection="0"/>
    <xf numFmtId="0" fontId="106" fillId="0" borderId="0" applyNumberFormat="0" applyFill="0" applyBorder="0" applyAlignment="0" applyProtection="0"/>
    <xf numFmtId="0" fontId="107" fillId="0" borderId="34">
      <alignment horizontal="left" vertical="center"/>
    </xf>
    <xf numFmtId="0" fontId="70" fillId="73" borderId="34" applyFont="0" applyFill="0" applyAlignment="0">
      <alignment vertical="top"/>
    </xf>
    <xf numFmtId="0" fontId="70" fillId="73" borderId="34" applyFont="0" applyFill="0" applyAlignment="0">
      <alignment vertical="top"/>
    </xf>
    <xf numFmtId="0" fontId="28" fillId="0" borderId="0"/>
    <xf numFmtId="9" fontId="28" fillId="0" borderId="0" applyFont="0" applyFill="0" applyBorder="0" applyAlignment="0" applyProtection="0"/>
    <xf numFmtId="0" fontId="28" fillId="0" borderId="0" applyProtection="0">
      <protection locked="0"/>
    </xf>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92" fontId="28" fillId="0" borderId="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0" fontId="28" fillId="0" borderId="0"/>
    <xf numFmtId="9" fontId="79" fillId="0" borderId="0" applyFont="0" applyFill="0" applyBorder="0" applyAlignment="0" applyProtection="0"/>
    <xf numFmtId="0" fontId="79" fillId="0" borderId="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86" fontId="79" fillId="0" borderId="0" applyFont="0" applyFill="0" applyBorder="0" applyAlignment="0" applyProtection="0"/>
    <xf numFmtId="172" fontId="28" fillId="0" borderId="0" applyFont="0" applyFill="0" applyBorder="0" applyAlignment="0" applyProtection="0"/>
    <xf numFmtId="0" fontId="56" fillId="52" borderId="0" applyNumberFormat="0" applyBorder="0" applyAlignment="0" applyProtection="0"/>
    <xf numFmtId="0" fontId="56" fillId="72" borderId="0" applyNumberFormat="0" applyBorder="0" applyAlignment="0" applyProtection="0"/>
    <xf numFmtId="0" fontId="56" fillId="69" borderId="0" applyNumberFormat="0" applyBorder="0" applyAlignment="0" applyProtection="0"/>
    <xf numFmtId="176" fontId="28" fillId="0" borderId="0" applyFont="0" applyFill="0" applyBorder="0" applyAlignment="0" applyProtection="0"/>
    <xf numFmtId="0" fontId="56" fillId="68" borderId="0" applyNumberFormat="0" applyBorder="0" applyAlignment="0" applyProtection="0"/>
    <xf numFmtId="0" fontId="56" fillId="66" borderId="0" applyNumberFormat="0" applyBorder="0" applyAlignment="0" applyProtection="0"/>
    <xf numFmtId="0" fontId="56" fillId="52" borderId="0" applyNumberFormat="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9" borderId="0" applyNumberFormat="0" applyBorder="0" applyAlignment="0" applyProtection="0"/>
    <xf numFmtId="0" fontId="56" fillId="68" borderId="0" applyNumberFormat="0" applyBorder="0" applyAlignment="0" applyProtection="0"/>
    <xf numFmtId="0" fontId="56" fillId="66" borderId="0" applyNumberFormat="0" applyBorder="0" applyAlignment="0" applyProtection="0"/>
    <xf numFmtId="0" fontId="56" fillId="52" borderId="0" applyNumberFormat="0" applyBorder="0" applyAlignment="0" applyProtection="0"/>
    <xf numFmtId="0" fontId="53" fillId="90" borderId="0" applyNumberFormat="0" applyBorder="0" applyAlignment="0" applyProtection="0"/>
    <xf numFmtId="0" fontId="53" fillId="91" borderId="0" applyNumberFormat="0" applyBorder="0" applyAlignment="0" applyProtection="0"/>
    <xf numFmtId="0" fontId="53" fillId="92" borderId="0" applyNumberFormat="0" applyBorder="0" applyAlignment="0" applyProtection="0"/>
    <xf numFmtId="0" fontId="42" fillId="93" borderId="0" applyNumberFormat="0" applyBorder="0" applyAlignment="0" applyProtection="0"/>
    <xf numFmtId="0" fontId="47" fillId="94" borderId="11" applyNumberFormat="0" applyAlignment="0" applyProtection="0"/>
    <xf numFmtId="0" fontId="49" fillId="95" borderId="14" applyNumberFormat="0" applyAlignment="0" applyProtection="0"/>
    <xf numFmtId="0" fontId="53" fillId="98" borderId="0" applyNumberFormat="0" applyBorder="0" applyAlignment="0" applyProtection="0"/>
    <xf numFmtId="0" fontId="53" fillId="99"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69" borderId="0" applyNumberFormat="0" applyBorder="0" applyAlignment="0" applyProtection="0"/>
    <xf numFmtId="0" fontId="56" fillId="52" borderId="0" applyNumberFormat="0" applyBorder="0" applyAlignment="0" applyProtection="0"/>
    <xf numFmtId="0" fontId="56" fillId="72" borderId="0" applyNumberFormat="0" applyBorder="0" applyAlignment="0" applyProtection="0"/>
    <xf numFmtId="0" fontId="56" fillId="68" borderId="0" applyNumberFormat="0" applyBorder="0" applyAlignment="0" applyProtection="0"/>
    <xf numFmtId="0" fontId="56" fillId="69"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6" fillId="5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3" fillId="96" borderId="0" applyNumberFormat="0" applyBorder="0" applyAlignment="0" applyProtection="0"/>
    <xf numFmtId="0" fontId="53" fillId="97" borderId="0" applyNumberFormat="0" applyBorder="0" applyAlignment="0" applyProtection="0"/>
    <xf numFmtId="0" fontId="53" fillId="98"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6" fillId="69" borderId="0" applyNumberFormat="0" applyBorder="0" applyAlignment="0" applyProtection="0"/>
    <xf numFmtId="0" fontId="56" fillId="72" borderId="0" applyNumberFormat="0" applyBorder="0" applyAlignment="0" applyProtection="0"/>
    <xf numFmtId="0" fontId="53" fillId="89" borderId="0" applyNumberFormat="0" applyBorder="0" applyAlignment="0" applyProtection="0"/>
    <xf numFmtId="0" fontId="53" fillId="88" borderId="0" applyNumberFormat="0" applyBorder="0" applyAlignment="0" applyProtection="0"/>
    <xf numFmtId="0" fontId="53" fillId="87" borderId="0" applyNumberFormat="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53" fillId="99" borderId="0" applyNumberFormat="0" applyBorder="0" applyAlignment="0" applyProtection="0"/>
    <xf numFmtId="0" fontId="53" fillId="75" borderId="0" applyNumberFormat="0" applyBorder="0" applyAlignment="0" applyProtection="0"/>
    <xf numFmtId="0" fontId="45" fillId="101" borderId="11" applyNumberFormat="0" applyAlignment="0" applyProtection="0"/>
    <xf numFmtId="0" fontId="43" fillId="102" borderId="0" applyNumberFormat="0" applyBorder="0" applyAlignment="0" applyProtection="0"/>
    <xf numFmtId="169" fontId="28" fillId="0" borderId="0" applyFont="0" applyFill="0" applyBorder="0" applyAlignment="0" applyProtection="0"/>
    <xf numFmtId="0" fontId="56" fillId="52" borderId="0" applyNumberFormat="0" applyBorder="0" applyAlignment="0" applyProtection="0"/>
    <xf numFmtId="176" fontId="28" fillId="0" borderId="0" applyFont="0" applyFill="0" applyBorder="0" applyAlignment="0" applyProtection="0"/>
    <xf numFmtId="0" fontId="25" fillId="86" borderId="0" applyNumberFormat="0" applyBorder="0" applyAlignment="0" applyProtection="0"/>
    <xf numFmtId="0" fontId="25" fillId="84" borderId="0" applyNumberFormat="0" applyBorder="0" applyAlignment="0" applyProtection="0"/>
    <xf numFmtId="0" fontId="25" fillId="83" borderId="0" applyNumberFormat="0" applyBorder="0" applyAlignment="0" applyProtection="0"/>
    <xf numFmtId="0" fontId="25" fillId="82" borderId="0" applyNumberFormat="0" applyBorder="0" applyAlignment="0" applyProtection="0"/>
    <xf numFmtId="0" fontId="25" fillId="81" borderId="0" applyNumberFormat="0" applyBorder="0" applyAlignment="0" applyProtection="0"/>
    <xf numFmtId="0" fontId="53" fillId="100" borderId="0" applyNumberFormat="0" applyBorder="0" applyAlignment="0" applyProtection="0"/>
    <xf numFmtId="0" fontId="53" fillId="75" borderId="0" applyNumberFormat="0" applyBorder="0" applyAlignment="0" applyProtection="0"/>
    <xf numFmtId="0" fontId="28" fillId="103" borderId="15" applyNumberFormat="0" applyFont="0" applyAlignment="0" applyProtection="0"/>
    <xf numFmtId="0" fontId="46" fillId="94" borderId="12" applyNumberFormat="0" applyAlignment="0" applyProtection="0"/>
    <xf numFmtId="0" fontId="53" fillId="96" borderId="0" applyNumberFormat="0" applyBorder="0" applyAlignment="0" applyProtection="0"/>
    <xf numFmtId="0" fontId="53" fillId="97" borderId="0" applyNumberFormat="0" applyBorder="0" applyAlignment="0" applyProtection="0"/>
    <xf numFmtId="169" fontId="28" fillId="0" borderId="0" applyFont="0" applyFill="0" applyBorder="0" applyAlignment="0" applyProtection="0"/>
    <xf numFmtId="0" fontId="25" fillId="85" borderId="0" applyNumberFormat="0" applyBorder="0" applyAlignment="0" applyProtection="0"/>
    <xf numFmtId="0" fontId="25" fillId="5" borderId="0" applyNumberFormat="0" applyBorder="0" applyAlignment="0" applyProtection="0"/>
    <xf numFmtId="0" fontId="25" fillId="80" borderId="0" applyNumberFormat="0" applyBorder="0" applyAlignment="0" applyProtection="0"/>
    <xf numFmtId="0" fontId="25" fillId="79" borderId="0" applyNumberFormat="0" applyBorder="0" applyAlignment="0" applyProtection="0"/>
    <xf numFmtId="0" fontId="25" fillId="78" borderId="0" applyNumberFormat="0" applyBorder="0" applyAlignment="0" applyProtection="0"/>
    <xf numFmtId="0" fontId="25" fillId="77" borderId="0" applyNumberFormat="0" applyBorder="0" applyAlignment="0" applyProtection="0"/>
    <xf numFmtId="0" fontId="25" fillId="76" borderId="0" applyNumberFormat="0" applyBorder="0" applyAlignment="0" applyProtection="0"/>
    <xf numFmtId="0" fontId="53" fillId="100" borderId="0" applyNumberFormat="0" applyBorder="0" applyAlignment="0" applyProtection="0"/>
    <xf numFmtId="0" fontId="53" fillId="99" borderId="0" applyNumberFormat="0" applyBorder="0" applyAlignment="0" applyProtection="0"/>
    <xf numFmtId="0" fontId="53" fillId="100" borderId="0" applyNumberFormat="0" applyBorder="0" applyAlignment="0" applyProtection="0"/>
    <xf numFmtId="0" fontId="53" fillId="98" borderId="0" applyNumberFormat="0" applyBorder="0" applyAlignment="0" applyProtection="0"/>
    <xf numFmtId="0" fontId="53" fillId="97" borderId="0" applyNumberFormat="0" applyBorder="0" applyAlignment="0" applyProtection="0"/>
    <xf numFmtId="0" fontId="53" fillId="96" borderId="0" applyNumberFormat="0" applyBorder="0" applyAlignment="0" applyProtection="0"/>
    <xf numFmtId="0" fontId="53" fillId="96" borderId="0" applyNumberFormat="0" applyBorder="0" applyAlignment="0" applyProtection="0"/>
    <xf numFmtId="0" fontId="53" fillId="97" borderId="0" applyNumberFormat="0" applyBorder="0" applyAlignment="0" applyProtection="0"/>
    <xf numFmtId="0" fontId="53" fillId="98" borderId="0" applyNumberFormat="0" applyBorder="0" applyAlignment="0" applyProtection="0"/>
    <xf numFmtId="0" fontId="53" fillId="99" borderId="0" applyNumberFormat="0" applyBorder="0" applyAlignment="0" applyProtection="0"/>
    <xf numFmtId="0" fontId="53" fillId="100" borderId="0" applyNumberFormat="0" applyBorder="0" applyAlignment="0" applyProtection="0"/>
    <xf numFmtId="0" fontId="53" fillId="75" borderId="0" applyNumberFormat="0" applyBorder="0" applyAlignment="0" applyProtection="0"/>
    <xf numFmtId="0" fontId="53" fillId="96" borderId="0" applyNumberFormat="0" applyBorder="0" applyAlignment="0" applyProtection="0"/>
    <xf numFmtId="0" fontId="53" fillId="97" borderId="0" applyNumberFormat="0" applyBorder="0" applyAlignment="0" applyProtection="0"/>
    <xf numFmtId="169" fontId="28" fillId="0" borderId="0" applyFont="0" applyFill="0" applyBorder="0" applyAlignment="0" applyProtection="0"/>
    <xf numFmtId="0" fontId="53" fillId="99" borderId="0" applyNumberFormat="0" applyBorder="0" applyAlignment="0" applyProtection="0"/>
    <xf numFmtId="0" fontId="53" fillId="100" borderId="0" applyNumberFormat="0" applyBorder="0" applyAlignment="0" applyProtection="0"/>
    <xf numFmtId="0" fontId="53" fillId="75" borderId="0" applyNumberFormat="0" applyBorder="0" applyAlignment="0" applyProtection="0"/>
    <xf numFmtId="0" fontId="53" fillId="96" borderId="0" applyNumberFormat="0" applyBorder="0" applyAlignment="0" applyProtection="0"/>
    <xf numFmtId="0" fontId="53" fillId="97" borderId="0" applyNumberFormat="0" applyBorder="0" applyAlignment="0" applyProtection="0"/>
    <xf numFmtId="169" fontId="28" fillId="0" borderId="0" applyFont="0" applyFill="0" applyBorder="0" applyAlignment="0" applyProtection="0"/>
    <xf numFmtId="0" fontId="53" fillId="99" borderId="0" applyNumberFormat="0" applyBorder="0" applyAlignment="0" applyProtection="0"/>
    <xf numFmtId="0" fontId="53" fillId="100" borderId="0" applyNumberFormat="0" applyBorder="0" applyAlignment="0" applyProtection="0"/>
    <xf numFmtId="0" fontId="53" fillId="98" borderId="0" applyNumberFormat="0" applyBorder="0" applyAlignment="0" applyProtection="0"/>
    <xf numFmtId="0" fontId="53" fillId="75" borderId="0" applyNumberFormat="0" applyBorder="0" applyAlignment="0" applyProtection="0"/>
    <xf numFmtId="0" fontId="53" fillId="96" borderId="0" applyNumberFormat="0" applyBorder="0" applyAlignment="0" applyProtection="0"/>
    <xf numFmtId="0" fontId="53" fillId="97" borderId="0" applyNumberFormat="0" applyBorder="0" applyAlignment="0" applyProtection="0"/>
    <xf numFmtId="169" fontId="28" fillId="0" borderId="0" applyFont="0" applyFill="0" applyBorder="0" applyAlignment="0" applyProtection="0"/>
    <xf numFmtId="0" fontId="53" fillId="99" borderId="0" applyNumberFormat="0" applyBorder="0" applyAlignment="0" applyProtection="0"/>
    <xf numFmtId="0" fontId="53" fillId="100" borderId="0" applyNumberFormat="0" applyBorder="0" applyAlignment="0" applyProtection="0"/>
    <xf numFmtId="0" fontId="53" fillId="98" borderId="0" applyNumberFormat="0" applyBorder="0" applyAlignment="0" applyProtection="0"/>
    <xf numFmtId="0" fontId="53" fillId="75" borderId="0" applyNumberFormat="0" applyBorder="0" applyAlignment="0" applyProtection="0"/>
    <xf numFmtId="0" fontId="53" fillId="96" borderId="0" applyNumberFormat="0" applyBorder="0" applyAlignment="0" applyProtection="0"/>
    <xf numFmtId="0" fontId="53" fillId="97" borderId="0" applyNumberFormat="0" applyBorder="0" applyAlignment="0" applyProtection="0"/>
    <xf numFmtId="169" fontId="28" fillId="0" borderId="0" applyFont="0" applyFill="0" applyBorder="0" applyAlignment="0" applyProtection="0"/>
    <xf numFmtId="0" fontId="53" fillId="99" borderId="0" applyNumberFormat="0" applyBorder="0" applyAlignment="0" applyProtection="0"/>
    <xf numFmtId="0" fontId="53" fillId="100" borderId="0" applyNumberFormat="0" applyBorder="0" applyAlignment="0" applyProtection="0"/>
    <xf numFmtId="0" fontId="53" fillId="98" borderId="0" applyNumberFormat="0" applyBorder="0" applyAlignment="0" applyProtection="0"/>
    <xf numFmtId="0" fontId="53" fillId="75" borderId="0" applyNumberFormat="0" applyBorder="0" applyAlignment="0" applyProtection="0"/>
    <xf numFmtId="169" fontId="28" fillId="0" borderId="0" applyFont="0" applyFill="0" applyBorder="0" applyAlignment="0" applyProtection="0"/>
    <xf numFmtId="0" fontId="53" fillId="98" borderId="0" applyNumberFormat="0" applyBorder="0" applyAlignment="0" applyProtection="0"/>
    <xf numFmtId="0" fontId="53" fillId="75" borderId="0" applyNumberFormat="0" applyBorder="0" applyAlignment="0" applyProtection="0"/>
    <xf numFmtId="169" fontId="28" fillId="0" borderId="0" applyFont="0" applyFill="0" applyBorder="0" applyAlignment="0" applyProtection="0"/>
    <xf numFmtId="175" fontId="28" fillId="0" borderId="0" applyFont="0" applyFill="0" applyBorder="0" applyAlignment="0" applyProtection="0"/>
    <xf numFmtId="0" fontId="54" fillId="0" borderId="0"/>
    <xf numFmtId="169"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9" fontId="28" fillId="0" borderId="0" applyFont="0" applyFill="0" applyBorder="0" applyAlignment="0" applyProtection="0"/>
    <xf numFmtId="0" fontId="25" fillId="0" borderId="0"/>
    <xf numFmtId="0" fontId="28" fillId="0" borderId="0"/>
    <xf numFmtId="0" fontId="25" fillId="0" borderId="0"/>
    <xf numFmtId="0" fontId="28"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5" fillId="0" borderId="0"/>
    <xf numFmtId="0" fontId="28" fillId="0" borderId="0"/>
    <xf numFmtId="0" fontId="25" fillId="0" borderId="0"/>
    <xf numFmtId="0" fontId="28" fillId="0" borderId="0"/>
    <xf numFmtId="0" fontId="25"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8" fillId="0" borderId="0"/>
    <xf numFmtId="0" fontId="25"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8" fillId="0" borderId="0"/>
    <xf numFmtId="0" fontId="25"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8" fillId="0" borderId="0"/>
    <xf numFmtId="0" fontId="25" fillId="0" borderId="0"/>
    <xf numFmtId="0" fontId="25" fillId="0" borderId="0"/>
    <xf numFmtId="0" fontId="25" fillId="13" borderId="15" applyNumberFormat="0" applyFont="0" applyAlignment="0" applyProtection="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28" borderId="0" applyNumberFormat="0" applyBorder="0" applyAlignment="0" applyProtection="0"/>
    <xf numFmtId="0" fontId="25" fillId="28" borderId="0" applyNumberFormat="0" applyBorder="0" applyAlignment="0" applyProtection="0"/>
    <xf numFmtId="0" fontId="25" fillId="0" borderId="0"/>
    <xf numFmtId="0" fontId="25" fillId="32" borderId="0" applyNumberFormat="0" applyBorder="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24" borderId="0" applyNumberFormat="0" applyBorder="0" applyAlignment="0" applyProtection="0"/>
    <xf numFmtId="0" fontId="25" fillId="24"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0" borderId="0"/>
    <xf numFmtId="0" fontId="25" fillId="32" borderId="0" applyNumberFormat="0" applyBorder="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3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32"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3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43" fontId="25" fillId="0" borderId="0" applyFont="0" applyFill="0" applyBorder="0" applyAlignment="0" applyProtection="0"/>
    <xf numFmtId="0" fontId="25" fillId="36" borderId="0" applyNumberFormat="0" applyBorder="0" applyAlignment="0" applyProtection="0"/>
    <xf numFmtId="0" fontId="25" fillId="0" borderId="0"/>
    <xf numFmtId="0" fontId="25" fillId="0" borderId="0"/>
    <xf numFmtId="0" fontId="28" fillId="0" borderId="0"/>
    <xf numFmtId="0" fontId="25" fillId="0" borderId="0"/>
    <xf numFmtId="0" fontId="25" fillId="0" borderId="0"/>
    <xf numFmtId="0" fontId="25" fillId="0" borderId="0"/>
    <xf numFmtId="0" fontId="25" fillId="36"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54" fillId="0" borderId="0"/>
    <xf numFmtId="0" fontId="25" fillId="23"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15"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54" fillId="0" borderId="0"/>
    <xf numFmtId="0" fontId="54" fillId="0" borderId="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4" borderId="0" applyNumberFormat="0" applyBorder="0" applyAlignment="0" applyProtection="0"/>
    <xf numFmtId="0" fontId="25" fillId="0" borderId="0"/>
    <xf numFmtId="0" fontId="25" fillId="24" borderId="0" applyNumberFormat="0" applyBorder="0" applyAlignment="0" applyProtection="0"/>
    <xf numFmtId="0" fontId="25" fillId="24"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199" fontId="28" fillId="0" borderId="0" applyFont="0" applyFill="0" applyBorder="0" applyAlignment="0" applyProtection="0"/>
    <xf numFmtId="0" fontId="28" fillId="0" borderId="0"/>
    <xf numFmtId="200" fontId="28" fillId="0" borderId="0" applyFont="0" applyFill="0" applyBorder="0" applyAlignment="0" applyProtection="0"/>
    <xf numFmtId="201" fontId="28" fillId="0" borderId="0" applyFont="0" applyFill="0" applyBorder="0" applyAlignment="0" applyProtection="0"/>
    <xf numFmtId="201" fontId="28" fillId="0" borderId="0" applyFont="0" applyFill="0" applyBorder="0" applyAlignment="0" applyProtection="0"/>
    <xf numFmtId="201" fontId="28" fillId="0" borderId="0" applyFont="0" applyFill="0" applyBorder="0" applyAlignment="0" applyProtection="0"/>
    <xf numFmtId="173" fontId="25" fillId="0" borderId="0" applyFont="0" applyFill="0" applyBorder="0" applyAlignment="0" applyProtection="0"/>
    <xf numFmtId="201" fontId="28" fillId="0" borderId="0" applyFont="0" applyFill="0" applyBorder="0" applyAlignment="0" applyProtection="0"/>
    <xf numFmtId="43" fontId="109" fillId="0" borderId="0" applyFont="0" applyFill="0" applyBorder="0" applyAlignment="0" applyProtection="0"/>
    <xf numFmtId="199" fontId="28" fillId="0" borderId="0" applyFont="0" applyFill="0" applyBorder="0" applyAlignment="0" applyProtection="0"/>
    <xf numFmtId="0" fontId="110" fillId="0" borderId="0"/>
    <xf numFmtId="0" fontId="109" fillId="0" borderId="0"/>
    <xf numFmtId="0" fontId="109" fillId="0" borderId="0"/>
    <xf numFmtId="9" fontId="109" fillId="0" borderId="0" applyFont="0" applyFill="0" applyBorder="0" applyAlignment="0" applyProtection="0"/>
    <xf numFmtId="166" fontId="28" fillId="0" borderId="0" applyFont="0" applyFill="0" applyBorder="0" applyAlignment="0" applyProtection="0"/>
    <xf numFmtId="0" fontId="28" fillId="0" borderId="0"/>
    <xf numFmtId="0" fontId="28" fillId="0" borderId="0"/>
    <xf numFmtId="0" fontId="28" fillId="0" borderId="36"/>
    <xf numFmtId="0" fontId="54" fillId="39" borderId="0" applyNumberFormat="0" applyBorder="0" applyAlignment="0" applyProtection="0"/>
    <xf numFmtId="0" fontId="54" fillId="39" borderId="0" applyNumberFormat="0" applyBorder="0" applyAlignment="0" applyProtection="0"/>
    <xf numFmtId="0" fontId="54" fillId="41"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112" fillId="3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6" fillId="51" borderId="0" applyNumberFormat="0" applyBorder="0" applyAlignment="0" applyProtection="0"/>
    <xf numFmtId="0" fontId="56" fillId="40" borderId="0" applyNumberFormat="0" applyBorder="0" applyAlignment="0" applyProtection="0"/>
    <xf numFmtId="0" fontId="56" fillId="49" borderId="0" applyNumberFormat="0" applyBorder="0" applyAlignment="0" applyProtection="0"/>
    <xf numFmtId="0" fontId="56" fillId="53" borderId="0" applyNumberFormat="0" applyBorder="0" applyAlignment="0" applyProtection="0"/>
    <xf numFmtId="0" fontId="56" fillId="52" borderId="0" applyNumberFormat="0" applyBorder="0" applyAlignment="0" applyProtection="0"/>
    <xf numFmtId="0" fontId="56" fillId="54" borderId="0" applyNumberFormat="0" applyBorder="0" applyAlignment="0" applyProtection="0"/>
    <xf numFmtId="0" fontId="56" fillId="6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3" borderId="0" applyNumberFormat="0" applyBorder="0" applyAlignment="0" applyProtection="0"/>
    <xf numFmtId="183" fontId="28" fillId="0" borderId="0" applyFont="0" applyFill="0" applyBorder="0" applyAlignment="0" applyProtection="0"/>
    <xf numFmtId="0" fontId="56" fillId="52" borderId="0" applyNumberFormat="0" applyBorder="0" applyAlignment="0" applyProtection="0"/>
    <xf numFmtId="0" fontId="56" fillId="72" borderId="0" applyNumberFormat="0" applyBorder="0" applyAlignment="0" applyProtection="0"/>
    <xf numFmtId="0" fontId="77" fillId="41" borderId="0" applyNumberFormat="0" applyBorder="0" applyAlignment="0" applyProtection="0"/>
    <xf numFmtId="0" fontId="61" fillId="46" borderId="17" applyNumberFormat="0" applyAlignment="0" applyProtection="0"/>
    <xf numFmtId="0" fontId="111" fillId="0" borderId="0"/>
    <xf numFmtId="0" fontId="114" fillId="0" borderId="0"/>
    <xf numFmtId="0" fontId="63" fillId="56" borderId="18" applyNumberFormat="0" applyAlignment="0" applyProtection="0"/>
    <xf numFmtId="177" fontId="28" fillId="0" borderId="0" applyFont="0" applyFill="0" applyBorder="0" applyAlignment="0" applyProtection="0"/>
    <xf numFmtId="169" fontId="28" fillId="0" borderId="0" applyFont="0" applyFill="0" applyBorder="0" applyAlignment="0" applyProtection="0"/>
    <xf numFmtId="207" fontId="28" fillId="0" borderId="0" applyFont="0" applyFill="0" applyBorder="0" applyAlignment="0" applyProtection="0"/>
    <xf numFmtId="207" fontId="25" fillId="0" borderId="0" applyFont="0" applyFill="0" applyBorder="0" applyAlignment="0" applyProtection="0"/>
    <xf numFmtId="168" fontId="113" fillId="0" borderId="0" applyFont="0" applyFill="0" applyBorder="0" applyAlignment="0" applyProtection="0">
      <alignment wrapText="1"/>
    </xf>
    <xf numFmtId="206" fontId="113" fillId="0" borderId="0" applyFont="0" applyFill="0" applyBorder="0" applyAlignment="0" applyProtection="0">
      <alignment wrapText="1"/>
    </xf>
    <xf numFmtId="0" fontId="54" fillId="44" borderId="0" applyNumberFormat="0" applyBorder="0" applyAlignment="0" applyProtection="0"/>
    <xf numFmtId="203"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9"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3" fontId="28" fillId="0" borderId="0" applyFont="0" applyFill="0" applyBorder="0" applyAlignment="0" applyProtection="0"/>
    <xf numFmtId="203" fontId="28" fillId="0" borderId="0" applyFont="0" applyFill="0" applyBorder="0" applyAlignment="0" applyProtection="0"/>
    <xf numFmtId="204" fontId="28" fillId="0" borderId="0" applyFont="0" applyFill="0" applyBorder="0" applyAlignment="0" applyProtection="0"/>
    <xf numFmtId="203" fontId="28" fillId="0" borderId="0" applyFont="0" applyFill="0" applyBorder="0" applyAlignment="0" applyProtection="0"/>
    <xf numFmtId="204" fontId="28" fillId="0" borderId="0" applyFont="0" applyFill="0" applyBorder="0" applyAlignment="0" applyProtection="0"/>
    <xf numFmtId="203" fontId="28" fillId="0" borderId="0" applyFont="0" applyFill="0" applyBorder="0" applyAlignment="0" applyProtection="0"/>
    <xf numFmtId="203" fontId="28" fillId="0" borderId="0" applyFont="0" applyFill="0" applyBorder="0" applyAlignment="0" applyProtection="0"/>
    <xf numFmtId="204" fontId="28" fillId="0" borderId="0" applyFont="0" applyFill="0" applyBorder="0" applyAlignment="0" applyProtection="0"/>
    <xf numFmtId="0" fontId="54" fillId="41" borderId="0" applyNumberFormat="0" applyBorder="0" applyAlignment="0" applyProtection="0"/>
    <xf numFmtId="203" fontId="28" fillId="0" borderId="0" applyFont="0" applyFill="0" applyBorder="0" applyAlignment="0" applyProtection="0"/>
    <xf numFmtId="203"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204" fontId="28" fillId="0" borderId="0" applyFont="0" applyFill="0" applyBorder="0" applyAlignment="0" applyProtection="0"/>
    <xf numFmtId="0" fontId="93" fillId="0" borderId="0" applyNumberFormat="0" applyFill="0" applyBorder="0" applyAlignment="0" applyProtection="0"/>
    <xf numFmtId="0" fontId="59" fillId="43" borderId="0" applyNumberFormat="0" applyBorder="0" applyAlignment="0" applyProtection="0"/>
    <xf numFmtId="0" fontId="96" fillId="0" borderId="24" applyNumberFormat="0" applyFill="0" applyAlignment="0" applyProtection="0"/>
    <xf numFmtId="0" fontId="99" fillId="0" borderId="26"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115" fillId="0" borderId="0" applyNumberFormat="0" applyFill="0" applyBorder="0" applyAlignment="0" applyProtection="0">
      <alignment vertical="top"/>
      <protection locked="0"/>
    </xf>
    <xf numFmtId="0" fontId="71" fillId="38" borderId="17" applyNumberFormat="0" applyAlignment="0" applyProtection="0"/>
    <xf numFmtId="38" fontId="29" fillId="104" borderId="37">
      <alignment vertical="top"/>
    </xf>
    <xf numFmtId="0" fontId="65" fillId="0" borderId="19" applyNumberFormat="0" applyFill="0" applyAlignment="0" applyProtection="0"/>
    <xf numFmtId="169" fontId="28" fillId="0" borderId="0" applyFont="0" applyFill="0" applyBorder="0" applyAlignment="0" applyProtection="0"/>
    <xf numFmtId="207" fontId="28" fillId="0" borderId="0" applyFont="0" applyFill="0" applyBorder="0" applyAlignment="0" applyProtection="0"/>
    <xf numFmtId="169" fontId="28" fillId="0" borderId="0" applyFont="0" applyFill="0" applyBorder="0" applyAlignment="0" applyProtection="0"/>
    <xf numFmtId="207" fontId="28" fillId="0" borderId="0" applyFont="0" applyFill="0" applyBorder="0" applyAlignment="0" applyProtection="0"/>
    <xf numFmtId="169" fontId="28" fillId="0" borderId="0" applyFont="0" applyFill="0" applyBorder="0" applyAlignment="0" applyProtection="0"/>
    <xf numFmtId="0" fontId="28" fillId="0" borderId="0" applyFont="0" applyFill="0" applyBorder="0" applyAlignment="0" applyProtection="0"/>
    <xf numFmtId="207" fontId="28" fillId="0" borderId="0" applyFont="0" applyFill="0" applyBorder="0" applyAlignment="0" applyProtection="0"/>
    <xf numFmtId="169" fontId="28" fillId="0" borderId="0" applyFont="0" applyFill="0" applyBorder="0" applyAlignment="0" applyProtection="0"/>
    <xf numFmtId="207" fontId="28" fillId="0" borderId="0" applyFont="0" applyFill="0" applyBorder="0" applyAlignment="0" applyProtection="0"/>
    <xf numFmtId="169" fontId="28" fillId="0" borderId="0" applyFont="0" applyFill="0" applyBorder="0" applyAlignment="0" applyProtection="0"/>
    <xf numFmtId="207" fontId="28" fillId="0" borderId="0" applyFont="0" applyFill="0" applyBorder="0" applyAlignment="0" applyProtection="0"/>
    <xf numFmtId="169" fontId="28" fillId="0" borderId="0" applyFont="0" applyFill="0" applyBorder="0" applyAlignment="0" applyProtection="0"/>
    <xf numFmtId="0" fontId="54" fillId="49" borderId="0" applyNumberFormat="0" applyBorder="0" applyAlignment="0" applyProtection="0"/>
    <xf numFmtId="209" fontId="28" fillId="0" borderId="0" applyFont="0" applyFill="0" applyBorder="0" applyAlignment="0" applyProtection="0"/>
    <xf numFmtId="40" fontId="82" fillId="0" borderId="0" applyFont="0" applyFill="0" applyBorder="0" applyAlignment="0" applyProtection="0"/>
    <xf numFmtId="0" fontId="54" fillId="40" borderId="0" applyNumberFormat="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54" fillId="47" borderId="0" applyNumberFormat="0" applyBorder="0" applyAlignment="0" applyProtection="0"/>
    <xf numFmtId="169" fontId="25" fillId="0" borderId="0" applyFont="0" applyFill="0" applyBorder="0" applyAlignment="0" applyProtection="0"/>
    <xf numFmtId="205" fontId="28" fillId="0" borderId="0" applyFont="0" applyFill="0" applyBorder="0" applyAlignment="0" applyProtection="0"/>
    <xf numFmtId="0" fontId="82" fillId="0" borderId="0" applyFont="0" applyFill="0" applyBorder="0" applyAlignment="0" applyProtection="0"/>
    <xf numFmtId="198" fontId="82" fillId="0" borderId="0" applyFont="0" applyFill="0" applyBorder="0" applyAlignment="0" applyProtection="0"/>
    <xf numFmtId="199" fontId="28" fillId="0" borderId="0" applyFont="0" applyFill="0" applyBorder="0" applyAlignment="0" applyProtection="0"/>
    <xf numFmtId="0" fontId="82" fillId="0" borderId="0" applyFont="0" applyFill="0" applyBorder="0" applyAlignment="0" applyProtection="0"/>
    <xf numFmtId="0" fontId="54" fillId="38" borderId="0" applyNumberFormat="0" applyBorder="0" applyAlignment="0" applyProtection="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45" borderId="0" applyNumberFormat="0" applyBorder="0" applyAlignment="0" applyProtection="0"/>
    <xf numFmtId="0" fontId="54" fillId="44" borderId="0" applyNumberFormat="0" applyBorder="0" applyAlignment="0" applyProtection="0"/>
    <xf numFmtId="0" fontId="28" fillId="0" borderId="0"/>
    <xf numFmtId="0" fontId="28" fillId="0" borderId="0"/>
    <xf numFmtId="0" fontId="54" fillId="43" borderId="0" applyNumberFormat="0" applyBorder="0" applyAlignment="0" applyProtection="0"/>
    <xf numFmtId="0" fontId="54" fillId="41" borderId="0" applyNumberFormat="0" applyBorder="0" applyAlignment="0" applyProtection="0"/>
    <xf numFmtId="0" fontId="28" fillId="0" borderId="0"/>
    <xf numFmtId="0" fontId="28" fillId="0" borderId="0"/>
    <xf numFmtId="0" fontId="54" fillId="39" borderId="0" applyNumberFormat="0" applyBorder="0" applyAlignment="0" applyProtection="0"/>
    <xf numFmtId="212" fontId="28" fillId="0" borderId="0" applyFont="0" applyFill="0" applyBorder="0" applyAlignment="0" applyProtection="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212" fontId="28" fillId="0" borderId="0" applyFont="0" applyFill="0" applyBorder="0" applyAlignment="0" applyProtection="0"/>
    <xf numFmtId="0" fontId="28" fillId="0" borderId="0"/>
    <xf numFmtId="0" fontId="28" fillId="0" borderId="0"/>
    <xf numFmtId="0" fontId="28" fillId="0" borderId="0"/>
    <xf numFmtId="0" fontId="28" fillId="0" borderId="0" applyFont="0" applyFill="0" applyBorder="0" applyAlignment="0" applyProtection="0"/>
    <xf numFmtId="177" fontId="118" fillId="0" borderId="0" applyFont="0" applyFill="0" applyBorder="0" applyAlignment="0" applyProtection="0"/>
    <xf numFmtId="9" fontId="118" fillId="0" borderId="0" applyFont="0" applyFill="0" applyBorder="0" applyAlignment="0" applyProtection="0"/>
    <xf numFmtId="0" fontId="28" fillId="0" borderId="0"/>
    <xf numFmtId="0" fontId="28"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25" fillId="0" borderId="0"/>
    <xf numFmtId="0" fontId="54" fillId="0" borderId="0"/>
    <xf numFmtId="0" fontId="54" fillId="0" borderId="0"/>
    <xf numFmtId="0" fontId="54" fillId="0" borderId="0"/>
    <xf numFmtId="0" fontId="54" fillId="0" borderId="0"/>
    <xf numFmtId="0" fontId="86" fillId="0" borderId="0"/>
    <xf numFmtId="9" fontId="117" fillId="0" borderId="0" applyFont="0" applyFill="0" applyBorder="0" applyAlignment="0" applyProtection="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25"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82" fillId="0" borderId="0"/>
    <xf numFmtId="0" fontId="28" fillId="0" borderId="0"/>
    <xf numFmtId="0" fontId="116" fillId="0" borderId="0"/>
    <xf numFmtId="0" fontId="54" fillId="0" borderId="0"/>
    <xf numFmtId="0" fontId="54" fillId="0" borderId="0"/>
    <xf numFmtId="0" fontId="28" fillId="0" borderId="0"/>
    <xf numFmtId="0" fontId="28" fillId="0" borderId="36"/>
    <xf numFmtId="0" fontId="28" fillId="0" borderId="0"/>
    <xf numFmtId="0" fontId="28" fillId="0" borderId="0"/>
    <xf numFmtId="0" fontId="28" fillId="0" borderId="0"/>
    <xf numFmtId="0" fontId="28" fillId="0" borderId="0"/>
    <xf numFmtId="0" fontId="28" fillId="0" borderId="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173" fontId="28" fillId="0" borderId="0" applyFont="0" applyFill="0" applyBorder="0" applyAlignment="0" applyProtection="0"/>
    <xf numFmtId="213" fontId="28" fillId="0" borderId="0" applyFont="0" applyFill="0" applyBorder="0" applyAlignment="0" applyProtection="0"/>
    <xf numFmtId="213"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9" fontId="117" fillId="0" borderId="0" applyFont="0" applyFill="0" applyBorder="0" applyAlignment="0" applyProtection="0"/>
    <xf numFmtId="9" fontId="28" fillId="0" borderId="0" applyFill="0" applyBorder="0" applyAlignment="0" applyProtection="0"/>
    <xf numFmtId="194" fontId="109" fillId="105" borderId="0" applyFont="0" applyBorder="0" applyAlignment="0">
      <alignment vertical="top"/>
      <protection locked="0"/>
    </xf>
    <xf numFmtId="0" fontId="70" fillId="73" borderId="34" applyFont="0" applyFill="0" applyAlignment="0">
      <alignment vertical="top"/>
    </xf>
    <xf numFmtId="0" fontId="102" fillId="0" borderId="0" applyNumberFormat="0" applyFill="0" applyBorder="0" applyAlignment="0" applyProtection="0"/>
    <xf numFmtId="194" fontId="95" fillId="0" borderId="2" applyFill="0" applyBorder="0" applyAlignment="0" applyProtection="0">
      <alignment wrapText="1"/>
    </xf>
    <xf numFmtId="0" fontId="117" fillId="0" borderId="0"/>
    <xf numFmtId="0" fontId="70" fillId="0" borderId="29" applyNumberFormat="0" applyFill="0" applyAlignment="0" applyProtection="0"/>
    <xf numFmtId="168" fontId="28" fillId="0" borderId="0" applyFont="0" applyFill="0" applyBorder="0" applyAlignment="0" applyProtection="0"/>
    <xf numFmtId="206" fontId="28" fillId="0" borderId="0" applyFont="0" applyFill="0" applyBorder="0" applyAlignment="0" applyProtection="0"/>
    <xf numFmtId="168" fontId="28" fillId="0" borderId="0" applyFont="0" applyFill="0" applyBorder="0" applyAlignment="0" applyProtection="0"/>
    <xf numFmtId="206" fontId="28" fillId="0" borderId="0" applyFont="0" applyFill="0" applyBorder="0" applyAlignment="0" applyProtection="0"/>
    <xf numFmtId="168" fontId="28" fillId="0" borderId="0" applyFont="0" applyFill="0" applyBorder="0" applyAlignment="0" applyProtection="0"/>
    <xf numFmtId="206" fontId="28" fillId="0" borderId="0" applyFont="0" applyFill="0" applyBorder="0" applyAlignment="0" applyProtection="0"/>
    <xf numFmtId="168" fontId="28" fillId="0" borderId="0" applyFont="0" applyFill="0" applyBorder="0" applyAlignment="0" applyProtection="0"/>
    <xf numFmtId="206" fontId="28" fillId="0" borderId="0" applyFont="0" applyFill="0" applyBorder="0" applyAlignment="0" applyProtection="0"/>
    <xf numFmtId="168" fontId="28" fillId="0" borderId="0" applyFont="0" applyFill="0" applyBorder="0" applyAlignment="0" applyProtection="0"/>
    <xf numFmtId="206" fontId="28" fillId="0" borderId="0" applyFont="0" applyFill="0" applyBorder="0" applyAlignment="0" applyProtection="0"/>
    <xf numFmtId="210" fontId="28" fillId="0" borderId="0" applyFont="0" applyFill="0" applyBorder="0" applyAlignment="0" applyProtection="0"/>
    <xf numFmtId="0" fontId="91" fillId="0" borderId="0" applyNumberFormat="0" applyFill="0" applyBorder="0" applyAlignment="0" applyProtection="0"/>
    <xf numFmtId="0" fontId="54" fillId="0" borderId="0"/>
    <xf numFmtId="208" fontId="109" fillId="0" borderId="0"/>
    <xf numFmtId="169" fontId="54" fillId="0" borderId="0" applyFont="0" applyFill="0" applyBorder="0" applyAlignment="0" applyProtection="0"/>
    <xf numFmtId="207" fontId="54" fillId="0" borderId="0" applyFont="0" applyFill="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6" fillId="51" borderId="0" applyNumberFormat="0" applyBorder="0" applyAlignment="0" applyProtection="0"/>
    <xf numFmtId="0" fontId="56" fillId="40" borderId="0" applyNumberFormat="0" applyBorder="0" applyAlignment="0" applyProtection="0"/>
    <xf numFmtId="0" fontId="56" fillId="49" borderId="0" applyNumberFormat="0" applyBorder="0" applyAlignment="0" applyProtection="0"/>
    <xf numFmtId="0" fontId="56" fillId="53" borderId="0" applyNumberFormat="0" applyBorder="0" applyAlignment="0" applyProtection="0"/>
    <xf numFmtId="0" fontId="56" fillId="52" borderId="0" applyNumberFormat="0" applyBorder="0" applyAlignment="0" applyProtection="0"/>
    <xf numFmtId="0" fontId="56" fillId="54" borderId="0" applyNumberFormat="0" applyBorder="0" applyAlignment="0" applyProtection="0"/>
    <xf numFmtId="0" fontId="59" fillId="43" borderId="0" applyNumberFormat="0" applyBorder="0" applyAlignment="0" applyProtection="0"/>
    <xf numFmtId="0" fontId="61" fillId="46" borderId="17" applyNumberFormat="0" applyAlignment="0" applyProtection="0"/>
    <xf numFmtId="0" fontId="61" fillId="46" borderId="17" applyNumberFormat="0" applyAlignment="0" applyProtection="0"/>
    <xf numFmtId="0" fontId="63" fillId="56" borderId="18" applyNumberFormat="0" applyAlignment="0" applyProtection="0"/>
    <xf numFmtId="0" fontId="65" fillId="0" borderId="19" applyNumberFormat="0" applyFill="0" applyAlignment="0" applyProtection="0"/>
    <xf numFmtId="0" fontId="67" fillId="0" borderId="0" applyNumberFormat="0" applyFill="0" applyBorder="0" applyAlignment="0" applyProtection="0"/>
    <xf numFmtId="0" fontId="56" fillId="62"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53" borderId="0" applyNumberFormat="0" applyBorder="0" applyAlignment="0" applyProtection="0"/>
    <xf numFmtId="0" fontId="56" fillId="52" borderId="0" applyNumberFormat="0" applyBorder="0" applyAlignment="0" applyProtection="0"/>
    <xf numFmtId="0" fontId="56" fillId="72" borderId="0" applyNumberFormat="0" applyBorder="0" applyAlignment="0" applyProtection="0"/>
    <xf numFmtId="0" fontId="71" fillId="38" borderId="17" applyNumberFormat="0" applyAlignment="0" applyProtection="0"/>
    <xf numFmtId="0" fontId="71" fillId="38" borderId="17" applyNumberFormat="0" applyAlignment="0" applyProtection="0"/>
    <xf numFmtId="0" fontId="77" fillId="41" borderId="0" applyNumberFormat="0" applyBorder="0" applyAlignment="0" applyProtection="0"/>
    <xf numFmtId="38" fontId="30" fillId="104" borderId="38">
      <alignment vertical="top" wrapText="1"/>
    </xf>
    <xf numFmtId="186" fontId="28" fillId="0" borderId="0" applyFont="0" applyFill="0" applyBorder="0" applyAlignment="0" applyProtection="0"/>
    <xf numFmtId="175" fontId="28" fillId="0" borderId="0" applyFont="0" applyFill="0" applyBorder="0" applyAlignment="0" applyProtection="0"/>
    <xf numFmtId="214" fontId="28" fillId="0" borderId="0" applyFont="0" applyFill="0" applyBorder="0" applyAlignment="0" applyProtection="0"/>
    <xf numFmtId="214" fontId="28" fillId="0" borderId="0" applyFont="0" applyFill="0" applyBorder="0" applyAlignment="0" applyProtection="0"/>
    <xf numFmtId="175" fontId="28" fillId="0" borderId="0" applyFont="0" applyFill="0" applyBorder="0" applyAlignment="0" applyProtection="0"/>
    <xf numFmtId="0" fontId="28" fillId="0" borderId="0" applyFont="0" applyFill="0" applyBorder="0" applyAlignment="0" applyProtection="0"/>
    <xf numFmtId="175" fontId="28" fillId="0" borderId="0" applyFont="0" applyFill="0" applyBorder="0" applyAlignment="0" applyProtection="0"/>
    <xf numFmtId="0"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215" fontId="28" fillId="0" borderId="0" applyFont="0" applyFill="0" applyBorder="0" applyAlignment="0" applyProtection="0"/>
    <xf numFmtId="215" fontId="28" fillId="0" borderId="0" applyFont="0" applyFill="0" applyBorder="0" applyAlignment="0" applyProtection="0"/>
    <xf numFmtId="215" fontId="28" fillId="0" borderId="0" applyFont="0" applyFill="0" applyBorder="0" applyAlignment="0" applyProtection="0"/>
    <xf numFmtId="215" fontId="28" fillId="0" borderId="0" applyFont="0" applyFill="0" applyBorder="0" applyAlignment="0" applyProtection="0"/>
    <xf numFmtId="178" fontId="28" fillId="0" borderId="0" applyFont="0" applyFill="0" applyBorder="0" applyAlignment="0" applyProtection="0"/>
    <xf numFmtId="0" fontId="28" fillId="0" borderId="0" applyFont="0" applyFill="0" applyBorder="0" applyAlignment="0" applyProtection="0"/>
    <xf numFmtId="202"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211" fontId="118" fillId="0" borderId="0" applyFont="0" applyFill="0" applyBorder="0" applyAlignment="0" applyProtection="0"/>
    <xf numFmtId="0" fontId="83" fillId="48" borderId="0" applyNumberFormat="0" applyBorder="0" applyAlignment="0" applyProtection="0"/>
    <xf numFmtId="0" fontId="86" fillId="0" borderId="0"/>
    <xf numFmtId="0" fontId="28" fillId="42" borderId="21" applyNumberFormat="0" applyFont="0" applyAlignment="0" applyProtection="0"/>
    <xf numFmtId="0" fontId="28" fillId="42" borderId="21" applyNumberFormat="0" applyFont="0" applyAlignment="0" applyProtection="0"/>
    <xf numFmtId="9" fontId="25" fillId="0" borderId="0" applyFont="0" applyFill="0" applyBorder="0" applyAlignment="0" applyProtection="0"/>
    <xf numFmtId="0" fontId="89" fillId="46" borderId="23" applyNumberFormat="0" applyAlignment="0" applyProtection="0"/>
    <xf numFmtId="0" fontId="89" fillId="46" borderId="23" applyNumberFormat="0" applyAlignment="0" applyProtection="0"/>
    <xf numFmtId="0" fontId="91" fillId="0" borderId="0" applyNumberFormat="0" applyFill="0" applyBorder="0" applyAlignment="0" applyProtection="0"/>
    <xf numFmtId="0" fontId="93" fillId="0" borderId="0" applyNumberFormat="0" applyFill="0" applyBorder="0" applyAlignment="0" applyProtection="0"/>
    <xf numFmtId="0" fontId="96" fillId="0" borderId="24" applyNumberFormat="0" applyFill="0" applyAlignment="0" applyProtection="0"/>
    <xf numFmtId="0" fontId="99" fillId="0" borderId="26" applyNumberFormat="0" applyFill="0" applyAlignment="0" applyProtection="0"/>
    <xf numFmtId="169" fontId="117" fillId="0" borderId="0" applyFont="0" applyFill="0" applyBorder="0" applyAlignment="0" applyProtection="0"/>
    <xf numFmtId="0" fontId="67" fillId="0" borderId="27" applyNumberFormat="0" applyFill="0" applyAlignment="0" applyProtection="0"/>
    <xf numFmtId="0" fontId="117" fillId="0" borderId="0"/>
    <xf numFmtId="0" fontId="102" fillId="0" borderId="0" applyNumberFormat="0" applyFill="0" applyBorder="0" applyAlignment="0" applyProtection="0"/>
    <xf numFmtId="0" fontId="70" fillId="0" borderId="29" applyNumberFormat="0" applyFill="0" applyAlignment="0" applyProtection="0"/>
    <xf numFmtId="0" fontId="70" fillId="0" borderId="29" applyNumberFormat="0" applyFill="0" applyAlignment="0" applyProtection="0"/>
    <xf numFmtId="188" fontId="28" fillId="0" borderId="0" applyFont="0" applyFill="0" applyBorder="0" applyAlignment="0" applyProtection="0"/>
    <xf numFmtId="188" fontId="28" fillId="0" borderId="0" applyFont="0" applyFill="0" applyBorder="0" applyAlignment="0" applyProtection="0"/>
    <xf numFmtId="43" fontId="54" fillId="0" borderId="0" applyFont="0" applyFill="0" applyBorder="0" applyAlignment="0" applyProtection="0"/>
    <xf numFmtId="0" fontId="110" fillId="0" borderId="0" applyFont="0" applyFill="0" applyBorder="0" applyAlignment="0" applyProtection="0"/>
    <xf numFmtId="0" fontId="110" fillId="0" borderId="0" applyFont="0" applyFill="0" applyBorder="0" applyAlignment="0" applyProtection="0"/>
    <xf numFmtId="43" fontId="28" fillId="0" borderId="0" applyFont="0" applyFill="0" applyBorder="0" applyAlignment="0" applyProtection="0"/>
    <xf numFmtId="169" fontId="54" fillId="0" borderId="0" applyFont="0" applyFill="0" applyBorder="0" applyAlignment="0" applyProtection="0"/>
    <xf numFmtId="175" fontId="35" fillId="0" borderId="0" applyFont="0" applyFill="0" applyBorder="0" applyAlignment="0" applyProtection="0"/>
    <xf numFmtId="216" fontId="28" fillId="0" borderId="0" applyFont="0" applyFill="0" applyBorder="0" applyAlignment="0" applyProtection="0"/>
    <xf numFmtId="169"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217" fontId="28" fillId="0" borderId="0" applyFont="0" applyFill="0" applyBorder="0" applyAlignment="0" applyProtection="0"/>
    <xf numFmtId="217" fontId="28" fillId="0" borderId="0" applyFont="0" applyFill="0" applyBorder="0" applyAlignment="0" applyProtection="0"/>
    <xf numFmtId="197" fontId="28" fillId="0" borderId="0" applyFont="0" applyFill="0" applyBorder="0" applyAlignment="0" applyProtection="0"/>
    <xf numFmtId="197" fontId="28" fillId="0" borderId="0" applyFont="0" applyFill="0" applyBorder="0" applyAlignment="0" applyProtection="0"/>
    <xf numFmtId="217" fontId="28" fillId="0" borderId="0" applyFont="0" applyFill="0" applyBorder="0" applyAlignment="0" applyProtection="0"/>
    <xf numFmtId="0" fontId="28" fillId="0" borderId="0"/>
    <xf numFmtId="43" fontId="28" fillId="0" borderId="0" applyFont="0" applyFill="0" applyBorder="0" applyAlignment="0" applyProtection="0"/>
    <xf numFmtId="218" fontId="28" fillId="0" borderId="0" applyFont="0" applyFill="0" applyBorder="0" applyAlignment="0" applyProtection="0"/>
    <xf numFmtId="9" fontId="28" fillId="0" borderId="0" applyFont="0" applyFill="0" applyBorder="0" applyAlignment="0" applyProtection="0"/>
    <xf numFmtId="0" fontId="28" fillId="0" borderId="0"/>
    <xf numFmtId="0" fontId="28" fillId="0" borderId="0"/>
    <xf numFmtId="218" fontId="28" fillId="0" borderId="0" applyFont="0" applyFill="0" applyBorder="0" applyAlignment="0" applyProtection="0"/>
    <xf numFmtId="38" fontId="108" fillId="106" borderId="0" applyNumberFormat="0" applyFont="0" applyBorder="0" applyAlignment="0"/>
    <xf numFmtId="219" fontId="108" fillId="0" borderId="0"/>
    <xf numFmtId="38" fontId="119" fillId="107" borderId="0" applyNumberFormat="0" applyBorder="0" applyAlignment="0">
      <protection locked="0"/>
    </xf>
    <xf numFmtId="38" fontId="120" fillId="0" borderId="0" applyNumberFormat="0" applyFill="0" applyBorder="0" applyProtection="0"/>
    <xf numFmtId="38" fontId="108" fillId="104" borderId="33" applyNumberFormat="0" applyFont="0" applyBorder="0" applyAlignment="0"/>
    <xf numFmtId="172" fontId="28" fillId="0" borderId="0" applyFont="0" applyFill="0" applyBorder="0" applyAlignment="0" applyProtection="0"/>
    <xf numFmtId="38" fontId="108" fillId="74" borderId="0" applyNumberFormat="0" applyBorder="0" applyAlignment="0">
      <protection locked="0"/>
    </xf>
    <xf numFmtId="38" fontId="108" fillId="74" borderId="0" applyNumberFormat="0" applyBorder="0" applyAlignment="0">
      <protection locked="0"/>
    </xf>
    <xf numFmtId="38" fontId="121" fillId="108" borderId="0" applyNumberFormat="0" applyBorder="0" applyAlignment="0">
      <protection locked="0"/>
    </xf>
    <xf numFmtId="38" fontId="122" fillId="0" borderId="0" applyFill="0" applyBorder="0" applyAlignment="0"/>
    <xf numFmtId="0" fontId="121" fillId="108" borderId="0" applyNumberFormat="0" applyBorder="0" applyAlignment="0">
      <protection locked="0"/>
    </xf>
    <xf numFmtId="169" fontId="28" fillId="0" borderId="0" applyFont="0" applyFill="0" applyBorder="0" applyAlignment="0" applyProtection="0"/>
    <xf numFmtId="168" fontId="28" fillId="0" borderId="0" applyFont="0" applyFill="0" applyBorder="0" applyAlignment="0" applyProtection="0"/>
    <xf numFmtId="168" fontId="54" fillId="0" borderId="0" applyFont="0" applyFill="0" applyBorder="0" applyAlignment="0" applyProtection="0"/>
    <xf numFmtId="217" fontId="108" fillId="0" borderId="0" applyFont="0" applyFill="0" applyBorder="0" applyAlignment="0"/>
    <xf numFmtId="219" fontId="123" fillId="0" borderId="0" applyFill="0" applyBorder="0"/>
    <xf numFmtId="0" fontId="124" fillId="0" borderId="0"/>
    <xf numFmtId="38" fontId="125" fillId="109" borderId="22">
      <alignment horizontal="center" vertical="center" wrapText="1"/>
    </xf>
    <xf numFmtId="4" fontId="108" fillId="110" borderId="0" applyFont="0" applyBorder="0" applyAlignment="0">
      <protection locked="0"/>
    </xf>
    <xf numFmtId="220" fontId="108" fillId="74" borderId="0" applyFont="0" applyBorder="0" applyAlignment="0">
      <protection locked="0"/>
    </xf>
    <xf numFmtId="0" fontId="108" fillId="74" borderId="33" applyNumberFormat="0" applyBorder="0" applyAlignment="0">
      <protection locked="0"/>
    </xf>
    <xf numFmtId="38" fontId="121" fillId="108" borderId="35" applyNumberFormat="0" applyBorder="0">
      <protection locked="0"/>
    </xf>
    <xf numFmtId="38" fontId="126" fillId="111" borderId="31" applyNumberFormat="0" applyBorder="0"/>
    <xf numFmtId="38" fontId="127" fillId="3" borderId="0" applyNumberFormat="0" applyBorder="0">
      <alignment wrapText="1"/>
    </xf>
    <xf numFmtId="0" fontId="28" fillId="0" borderId="0">
      <alignment vertical="center"/>
    </xf>
    <xf numFmtId="174" fontId="54" fillId="0" borderId="0" applyFont="0" applyFill="0" applyBorder="0" applyAlignment="0" applyProtection="0"/>
    <xf numFmtId="43" fontId="28"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69" fontId="28" fillId="0" borderId="0" applyFont="0" applyFill="0" applyBorder="0" applyAlignment="0" applyProtection="0"/>
    <xf numFmtId="175" fontId="54" fillId="0" borderId="0" applyFont="0" applyFill="0" applyBorder="0" applyAlignment="0" applyProtection="0"/>
    <xf numFmtId="175" fontId="25" fillId="0" borderId="0" applyFont="0" applyFill="0" applyBorder="0" applyAlignment="0" applyProtection="0"/>
    <xf numFmtId="175" fontId="54" fillId="0" borderId="0" applyFont="0" applyFill="0" applyBorder="0" applyAlignment="0" applyProtection="0"/>
    <xf numFmtId="173" fontId="25"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83" fontId="25" fillId="0" borderId="0"/>
    <xf numFmtId="183" fontId="25" fillId="0" borderId="0"/>
    <xf numFmtId="183" fontId="25" fillId="0" borderId="0"/>
    <xf numFmtId="183" fontId="25" fillId="0" borderId="0"/>
    <xf numFmtId="183" fontId="25" fillId="0" borderId="0"/>
    <xf numFmtId="183" fontId="25" fillId="0" borderId="0"/>
    <xf numFmtId="175" fontId="25" fillId="0" borderId="0" applyFont="0" applyFill="0" applyBorder="0" applyAlignment="0" applyProtection="0"/>
    <xf numFmtId="173" fontId="25"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221" fontId="28" fillId="0" borderId="0" applyFont="0" applyFill="0" applyBorder="0" applyAlignment="0" applyProtection="0"/>
    <xf numFmtId="200" fontId="28" fillId="0" borderId="0" applyFont="0" applyFill="0" applyBorder="0" applyAlignment="0" applyProtection="0"/>
    <xf numFmtId="43" fontId="28"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8" fillId="0" borderId="0"/>
    <xf numFmtId="201" fontId="28" fillId="0" borderId="0" applyFont="0" applyFill="0" applyBorder="0" applyAlignment="0" applyProtection="0"/>
    <xf numFmtId="201" fontId="28" fillId="0" borderId="0" applyFont="0" applyFill="0" applyBorder="0" applyAlignment="0" applyProtection="0"/>
    <xf numFmtId="9" fontId="28" fillId="0" borderId="0" applyFont="0" applyFill="0" applyBorder="0" applyAlignment="0" applyProtection="0"/>
    <xf numFmtId="222" fontId="25" fillId="0" borderId="0"/>
    <xf numFmtId="222" fontId="87" fillId="0" borderId="0"/>
    <xf numFmtId="9" fontId="81" fillId="0" borderId="0" applyFont="0" applyFill="0" applyBorder="0" applyAlignment="0" applyProtection="0"/>
    <xf numFmtId="169" fontId="81" fillId="0" borderId="0" applyFont="0" applyFill="0" applyBorder="0" applyAlignment="0" applyProtection="0"/>
    <xf numFmtId="222" fontId="28" fillId="0" borderId="0"/>
    <xf numFmtId="222" fontId="28" fillId="0" borderId="0" applyFont="0" applyFill="0" applyBorder="0" applyAlignment="0" applyProtection="0"/>
    <xf numFmtId="222" fontId="25" fillId="0" borderId="0"/>
    <xf numFmtId="222" fontId="25" fillId="0" borderId="0"/>
    <xf numFmtId="223" fontId="28" fillId="0" borderId="0" applyFont="0" applyFill="0" applyBorder="0" applyAlignment="0" applyProtection="0"/>
    <xf numFmtId="223"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0" fontId="61" fillId="46"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70" fillId="73" borderId="34" applyFont="0" applyFill="0" applyAlignment="0">
      <alignment vertical="top"/>
    </xf>
    <xf numFmtId="0" fontId="70" fillId="0" borderId="29" applyNumberFormat="0" applyFill="0" applyAlignment="0" applyProtection="0"/>
    <xf numFmtId="0" fontId="117" fillId="0" borderId="0"/>
    <xf numFmtId="175" fontId="54" fillId="0" borderId="0" applyFont="0" applyFill="0" applyBorder="0" applyAlignment="0" applyProtection="0"/>
    <xf numFmtId="169" fontId="85" fillId="0" borderId="0" applyFont="0" applyFill="0" applyBorder="0" applyAlignment="0" applyProtection="0"/>
    <xf numFmtId="175"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224" fontId="28" fillId="0" borderId="0"/>
    <xf numFmtId="224" fontId="28" fillId="0" borderId="0"/>
    <xf numFmtId="183" fontId="25" fillId="0" borderId="0"/>
    <xf numFmtId="224" fontId="28" fillId="0" borderId="0"/>
    <xf numFmtId="183" fontId="25" fillId="0" borderId="0"/>
    <xf numFmtId="224" fontId="25" fillId="0" borderId="0"/>
    <xf numFmtId="224" fontId="28" fillId="0" borderId="0"/>
    <xf numFmtId="9" fontId="54"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225" fontId="28" fillId="0" borderId="0" applyFont="0" applyFill="0" applyBorder="0" applyAlignment="0" applyProtection="0"/>
    <xf numFmtId="169"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226" fontId="25" fillId="0" borderId="0" applyFont="0" applyFill="0" applyBorder="0" applyAlignment="0" applyProtection="0"/>
    <xf numFmtId="226" fontId="25" fillId="0" borderId="0" applyFont="0" applyFill="0" applyBorder="0" applyAlignment="0" applyProtection="0"/>
    <xf numFmtId="218" fontId="28" fillId="0" borderId="0" applyFont="0" applyFill="0" applyBorder="0" applyAlignment="0" applyProtection="0"/>
    <xf numFmtId="169"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169" fontId="28" fillId="0" borderId="0" applyFont="0" applyFill="0" applyBorder="0" applyAlignment="0" applyProtection="0"/>
    <xf numFmtId="43"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9" fontId="117" fillId="0" borderId="0" applyFont="0" applyFill="0" applyBorder="0" applyAlignment="0" applyProtection="0"/>
    <xf numFmtId="169" fontId="117" fillId="0" borderId="0" applyFont="0" applyFill="0" applyBorder="0" applyAlignment="0" applyProtection="0"/>
    <xf numFmtId="169" fontId="117" fillId="0" borderId="0" applyFont="0" applyFill="0" applyBorder="0" applyAlignment="0" applyProtection="0"/>
    <xf numFmtId="169" fontId="54"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9" fontId="2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0" fontId="28" fillId="0" borderId="0" applyFont="0" applyFill="0" applyBorder="0" applyAlignment="0" applyProtection="0"/>
    <xf numFmtId="0" fontId="54" fillId="0" borderId="0" applyFont="0" applyFill="0" applyBorder="0" applyAlignment="0" applyProtection="0"/>
    <xf numFmtId="169" fontId="2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37" fontId="129" fillId="0" borderId="0"/>
    <xf numFmtId="169" fontId="54" fillId="0" borderId="0" applyFont="0" applyFill="0" applyBorder="0" applyAlignment="0" applyProtection="0"/>
    <xf numFmtId="169" fontId="54" fillId="0" borderId="0" applyFont="0" applyFill="0" applyBorder="0" applyAlignment="0" applyProtection="0"/>
    <xf numFmtId="9" fontId="130" fillId="0" borderId="0" applyFont="0" applyFill="0" applyBorder="0" applyAlignment="0" applyProtection="0"/>
    <xf numFmtId="169" fontId="54" fillId="0" borderId="0" applyFont="0" applyFill="0" applyBorder="0" applyAlignment="0" applyProtection="0"/>
    <xf numFmtId="9" fontId="130"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0" fontId="28" fillId="0" borderId="0"/>
    <xf numFmtId="0" fontId="28" fillId="0" borderId="0"/>
    <xf numFmtId="0" fontId="28" fillId="0" borderId="0"/>
    <xf numFmtId="0" fontId="131" fillId="0" borderId="0"/>
    <xf numFmtId="228" fontId="28" fillId="0" borderId="0" applyFont="0" applyFill="0" applyBorder="0" applyAlignment="0" applyProtection="0"/>
    <xf numFmtId="3" fontId="132" fillId="0" borderId="0"/>
    <xf numFmtId="229" fontId="132" fillId="0" borderId="0">
      <alignment horizontal="right"/>
    </xf>
    <xf numFmtId="38" fontId="29" fillId="74" borderId="0" applyNumberFormat="0" applyBorder="0" applyAlignment="0" applyProtection="0"/>
    <xf numFmtId="10" fontId="29" fillId="113" borderId="3" applyNumberFormat="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228" fontId="28" fillId="0" borderId="0" applyFont="0" applyFill="0" applyBorder="0" applyAlignment="0" applyProtection="0"/>
    <xf numFmtId="227" fontId="28" fillId="0" borderId="0" applyFont="0" applyFill="0" applyBorder="0" applyAlignment="0" applyProtection="0"/>
    <xf numFmtId="230" fontId="133" fillId="0" borderId="0"/>
    <xf numFmtId="0" fontId="28" fillId="13" borderId="15" applyNumberFormat="0" applyFont="0" applyAlignment="0" applyProtection="0"/>
    <xf numFmtId="10" fontId="28" fillId="0" borderId="0" applyFont="0" applyFill="0" applyBorder="0" applyAlignment="0" applyProtection="0"/>
    <xf numFmtId="9"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0" fontId="28" fillId="0" borderId="0"/>
    <xf numFmtId="175" fontId="28" fillId="0" borderId="0" applyFont="0" applyFill="0" applyBorder="0" applyAlignment="0" applyProtection="0"/>
    <xf numFmtId="175" fontId="28" fillId="0" borderId="0" applyFont="0" applyFill="0" applyBorder="0" applyAlignment="0" applyProtection="0"/>
    <xf numFmtId="0" fontId="28" fillId="0" borderId="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75" fontId="28" fillId="0" borderId="0" applyFont="0" applyFill="0" applyBorder="0" applyAlignment="0" applyProtection="0"/>
    <xf numFmtId="169" fontId="28" fillId="0" borderId="0" applyFont="0" applyFill="0" applyBorder="0" applyAlignment="0" applyProtection="0"/>
    <xf numFmtId="0" fontId="28" fillId="0" borderId="0"/>
    <xf numFmtId="0" fontId="134" fillId="39" borderId="0" applyNumberFormat="0" applyBorder="0" applyAlignment="0" applyProtection="0"/>
    <xf numFmtId="0" fontId="134" fillId="41" borderId="0" applyNumberFormat="0" applyBorder="0" applyAlignment="0" applyProtection="0"/>
    <xf numFmtId="0" fontId="134" fillId="43" borderId="0" applyNumberFormat="0" applyBorder="0" applyAlignment="0" applyProtection="0"/>
    <xf numFmtId="0" fontId="134" fillId="44" borderId="0" applyNumberFormat="0" applyBorder="0" applyAlignment="0" applyProtection="0"/>
    <xf numFmtId="0" fontId="134" fillId="45" borderId="0" applyNumberFormat="0" applyBorder="0" applyAlignment="0" applyProtection="0"/>
    <xf numFmtId="181" fontId="112" fillId="38" borderId="0" applyNumberFormat="0" applyBorder="0" applyAlignment="0" applyProtection="0"/>
    <xf numFmtId="181" fontId="134" fillId="38" borderId="0" applyNumberFormat="0" applyBorder="0" applyAlignment="0" applyProtection="0"/>
    <xf numFmtId="181" fontId="112" fillId="38" borderId="0" applyNumberFormat="0" applyBorder="0" applyAlignment="0" applyProtection="0"/>
    <xf numFmtId="181" fontId="112" fillId="38" borderId="0" applyNumberFormat="0" applyBorder="0" applyAlignment="0" applyProtection="0"/>
    <xf numFmtId="181" fontId="112" fillId="38" borderId="0" applyNumberFormat="0" applyBorder="0" applyAlignment="0" applyProtection="0"/>
    <xf numFmtId="181" fontId="134" fillId="38" borderId="0" applyNumberFormat="0" applyBorder="0" applyAlignment="0" applyProtection="0"/>
    <xf numFmtId="181" fontId="112" fillId="38" borderId="0" applyNumberFormat="0" applyBorder="0" applyAlignment="0" applyProtection="0"/>
    <xf numFmtId="181" fontId="134" fillId="38" borderId="0" applyNumberFormat="0" applyBorder="0" applyAlignment="0" applyProtection="0"/>
    <xf numFmtId="181" fontId="134" fillId="38" borderId="0" applyNumberFormat="0" applyBorder="0" applyAlignment="0" applyProtection="0"/>
    <xf numFmtId="181" fontId="112" fillId="38" borderId="0" applyNumberFormat="0" applyBorder="0" applyAlignment="0" applyProtection="0"/>
    <xf numFmtId="0" fontId="134" fillId="47" borderId="0" applyNumberFormat="0" applyBorder="0" applyAlignment="0" applyProtection="0"/>
    <xf numFmtId="0" fontId="134" fillId="40" borderId="0" applyNumberFormat="0" applyBorder="0" applyAlignment="0" applyProtection="0"/>
    <xf numFmtId="0" fontId="134" fillId="49" borderId="0" applyNumberFormat="0" applyBorder="0" applyAlignment="0" applyProtection="0"/>
    <xf numFmtId="0" fontId="134" fillId="44" borderId="0" applyNumberFormat="0" applyBorder="0" applyAlignment="0" applyProtection="0"/>
    <xf numFmtId="0" fontId="134" fillId="47" borderId="0" applyNumberFormat="0" applyBorder="0" applyAlignment="0" applyProtection="0"/>
    <xf numFmtId="0" fontId="134" fillId="50" borderId="0" applyNumberFormat="0" applyBorder="0" applyAlignment="0" applyProtection="0"/>
    <xf numFmtId="0" fontId="135" fillId="51" borderId="0" applyNumberFormat="0" applyBorder="0" applyAlignment="0" applyProtection="0"/>
    <xf numFmtId="0" fontId="135" fillId="40" borderId="0" applyNumberFormat="0" applyBorder="0" applyAlignment="0" applyProtection="0"/>
    <xf numFmtId="0" fontId="135" fillId="49" borderId="0" applyNumberFormat="0" applyBorder="0" applyAlignment="0" applyProtection="0"/>
    <xf numFmtId="0" fontId="135" fillId="53" borderId="0" applyNumberFormat="0" applyBorder="0" applyAlignment="0" applyProtection="0"/>
    <xf numFmtId="0" fontId="135" fillId="52" borderId="0" applyNumberFormat="0" applyBorder="0" applyAlignment="0" applyProtection="0"/>
    <xf numFmtId="0" fontId="135" fillId="54" borderId="0" applyNumberFormat="0" applyBorder="0" applyAlignment="0" applyProtection="0"/>
    <xf numFmtId="0" fontId="28" fillId="0" borderId="0"/>
    <xf numFmtId="181" fontId="28" fillId="0" borderId="0"/>
    <xf numFmtId="0" fontId="63" fillId="56" borderId="18" applyNumberFormat="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231" fontId="28" fillId="0" borderId="0" applyFont="0" applyFill="0" applyBorder="0" applyAlignment="0" applyProtection="0"/>
    <xf numFmtId="231" fontId="28" fillId="0" borderId="0" applyFont="0" applyFill="0" applyBorder="0" applyAlignment="0" applyProtection="0"/>
    <xf numFmtId="231" fontId="28" fillId="0" borderId="0" applyFont="0" applyFill="0" applyBorder="0" applyAlignment="0" applyProtection="0"/>
    <xf numFmtId="231" fontId="28" fillId="0" borderId="0" applyFont="0" applyFill="0" applyBorder="0" applyAlignment="0" applyProtection="0"/>
    <xf numFmtId="169" fontId="25" fillId="0" borderId="0" applyFont="0" applyFill="0" applyBorder="0" applyAlignment="0" applyProtection="0"/>
    <xf numFmtId="232" fontId="28" fillId="0" borderId="0" applyFont="0" applyFill="0" applyBorder="0" applyAlignment="0" applyProtection="0"/>
    <xf numFmtId="169" fontId="25" fillId="0" borderId="0" applyFont="0" applyFill="0" applyBorder="0" applyAlignment="0" applyProtection="0"/>
    <xf numFmtId="175" fontId="25" fillId="0" borderId="0" applyFont="0" applyFill="0" applyBorder="0" applyAlignment="0" applyProtection="0"/>
    <xf numFmtId="177" fontId="28" fillId="0" borderId="0" applyFont="0" applyFill="0" applyBorder="0" applyAlignment="0" applyProtection="0"/>
    <xf numFmtId="177"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5" fillId="0" borderId="0" applyFont="0" applyFill="0" applyBorder="0" applyAlignment="0" applyProtection="0"/>
    <xf numFmtId="175" fontId="25" fillId="0" borderId="0" applyFont="0" applyFill="0" applyBorder="0" applyAlignment="0" applyProtection="0"/>
    <xf numFmtId="169" fontId="28" fillId="0" borderId="0" applyFont="0" applyFill="0" applyBorder="0" applyAlignment="0" applyProtection="0"/>
    <xf numFmtId="169" fontId="54" fillId="0" borderId="0" applyFont="0" applyFill="0" applyBorder="0" applyAlignment="0" applyProtection="0"/>
    <xf numFmtId="173" fontId="28" fillId="0" borderId="0" applyFont="0" applyFill="0" applyBorder="0" applyAlignment="0" applyProtection="0"/>
    <xf numFmtId="169" fontId="28" fillId="0" borderId="0" applyFont="0" applyFill="0" applyBorder="0" applyAlignment="0" applyProtection="0"/>
    <xf numFmtId="169" fontId="35" fillId="0" borderId="0" applyFont="0" applyFill="0" applyBorder="0" applyAlignment="0" applyProtection="0"/>
    <xf numFmtId="169" fontId="28"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71" fontId="28" fillId="0" borderId="0" applyFont="0" applyFill="0" applyBorder="0" applyAlignment="0" applyProtection="0"/>
    <xf numFmtId="169" fontId="28" fillId="0" borderId="0" applyFont="0" applyFill="0" applyBorder="0" applyAlignment="0" applyProtection="0"/>
    <xf numFmtId="171" fontId="28" fillId="0" borderId="0" applyFont="0" applyFill="0" applyBorder="0" applyAlignment="0" applyProtection="0"/>
    <xf numFmtId="232" fontId="28" fillId="0" borderId="0" applyFont="0" applyFill="0" applyBorder="0" applyAlignment="0" applyProtection="0"/>
    <xf numFmtId="232" fontId="28" fillId="0" borderId="0" applyFont="0" applyFill="0" applyBorder="0" applyAlignment="0" applyProtection="0"/>
    <xf numFmtId="0" fontId="28" fillId="0" borderId="0" applyFont="0" applyFill="0" applyBorder="0" applyAlignment="0" applyProtection="0"/>
    <xf numFmtId="232" fontId="28" fillId="0" borderId="0" applyFont="0" applyFill="0" applyBorder="0" applyAlignment="0" applyProtection="0"/>
    <xf numFmtId="233" fontId="28" fillId="0" borderId="0" applyFont="0" applyFill="0" applyBorder="0" applyAlignment="0" applyProtection="0"/>
    <xf numFmtId="0" fontId="28" fillId="0" borderId="0" applyFont="0" applyFill="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26"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200" fontId="28" fillId="0" borderId="0" applyFont="0" applyFill="0" applyBorder="0" applyAlignment="0" applyProtection="0"/>
    <xf numFmtId="200" fontId="28" fillId="0" borderId="0" applyFont="0" applyFill="0" applyBorder="0" applyAlignment="0" applyProtection="0"/>
    <xf numFmtId="200" fontId="28" fillId="0" borderId="0" applyFont="0" applyFill="0" applyBorder="0" applyAlignment="0" applyProtection="0"/>
    <xf numFmtId="200" fontId="28" fillId="0" borderId="0" applyFont="0" applyFill="0" applyBorder="0" applyAlignment="0" applyProtection="0"/>
    <xf numFmtId="200" fontId="28" fillId="0" borderId="0" applyFont="0" applyFill="0" applyBorder="0" applyAlignment="0" applyProtection="0"/>
    <xf numFmtId="0" fontId="59" fillId="43" borderId="0" applyNumberFormat="0" applyBorder="0" applyAlignment="0" applyProtection="0"/>
    <xf numFmtId="0" fontId="67" fillId="0" borderId="0" applyNumberFormat="0" applyFill="0" applyBorder="0" applyAlignment="0" applyProtection="0"/>
    <xf numFmtId="0" fontId="136" fillId="0" borderId="0" applyNumberFormat="0" applyFill="0" applyBorder="0" applyAlignment="0" applyProtection="0">
      <alignment vertical="top"/>
      <protection locked="0"/>
    </xf>
    <xf numFmtId="181"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1" fillId="38" borderId="17" applyNumberFormat="0" applyAlignment="0" applyProtection="0"/>
    <xf numFmtId="0" fontId="65" fillId="0" borderId="19" applyNumberFormat="0" applyFill="0" applyAlignment="0" applyProtection="0"/>
    <xf numFmtId="38" fontId="29" fillId="0" borderId="39">
      <alignment vertical="top"/>
    </xf>
    <xf numFmtId="41" fontId="2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232"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87"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3"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234" fontId="28" fillId="0" borderId="0" applyFont="0" applyFill="0" applyBorder="0" applyAlignment="0" applyProtection="0"/>
    <xf numFmtId="234"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232" fontId="28" fillId="0" borderId="0" applyFont="0" applyFill="0" applyBorder="0" applyAlignment="0" applyProtection="0"/>
    <xf numFmtId="232" fontId="28" fillId="0" borderId="0" applyFont="0" applyFill="0" applyBorder="0" applyAlignment="0" applyProtection="0"/>
    <xf numFmtId="232" fontId="28" fillId="0" borderId="0" applyFont="0" applyFill="0" applyBorder="0" applyAlignment="0" applyProtection="0"/>
    <xf numFmtId="232"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8" fillId="0" borderId="0" applyFont="0" applyFill="0" applyBorder="0" applyAlignment="0" applyProtection="0"/>
    <xf numFmtId="175" fontId="28" fillId="0" borderId="0" applyFont="0" applyFill="0" applyBorder="0" applyAlignment="0" applyProtection="0"/>
    <xf numFmtId="169" fontId="25" fillId="0" borderId="0" applyFont="0" applyFill="0" applyBorder="0" applyAlignment="0" applyProtection="0"/>
    <xf numFmtId="169" fontId="5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232"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73" fontId="28" fillId="0" borderId="0" applyFont="0" applyFill="0" applyBorder="0" applyAlignment="0" applyProtection="0"/>
    <xf numFmtId="199" fontId="28" fillId="0" borderId="0" applyFont="0" applyFill="0" applyBorder="0" applyAlignment="0" applyProtection="0"/>
    <xf numFmtId="199" fontId="28" fillId="0" borderId="0" applyFont="0" applyFill="0" applyBorder="0" applyAlignment="0" applyProtection="0"/>
    <xf numFmtId="199" fontId="28" fillId="0" borderId="0" applyFont="0" applyFill="0" applyBorder="0" applyAlignment="0" applyProtection="0"/>
    <xf numFmtId="199" fontId="28"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181" fontId="28" fillId="0" borderId="0"/>
    <xf numFmtId="0" fontId="54"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8"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8" fillId="0" borderId="0"/>
    <xf numFmtId="0" fontId="25" fillId="0" borderId="0"/>
    <xf numFmtId="0" fontId="25" fillId="0" borderId="0"/>
    <xf numFmtId="0" fontId="140" fillId="0" borderId="0"/>
    <xf numFmtId="0" fontId="37" fillId="0" borderId="0"/>
    <xf numFmtId="181" fontId="140" fillId="0" borderId="0"/>
    <xf numFmtId="181" fontId="140" fillId="0" borderId="0"/>
    <xf numFmtId="181" fontId="140" fillId="0" borderId="0"/>
    <xf numFmtId="181" fontId="28" fillId="0" borderId="0"/>
    <xf numFmtId="0" fontId="35" fillId="0" borderId="0"/>
    <xf numFmtId="181" fontId="28" fillId="0" borderId="0"/>
    <xf numFmtId="203" fontId="28" fillId="0" borderId="0"/>
    <xf numFmtId="0" fontId="35" fillId="0" borderId="0"/>
    <xf numFmtId="181" fontId="28" fillId="0" borderId="0"/>
    <xf numFmtId="0" fontId="28" fillId="0" borderId="0"/>
    <xf numFmtId="0" fontId="28" fillId="0" borderId="0"/>
    <xf numFmtId="0" fontId="71" fillId="38" borderId="17" applyNumberFormat="0" applyAlignment="0" applyProtection="0"/>
    <xf numFmtId="0" fontId="71" fillId="38" borderId="17" applyNumberFormat="0" applyAlignment="0" applyProtection="0"/>
    <xf numFmtId="0" fontId="28" fillId="0" borderId="0"/>
    <xf numFmtId="0" fontId="25" fillId="0" borderId="0"/>
    <xf numFmtId="0" fontId="25" fillId="0" borderId="0"/>
    <xf numFmtId="0" fontId="28"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181" fontId="25" fillId="0" borderId="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54" fillId="42" borderId="21" applyNumberFormat="0" applyFont="0" applyAlignment="0" applyProtection="0"/>
    <xf numFmtId="9" fontId="25" fillId="0" borderId="0" applyFont="0" applyFill="0" applyBorder="0" applyAlignment="0" applyProtection="0"/>
    <xf numFmtId="9" fontId="25" fillId="0" borderId="0" applyFont="0" applyFill="0" applyBorder="0" applyAlignment="0" applyProtection="0"/>
    <xf numFmtId="9" fontId="54"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1" fillId="0" borderId="0" applyNumberFormat="0" applyFill="0" applyBorder="0" applyAlignment="0" applyProtection="0"/>
    <xf numFmtId="0" fontId="135" fillId="62" borderId="0" applyNumberFormat="0" applyBorder="0" applyAlignment="0" applyProtection="0"/>
    <xf numFmtId="0" fontId="135" fillId="66" borderId="0" applyNumberFormat="0" applyBorder="0" applyAlignment="0" applyProtection="0"/>
    <xf numFmtId="0" fontId="135" fillId="68" borderId="0" applyNumberFormat="0" applyBorder="0" applyAlignment="0" applyProtection="0"/>
    <xf numFmtId="0" fontId="135" fillId="53" borderId="0" applyNumberFormat="0" applyBorder="0" applyAlignment="0" applyProtection="0"/>
    <xf numFmtId="0" fontId="135" fillId="52" borderId="0" applyNumberFormat="0" applyBorder="0" applyAlignment="0" applyProtection="0"/>
    <xf numFmtId="0" fontId="135" fillId="72" borderId="0" applyNumberFormat="0" applyBorder="0" applyAlignment="0" applyProtection="0"/>
    <xf numFmtId="0" fontId="141" fillId="38" borderId="17" applyNumberFormat="0" applyAlignment="0" applyProtection="0"/>
    <xf numFmtId="0" fontId="142" fillId="46" borderId="23" applyNumberFormat="0" applyAlignment="0" applyProtection="0"/>
    <xf numFmtId="0" fontId="143" fillId="46" borderId="17" applyNumberFormat="0" applyAlignment="0" applyProtection="0"/>
    <xf numFmtId="0" fontId="144" fillId="0" borderId="24" applyNumberFormat="0" applyFill="0" applyAlignment="0" applyProtection="0"/>
    <xf numFmtId="0" fontId="145" fillId="0" borderId="26" applyNumberFormat="0" applyFill="0" applyAlignment="0" applyProtection="0"/>
    <xf numFmtId="0" fontId="146" fillId="0" borderId="27" applyNumberFormat="0" applyFill="0" applyAlignment="0" applyProtection="0"/>
    <xf numFmtId="0" fontId="146" fillId="0" borderId="0" applyNumberFormat="0" applyFill="0" applyBorder="0" applyAlignment="0" applyProtection="0"/>
    <xf numFmtId="0" fontId="147" fillId="0" borderId="29" applyNumberFormat="0" applyFill="0" applyAlignment="0" applyProtection="0"/>
    <xf numFmtId="0" fontId="148" fillId="56" borderId="18" applyNumberFormat="0" applyAlignment="0" applyProtection="0"/>
    <xf numFmtId="0" fontId="149" fillId="0" borderId="0" applyNumberFormat="0" applyFill="0" applyBorder="0" applyAlignment="0" applyProtection="0"/>
    <xf numFmtId="0" fontId="150" fillId="48" borderId="0" applyNumberFormat="0" applyBorder="0" applyAlignment="0" applyProtection="0"/>
    <xf numFmtId="0" fontId="151" fillId="41" borderId="0" applyNumberFormat="0" applyBorder="0" applyAlignment="0" applyProtection="0"/>
    <xf numFmtId="0" fontId="152" fillId="0" borderId="0" applyNumberFormat="0" applyFill="0" applyBorder="0" applyAlignment="0" applyProtection="0"/>
    <xf numFmtId="0" fontId="28" fillId="42" borderId="21" applyNumberFormat="0" applyFont="0" applyAlignment="0" applyProtection="0"/>
    <xf numFmtId="0" fontId="153" fillId="0" borderId="19" applyNumberFormat="0" applyFill="0" applyAlignment="0" applyProtection="0"/>
    <xf numFmtId="0" fontId="154" fillId="0" borderId="0" applyNumberFormat="0" applyFill="0" applyBorder="0" applyAlignment="0" applyProtection="0"/>
    <xf numFmtId="0" fontId="28" fillId="0" borderId="0"/>
    <xf numFmtId="0" fontId="155" fillId="43" borderId="0" applyNumberFormat="0" applyBorder="0" applyAlignment="0" applyProtection="0"/>
    <xf numFmtId="0" fontId="71" fillId="38" borderId="17" applyNumberFormat="0" applyAlignment="0" applyProtection="0"/>
    <xf numFmtId="0" fontId="71" fillId="38" borderId="17" applyNumberFormat="0" applyAlignment="0" applyProtection="0"/>
    <xf numFmtId="0" fontId="28" fillId="0" borderId="0"/>
    <xf numFmtId="0" fontId="28" fillId="0" borderId="0"/>
    <xf numFmtId="0" fontId="28" fillId="0" borderId="0"/>
    <xf numFmtId="169" fontId="28" fillId="0" borderId="0" applyFont="0" applyFill="0" applyBorder="0" applyAlignment="0" applyProtection="0"/>
    <xf numFmtId="0" fontId="28" fillId="0" borderId="0"/>
    <xf numFmtId="173" fontId="28" fillId="0" borderId="0" applyFont="0" applyFill="0" applyBorder="0" applyAlignment="0" applyProtection="0"/>
    <xf numFmtId="173" fontId="28" fillId="0" borderId="0" applyFont="0" applyFill="0" applyBorder="0" applyAlignment="0" applyProtection="0"/>
    <xf numFmtId="0" fontId="28" fillId="0" borderId="0"/>
    <xf numFmtId="173" fontId="28" fillId="0" borderId="0" applyFont="0" applyFill="0" applyBorder="0" applyAlignment="0" applyProtection="0"/>
    <xf numFmtId="172"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8" fontId="28" fillId="0" borderId="0" applyFont="0" applyFill="0" applyBorder="0" applyAlignment="0" applyProtection="0"/>
    <xf numFmtId="169" fontId="28" fillId="0" borderId="0" applyFont="0" applyFill="0" applyBorder="0" applyAlignment="0" applyProtection="0"/>
    <xf numFmtId="9" fontId="28" fillId="0" borderId="0" applyFont="0" applyFill="0" applyBorder="0" applyAlignment="0" applyProtection="0"/>
    <xf numFmtId="0" fontId="28" fillId="0" borderId="0"/>
    <xf numFmtId="218" fontId="28" fillId="0" borderId="0" applyFont="0" applyFill="0" applyBorder="0" applyAlignment="0" applyProtection="0"/>
    <xf numFmtId="0" fontId="28" fillId="0" borderId="0"/>
    <xf numFmtId="38" fontId="121" fillId="108" borderId="35" applyNumberFormat="0" applyBorder="0">
      <protection locked="0"/>
    </xf>
    <xf numFmtId="0" fontId="28" fillId="0" borderId="0"/>
    <xf numFmtId="43" fontId="28"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0" fontId="28" fillId="0" borderId="0"/>
    <xf numFmtId="0" fontId="28" fillId="0" borderId="0"/>
    <xf numFmtId="0" fontId="28" fillId="0" borderId="0"/>
    <xf numFmtId="169" fontId="28" fillId="0" borderId="0" applyFont="0" applyFill="0" applyBorder="0" applyAlignment="0" applyProtection="0"/>
    <xf numFmtId="0" fontId="28" fillId="0" borderId="0"/>
    <xf numFmtId="0" fontId="28" fillId="0" borderId="0"/>
    <xf numFmtId="0" fontId="28" fillId="0" borderId="0"/>
    <xf numFmtId="169" fontId="28" fillId="0" borderId="0" applyFont="0" applyFill="0" applyBorder="0" applyAlignment="0" applyProtection="0"/>
    <xf numFmtId="0" fontId="28" fillId="0" borderId="0"/>
    <xf numFmtId="175" fontId="35" fillId="0" borderId="0" applyFont="0" applyFill="0" applyBorder="0" applyAlignment="0" applyProtection="0"/>
    <xf numFmtId="0" fontId="28" fillId="0" borderId="0"/>
    <xf numFmtId="0" fontId="28" fillId="0" borderId="0"/>
    <xf numFmtId="169" fontId="28" fillId="0" borderId="0" applyFont="0" applyFill="0" applyBorder="0" applyAlignment="0" applyProtection="0"/>
    <xf numFmtId="0" fontId="28" fillId="0" borderId="0"/>
    <xf numFmtId="0" fontId="28" fillId="0" borderId="0"/>
    <xf numFmtId="0" fontId="35" fillId="0" borderId="0"/>
    <xf numFmtId="0" fontId="28" fillId="0" borderId="0"/>
    <xf numFmtId="175" fontId="35"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0" fontId="35" fillId="0" borderId="0"/>
    <xf numFmtId="0" fontId="28" fillId="0" borderId="0"/>
    <xf numFmtId="0" fontId="28" fillId="0" borderId="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169"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0" fontId="117" fillId="0" borderId="0"/>
    <xf numFmtId="0" fontId="176" fillId="10" borderId="11" applyNumberFormat="0" applyAlignment="0" applyProtection="0"/>
    <xf numFmtId="0" fontId="176" fillId="10" borderId="11" applyNumberFormat="0" applyAlignment="0" applyProtection="0"/>
    <xf numFmtId="0" fontId="163" fillId="0" borderId="0" applyNumberFormat="0" applyAlignment="0">
      <alignment horizontal="left"/>
    </xf>
    <xf numFmtId="0" fontId="170" fillId="34" borderId="0" applyNumberFormat="0" applyBorder="0" applyAlignment="0" applyProtection="0"/>
    <xf numFmtId="0" fontId="170" fillId="34" borderId="0" applyNumberFormat="0" applyBorder="0" applyAlignment="0" applyProtection="0"/>
    <xf numFmtId="0" fontId="170" fillId="30" borderId="0" applyNumberFormat="0" applyBorder="0" applyAlignment="0" applyProtection="0"/>
    <xf numFmtId="0" fontId="170" fillId="30" borderId="0" applyNumberFormat="0" applyBorder="0" applyAlignment="0" applyProtection="0"/>
    <xf numFmtId="0" fontId="170" fillId="26" borderId="0" applyNumberFormat="0" applyBorder="0" applyAlignment="0" applyProtection="0"/>
    <xf numFmtId="0" fontId="170" fillId="26" borderId="0" applyNumberFormat="0" applyBorder="0" applyAlignment="0" applyProtection="0"/>
    <xf numFmtId="0" fontId="170" fillId="22" borderId="0" applyNumberFormat="0" applyBorder="0" applyAlignment="0" applyProtection="0"/>
    <xf numFmtId="0" fontId="170" fillId="22" borderId="0" applyNumberFormat="0" applyBorder="0" applyAlignment="0" applyProtection="0"/>
    <xf numFmtId="0" fontId="170" fillId="18" borderId="0" applyNumberFormat="0" applyBorder="0" applyAlignment="0" applyProtection="0"/>
    <xf numFmtId="0" fontId="170" fillId="18" borderId="0" applyNumberFormat="0" applyBorder="0" applyAlignment="0" applyProtection="0"/>
    <xf numFmtId="0" fontId="170" fillId="14" borderId="0" applyNumberFormat="0" applyBorder="0" applyAlignment="0" applyProtection="0"/>
    <xf numFmtId="0" fontId="170" fillId="14" borderId="0" applyNumberFormat="0" applyBorder="0" applyAlignment="0" applyProtection="0"/>
    <xf numFmtId="0" fontId="162" fillId="0" borderId="0">
      <protection locked="0"/>
    </xf>
    <xf numFmtId="0" fontId="28" fillId="0" borderId="0"/>
    <xf numFmtId="0" fontId="161" fillId="0" borderId="0" applyNumberFormat="0" applyAlignment="0"/>
    <xf numFmtId="0" fontId="160" fillId="0" borderId="0" applyNumberFormat="0" applyAlignment="0">
      <alignment horizontal="left"/>
    </xf>
    <xf numFmtId="0" fontId="159" fillId="0" borderId="0"/>
    <xf numFmtId="0" fontId="158" fillId="0" borderId="0"/>
    <xf numFmtId="0" fontId="159" fillId="0" borderId="0"/>
    <xf numFmtId="0" fontId="158" fillId="0" borderId="0"/>
    <xf numFmtId="0" fontId="174" fillId="0" borderId="13" applyNumberFormat="0" applyFill="0" applyAlignment="0" applyProtection="0"/>
    <xf numFmtId="0" fontId="174" fillId="0" borderId="13" applyNumberFormat="0" applyFill="0" applyAlignment="0" applyProtection="0"/>
    <xf numFmtId="0" fontId="173" fillId="12" borderId="14" applyNumberFormat="0" applyAlignment="0" applyProtection="0"/>
    <xf numFmtId="0" fontId="173" fillId="12" borderId="14" applyNumberFormat="0" applyAlignment="0" applyProtection="0"/>
    <xf numFmtId="0" fontId="172" fillId="11" borderId="11" applyNumberFormat="0" applyAlignment="0" applyProtection="0"/>
    <xf numFmtId="0" fontId="172" fillId="11" borderId="11" applyNumberFormat="0" applyAlignment="0" applyProtection="0"/>
    <xf numFmtId="236" fontId="28" fillId="0" borderId="0" applyFill="0" applyBorder="0" applyAlignment="0"/>
    <xf numFmtId="0" fontId="171" fillId="7" borderId="0" applyNumberFormat="0" applyBorder="0" applyAlignment="0" applyProtection="0"/>
    <xf numFmtId="0" fontId="171" fillId="7" borderId="0" applyNumberFormat="0" applyBorder="0" applyAlignment="0" applyProtection="0"/>
    <xf numFmtId="0" fontId="157" fillId="0" borderId="0">
      <alignment horizontal="center" wrapText="1"/>
      <protection locked="0"/>
    </xf>
    <xf numFmtId="0" fontId="170" fillId="37" borderId="0" applyNumberFormat="0" applyBorder="0" applyAlignment="0" applyProtection="0"/>
    <xf numFmtId="0" fontId="170" fillId="37" borderId="0" applyNumberFormat="0" applyBorder="0" applyAlignment="0" applyProtection="0"/>
    <xf numFmtId="0" fontId="170" fillId="33" borderId="0" applyNumberFormat="0" applyBorder="0" applyAlignment="0" applyProtection="0"/>
    <xf numFmtId="0" fontId="170" fillId="33" borderId="0" applyNumberFormat="0" applyBorder="0" applyAlignment="0" applyProtection="0"/>
    <xf numFmtId="0" fontId="170" fillId="29" borderId="0" applyNumberFormat="0" applyBorder="0" applyAlignment="0" applyProtection="0"/>
    <xf numFmtId="0" fontId="170" fillId="29" borderId="0" applyNumberFormat="0" applyBorder="0" applyAlignment="0" applyProtection="0"/>
    <xf numFmtId="0" fontId="170" fillId="25" borderId="0" applyNumberFormat="0" applyBorder="0" applyAlignment="0" applyProtection="0"/>
    <xf numFmtId="0" fontId="170" fillId="25" borderId="0" applyNumberFormat="0" applyBorder="0" applyAlignment="0" applyProtection="0"/>
    <xf numFmtId="0" fontId="170" fillId="21" borderId="0" applyNumberFormat="0" applyBorder="0" applyAlignment="0" applyProtection="0"/>
    <xf numFmtId="0" fontId="170" fillId="21" borderId="0" applyNumberFormat="0" applyBorder="0" applyAlignment="0" applyProtection="0"/>
    <xf numFmtId="0" fontId="170" fillId="17" borderId="0" applyNumberFormat="0" applyBorder="0" applyAlignment="0" applyProtection="0"/>
    <xf numFmtId="0" fontId="170" fillId="17" borderId="0" applyNumberFormat="0" applyBorder="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0" fontId="116" fillId="36" borderId="0" applyNumberFormat="0" applyBorder="0" applyAlignment="0" applyProtection="0"/>
    <xf numFmtId="0" fontId="116" fillId="36" borderId="0" applyNumberFormat="0" applyBorder="0" applyAlignment="0" applyProtection="0"/>
    <xf numFmtId="0" fontId="116" fillId="32" borderId="0" applyNumberFormat="0" applyBorder="0" applyAlignment="0" applyProtection="0"/>
    <xf numFmtId="0" fontId="116" fillId="32" borderId="0" applyNumberFormat="0" applyBorder="0" applyAlignment="0" applyProtection="0"/>
    <xf numFmtId="0" fontId="116" fillId="28" borderId="0" applyNumberFormat="0" applyBorder="0" applyAlignment="0" applyProtection="0"/>
    <xf numFmtId="0" fontId="116" fillId="28" borderId="0" applyNumberFormat="0" applyBorder="0" applyAlignment="0" applyProtection="0"/>
    <xf numFmtId="0" fontId="116" fillId="24" borderId="0" applyNumberFormat="0" applyBorder="0" applyAlignment="0" applyProtection="0"/>
    <xf numFmtId="0" fontId="116" fillId="24" borderId="0" applyNumberFormat="0" applyBorder="0" applyAlignment="0" applyProtection="0"/>
    <xf numFmtId="0" fontId="116" fillId="20" borderId="0" applyNumberFormat="0" applyBorder="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0" fontId="116" fillId="20" borderId="0" applyNumberFormat="0" applyBorder="0" applyAlignment="0" applyProtection="0"/>
    <xf numFmtId="0" fontId="116" fillId="16" borderId="0" applyNumberFormat="0" applyBorder="0" applyAlignment="0" applyProtection="0"/>
    <xf numFmtId="0" fontId="116" fillId="16" borderId="0" applyNumberFormat="0" applyBorder="0" applyAlignment="0" applyProtection="0"/>
    <xf numFmtId="0" fontId="28" fillId="0" borderId="0"/>
    <xf numFmtId="0" fontId="116" fillId="27" borderId="0" applyNumberFormat="0" applyBorder="0" applyAlignment="0" applyProtection="0"/>
    <xf numFmtId="169" fontId="28" fillId="0" borderId="0" applyFont="0" applyFill="0" applyBorder="0" applyAlignment="0" applyProtection="0"/>
    <xf numFmtId="0" fontId="116" fillId="35" borderId="0" applyNumberFormat="0" applyBorder="0" applyAlignment="0" applyProtection="0"/>
    <xf numFmtId="0" fontId="116" fillId="35" borderId="0" applyNumberFormat="0" applyBorder="0" applyAlignment="0" applyProtection="0"/>
    <xf numFmtId="0" fontId="116" fillId="31" borderId="0" applyNumberFormat="0" applyBorder="0" applyAlignment="0" applyProtection="0"/>
    <xf numFmtId="0" fontId="116" fillId="31" borderId="0" applyNumberFormat="0" applyBorder="0" applyAlignment="0" applyProtection="0"/>
    <xf numFmtId="0" fontId="116" fillId="23" borderId="0" applyNumberFormat="0" applyBorder="0" applyAlignment="0" applyProtection="0"/>
    <xf numFmtId="0" fontId="116" fillId="23" borderId="0" applyNumberFormat="0" applyBorder="0" applyAlignment="0" applyProtection="0"/>
    <xf numFmtId="0" fontId="116" fillId="19" borderId="0" applyNumberFormat="0" applyBorder="0" applyAlignment="0" applyProtection="0"/>
    <xf numFmtId="0" fontId="116" fillId="19" borderId="0" applyNumberFormat="0" applyBorder="0" applyAlignment="0" applyProtection="0"/>
    <xf numFmtId="0" fontId="116" fillId="15" borderId="0" applyNumberFormat="0" applyBorder="0" applyAlignment="0" applyProtection="0"/>
    <xf numFmtId="0" fontId="116" fillId="15" borderId="0" applyNumberFormat="0" applyBorder="0" applyAlignment="0" applyProtection="0"/>
    <xf numFmtId="0" fontId="117" fillId="0" borderId="0"/>
    <xf numFmtId="0" fontId="117" fillId="0" borderId="0"/>
    <xf numFmtId="0" fontId="71" fillId="38" borderId="17" applyNumberFormat="0" applyAlignment="0" applyProtection="0"/>
    <xf numFmtId="237" fontId="54" fillId="0" borderId="0"/>
    <xf numFmtId="0" fontId="117" fillId="0" borderId="0"/>
    <xf numFmtId="0" fontId="58" fillId="0" borderId="0">
      <protection locked="0"/>
    </xf>
    <xf numFmtId="0" fontId="117" fillId="0" borderId="0"/>
    <xf numFmtId="0" fontId="117" fillId="0" borderId="0"/>
    <xf numFmtId="0" fontId="162" fillId="0" borderId="0">
      <protection locked="0"/>
    </xf>
    <xf numFmtId="0" fontId="117" fillId="0" borderId="0"/>
    <xf numFmtId="43" fontId="25" fillId="0" borderId="0" applyFont="0" applyFill="0" applyBorder="0" applyAlignment="0" applyProtection="0"/>
    <xf numFmtId="0" fontId="117" fillId="0" borderId="0"/>
    <xf numFmtId="0" fontId="175" fillId="0" borderId="0" applyNumberFormat="0" applyFill="0" applyBorder="0" applyAlignment="0" applyProtection="0"/>
    <xf numFmtId="0" fontId="117" fillId="0" borderId="0"/>
    <xf numFmtId="0" fontId="175" fillId="0" borderId="0" applyNumberFormat="0" applyFill="0" applyBorder="0" applyAlignment="0" applyProtection="0"/>
    <xf numFmtId="43" fontId="25" fillId="0" borderId="0" applyFont="0" applyFill="0" applyBorder="0" applyAlignment="0" applyProtection="0"/>
    <xf numFmtId="0" fontId="116" fillId="27" borderId="0" applyNumberFormat="0" applyBorder="0" applyAlignment="0" applyProtection="0"/>
    <xf numFmtId="0" fontId="58" fillId="0" borderId="0">
      <protection locked="0"/>
    </xf>
    <xf numFmtId="0" fontId="58" fillId="0" borderId="0">
      <protection locked="0"/>
    </xf>
    <xf numFmtId="0" fontId="58" fillId="0" borderId="0">
      <protection locked="0"/>
    </xf>
    <xf numFmtId="0" fontId="58" fillId="0" borderId="0">
      <protection locked="0"/>
    </xf>
    <xf numFmtId="0" fontId="107" fillId="0" borderId="32" applyNumberFormat="0" applyAlignment="0" applyProtection="0">
      <alignment horizontal="left" vertical="center"/>
    </xf>
    <xf numFmtId="0" fontId="107" fillId="0" borderId="34">
      <alignment horizontal="left" vertical="center"/>
    </xf>
    <xf numFmtId="0" fontId="177" fillId="8" borderId="0" applyNumberFormat="0" applyBorder="0" applyAlignment="0" applyProtection="0"/>
    <xf numFmtId="0" fontId="177" fillId="8" borderId="0" applyNumberFormat="0" applyBorder="0" applyAlignment="0" applyProtection="0"/>
    <xf numFmtId="0" fontId="71" fillId="38" borderId="17" applyNumberFormat="0" applyAlignment="0" applyProtection="0"/>
    <xf numFmtId="238" fontId="129" fillId="114" borderId="0"/>
    <xf numFmtId="238" fontId="164" fillId="115" borderId="0"/>
    <xf numFmtId="169" fontId="28"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169" fontId="28"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5" fontId="28"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8" fillId="0" borderId="0" applyFont="0" applyFill="0" applyBorder="0" applyAlignment="0" applyProtection="0"/>
    <xf numFmtId="40" fontId="156" fillId="0" borderId="0" applyFont="0" applyFill="0" applyBorder="0" applyAlignment="0" applyProtection="0"/>
    <xf numFmtId="40" fontId="15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4"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54"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239" fontId="28" fillId="0" borderId="0" applyFont="0" applyFill="0" applyBorder="0" applyAlignment="0" applyProtection="0"/>
    <xf numFmtId="186" fontId="28" fillId="0" borderId="0" applyFont="0" applyFill="0" applyBorder="0" applyAlignment="0" applyProtection="0"/>
    <xf numFmtId="0" fontId="156" fillId="0" borderId="0" applyFont="0" applyFill="0" applyBorder="0" applyAlignment="0" applyProtection="0"/>
    <xf numFmtId="0" fontId="156" fillId="0" borderId="0" applyFont="0" applyFill="0" applyBorder="0" applyAlignment="0" applyProtection="0"/>
    <xf numFmtId="175" fontId="54" fillId="0" borderId="0" applyFill="0" applyBorder="0" applyAlignment="0" applyProtection="0"/>
    <xf numFmtId="175" fontId="54" fillId="0" borderId="0" applyFill="0" applyBorder="0" applyAlignment="0" applyProtection="0"/>
    <xf numFmtId="165" fontId="156" fillId="0" borderId="0" applyFont="0" applyFill="0" applyBorder="0" applyAlignment="0" applyProtection="0"/>
    <xf numFmtId="235" fontId="156" fillId="0" borderId="0" applyFont="0" applyFill="0" applyBorder="0" applyAlignment="0" applyProtection="0"/>
    <xf numFmtId="235" fontId="156" fillId="0" borderId="0" applyFont="0" applyFill="0" applyBorder="0" applyAlignment="0" applyProtection="0"/>
    <xf numFmtId="198" fontId="156" fillId="0" borderId="0" applyFont="0" applyFill="0" applyBorder="0" applyAlignment="0" applyProtection="0"/>
    <xf numFmtId="198" fontId="156" fillId="0" borderId="0" applyFont="0" applyFill="0" applyBorder="0" applyAlignment="0" applyProtection="0"/>
    <xf numFmtId="198" fontId="156" fillId="0" borderId="0" applyFont="0" applyFill="0" applyBorder="0" applyAlignment="0" applyProtection="0"/>
    <xf numFmtId="198" fontId="156" fillId="0" borderId="0" applyFont="0" applyFill="0" applyBorder="0" applyAlignment="0" applyProtection="0"/>
    <xf numFmtId="198" fontId="156" fillId="0" borderId="0" applyFont="0" applyFill="0" applyBorder="0" applyAlignment="0" applyProtection="0"/>
    <xf numFmtId="0" fontId="156" fillId="0" borderId="0" applyFont="0" applyFill="0" applyBorder="0" applyAlignment="0" applyProtection="0"/>
    <xf numFmtId="0" fontId="156" fillId="0" borderId="0" applyFont="0" applyFill="0" applyBorder="0" applyAlignment="0" applyProtection="0"/>
    <xf numFmtId="199" fontId="25" fillId="0" borderId="0" applyFont="0" applyFill="0" applyBorder="0" applyAlignment="0" applyProtection="0"/>
    <xf numFmtId="175" fontId="54" fillId="0" borderId="0" applyFill="0" applyBorder="0" applyAlignment="0" applyProtection="0"/>
    <xf numFmtId="237" fontId="54" fillId="0" borderId="0" applyFill="0" applyBorder="0" applyAlignment="0" applyProtection="0"/>
    <xf numFmtId="199" fontId="25" fillId="0" borderId="0" applyFont="0" applyFill="0" applyBorder="0" applyAlignment="0" applyProtection="0"/>
    <xf numFmtId="240" fontId="28" fillId="0" borderId="0" applyFont="0" applyFill="0" applyBorder="0" applyAlignment="0" applyProtection="0"/>
    <xf numFmtId="190" fontId="28" fillId="0" borderId="0" applyFont="0" applyFill="0" applyBorder="0" applyAlignment="0" applyProtection="0"/>
    <xf numFmtId="0" fontId="58" fillId="0" borderId="0">
      <protection locked="0"/>
    </xf>
    <xf numFmtId="0" fontId="178" fillId="9" borderId="0" applyNumberFormat="0" applyBorder="0" applyAlignment="0" applyProtection="0"/>
    <xf numFmtId="0" fontId="178" fillId="9" borderId="0" applyNumberFormat="0" applyBorder="0" applyAlignment="0" applyProtection="0"/>
    <xf numFmtId="37" fontId="165" fillId="0" borderId="0"/>
    <xf numFmtId="235" fontId="28"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8"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169" fontId="28" fillId="0" borderId="0" applyFont="0" applyFill="0" applyBorder="0" applyAlignment="0" applyProtection="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54" fillId="0" borderId="0"/>
    <xf numFmtId="0" fontId="54" fillId="0" borderId="0"/>
    <xf numFmtId="0" fontId="54"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54" fillId="0" borderId="0"/>
    <xf numFmtId="0" fontId="28" fillId="0" borderId="0"/>
    <xf numFmtId="0" fontId="54" fillId="0" borderId="0"/>
    <xf numFmtId="0" fontId="54" fillId="0" borderId="0"/>
    <xf numFmtId="0" fontId="54" fillId="0" borderId="0"/>
    <xf numFmtId="0" fontId="54" fillId="0" borderId="0"/>
    <xf numFmtId="0" fontId="54" fillId="0" borderId="0"/>
    <xf numFmtId="0" fontId="54" fillId="0" borderId="0"/>
    <xf numFmtId="0" fontId="71" fillId="38" borderId="17" applyNumberFormat="0" applyAlignment="0" applyProtection="0"/>
    <xf numFmtId="0" fontId="54"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169" fontId="28" fillId="0" borderId="0" applyFont="0" applyFill="0" applyBorder="0" applyAlignment="0" applyProtection="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1" fillId="38" borderId="17" applyNumberFormat="0" applyAlignment="0" applyProtection="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5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8" fillId="0" borderId="0"/>
    <xf numFmtId="0" fontId="28" fillId="0" borderId="0"/>
    <xf numFmtId="0" fontId="28" fillId="0" borderId="0"/>
    <xf numFmtId="0" fontId="25" fillId="0" borderId="0"/>
    <xf numFmtId="0" fontId="25" fillId="0" borderId="0"/>
    <xf numFmtId="0" fontId="25" fillId="0" borderId="0"/>
    <xf numFmtId="0" fontId="116" fillId="0" borderId="0"/>
    <xf numFmtId="0" fontId="25" fillId="0" borderId="0"/>
    <xf numFmtId="169" fontId="28" fillId="0" borderId="0" applyFont="0" applyFill="0" applyBorder="0" applyAlignment="0" applyProtection="0"/>
    <xf numFmtId="0" fontId="71" fillId="38" borderId="17" applyNumberFormat="0" applyAlignment="0" applyProtection="0"/>
    <xf numFmtId="0" fontId="28" fillId="0" borderId="0"/>
    <xf numFmtId="0" fontId="28" fillId="0" borderId="0"/>
    <xf numFmtId="169" fontId="28" fillId="0" borderId="0" applyFont="0" applyFill="0" applyBorder="0" applyAlignment="0" applyProtection="0"/>
    <xf numFmtId="169" fontId="28" fillId="0" borderId="0" applyFont="0" applyFill="0" applyBorder="0" applyAlignment="0" applyProtection="0"/>
    <xf numFmtId="0" fontId="116" fillId="13" borderId="15" applyNumberFormat="0" applyFont="0" applyAlignment="0" applyProtection="0"/>
    <xf numFmtId="0" fontId="116" fillId="13" borderId="15" applyNumberFormat="0" applyFont="0" applyAlignment="0" applyProtection="0"/>
    <xf numFmtId="0" fontId="116" fillId="13" borderId="15" applyNumberFormat="0" applyFont="0" applyAlignment="0" applyProtection="0"/>
    <xf numFmtId="0" fontId="116" fillId="13" borderId="15" applyNumberFormat="0" applyFont="0" applyAlignment="0" applyProtection="0"/>
    <xf numFmtId="0" fontId="116" fillId="13" borderId="15" applyNumberFormat="0" applyFont="0" applyAlignment="0" applyProtection="0"/>
    <xf numFmtId="0" fontId="116" fillId="13" borderId="15" applyNumberFormat="0" applyFont="0" applyAlignment="0" applyProtection="0"/>
    <xf numFmtId="0" fontId="116" fillId="13" borderId="15" applyNumberFormat="0" applyFont="0" applyAlignment="0" applyProtection="0"/>
    <xf numFmtId="0" fontId="156" fillId="42" borderId="21" applyNumberFormat="0" applyFont="0" applyAlignment="0" applyProtection="0"/>
    <xf numFmtId="40" fontId="166" fillId="0" borderId="0" applyFont="0" applyFill="0" applyBorder="0" applyAlignment="0" applyProtection="0"/>
    <xf numFmtId="38" fontId="166" fillId="0" borderId="0" applyFont="0" applyFill="0" applyBorder="0" applyAlignment="0" applyProtection="0"/>
    <xf numFmtId="0" fontId="131" fillId="0" borderId="0"/>
    <xf numFmtId="14" fontId="157" fillId="0" borderId="0">
      <alignment horizontal="center" wrapText="1"/>
      <protection locked="0"/>
    </xf>
    <xf numFmtId="9" fontId="116" fillId="0" borderId="0" applyFont="0" applyFill="0" applyBorder="0" applyAlignment="0" applyProtection="0"/>
    <xf numFmtId="9" fontId="116" fillId="0" borderId="0" applyFont="0" applyFill="0" applyBorder="0" applyAlignment="0" applyProtection="0"/>
    <xf numFmtId="9" fontId="116" fillId="0" borderId="0" applyFont="0" applyFill="0" applyBorder="0" applyAlignment="0" applyProtection="0"/>
    <xf numFmtId="9" fontId="116" fillId="0" borderId="0" applyFont="0" applyFill="0" applyBorder="0" applyAlignment="0" applyProtection="0"/>
    <xf numFmtId="9" fontId="116" fillId="0" borderId="0" applyFont="0" applyFill="0" applyBorder="0" applyAlignment="0" applyProtection="0"/>
    <xf numFmtId="164" fontId="167" fillId="0" borderId="0"/>
    <xf numFmtId="0" fontId="157" fillId="0" borderId="40" applyNumberFormat="0" applyAlignment="0"/>
    <xf numFmtId="0" fontId="131" fillId="0" borderId="0" applyNumberFormat="0" applyFont="0" applyFill="0" applyBorder="0" applyAlignment="0" applyProtection="0">
      <alignment horizontal="left"/>
    </xf>
    <xf numFmtId="241" fontId="168" fillId="0" borderId="0" applyNumberFormat="0" applyFill="0" applyBorder="0" applyAlignment="0" applyProtection="0">
      <alignment horizontal="left"/>
    </xf>
    <xf numFmtId="38" fontId="168" fillId="0" borderId="0"/>
    <xf numFmtId="0" fontId="179" fillId="11" borderId="12" applyNumberFormat="0" applyAlignment="0" applyProtection="0"/>
    <xf numFmtId="0" fontId="179" fillId="11" borderId="12" applyNumberFormat="0" applyAlignment="0" applyProtection="0"/>
    <xf numFmtId="40" fontId="169" fillId="0" borderId="0" applyBorder="0">
      <alignment horizontal="right"/>
    </xf>
    <xf numFmtId="0" fontId="180" fillId="0" borderId="0" applyNumberFormat="0" applyFill="0" applyBorder="0" applyAlignment="0" applyProtection="0"/>
    <xf numFmtId="0" fontId="180" fillId="0" borderId="0" applyNumberFormat="0" applyFill="0" applyBorder="0" applyAlignment="0" applyProtection="0"/>
    <xf numFmtId="0" fontId="181" fillId="0" borderId="0" applyNumberFormat="0" applyFill="0" applyBorder="0" applyAlignment="0" applyProtection="0"/>
    <xf numFmtId="0" fontId="181" fillId="0" borderId="0" applyNumberFormat="0" applyFill="0" applyBorder="0" applyAlignment="0" applyProtection="0"/>
    <xf numFmtId="0" fontId="182" fillId="0" borderId="8" applyNumberFormat="0" applyFill="0" applyAlignment="0" applyProtection="0"/>
    <xf numFmtId="0" fontId="182" fillId="0" borderId="8" applyNumberFormat="0" applyFill="0" applyAlignment="0" applyProtection="0"/>
    <xf numFmtId="0" fontId="183" fillId="0" borderId="9" applyNumberFormat="0" applyFill="0" applyAlignment="0" applyProtection="0"/>
    <xf numFmtId="0" fontId="183" fillId="0" borderId="9" applyNumberFormat="0" applyFill="0" applyAlignment="0" applyProtection="0"/>
    <xf numFmtId="0" fontId="175" fillId="0" borderId="10" applyNumberFormat="0" applyFill="0" applyAlignment="0" applyProtection="0"/>
    <xf numFmtId="0" fontId="175" fillId="0" borderId="10" applyNumberFormat="0" applyFill="0" applyAlignment="0" applyProtection="0"/>
    <xf numFmtId="0" fontId="58" fillId="0" borderId="41">
      <protection locked="0"/>
    </xf>
    <xf numFmtId="0" fontId="58" fillId="0" borderId="41">
      <protection locked="0"/>
    </xf>
    <xf numFmtId="0" fontId="28" fillId="0" borderId="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169" fontId="28"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0" fontId="28" fillId="0" borderId="0"/>
    <xf numFmtId="0" fontId="28" fillId="0" borderId="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0" fontId="28" fillId="0" borderId="0"/>
    <xf numFmtId="169" fontId="28" fillId="0" borderId="0" applyFont="0" applyFill="0" applyBorder="0" applyAlignment="0" applyProtection="0"/>
    <xf numFmtId="0" fontId="71" fillId="38" borderId="17" applyNumberFormat="0" applyAlignment="0" applyProtection="0"/>
    <xf numFmtId="169" fontId="28" fillId="0" borderId="0" applyFont="0" applyFill="0" applyBorder="0" applyAlignment="0" applyProtection="0"/>
    <xf numFmtId="169" fontId="28" fillId="0" borderId="0" applyFont="0" applyFill="0" applyBorder="0" applyAlignment="0" applyProtection="0"/>
    <xf numFmtId="43" fontId="25" fillId="0" borderId="0" applyFont="0" applyFill="0" applyBorder="0" applyAlignment="0" applyProtection="0"/>
    <xf numFmtId="0" fontId="71" fillId="38" borderId="17" applyNumberFormat="0" applyAlignment="0" applyProtection="0"/>
    <xf numFmtId="0" fontId="71" fillId="38" borderId="17" applyNumberFormat="0" applyAlignment="0" applyProtection="0"/>
    <xf numFmtId="43" fontId="25" fillId="0" borderId="0" applyFont="0" applyFill="0" applyBorder="0" applyAlignment="0" applyProtection="0"/>
    <xf numFmtId="0" fontId="71" fillId="38" borderId="17" applyNumberFormat="0" applyAlignment="0" applyProtection="0"/>
    <xf numFmtId="43" fontId="25" fillId="0" borderId="0" applyFont="0" applyFill="0" applyBorder="0" applyAlignment="0" applyProtection="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71" fillId="38" borderId="17" applyNumberFormat="0" applyAlignment="0" applyProtection="0"/>
    <xf numFmtId="175" fontId="25" fillId="0" borderId="0" applyFont="0" applyFill="0" applyBorder="0" applyAlignment="0" applyProtection="0"/>
    <xf numFmtId="0" fontId="71" fillId="38" borderId="17" applyNumberFormat="0" applyAlignment="0" applyProtection="0"/>
    <xf numFmtId="169"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0" fontId="28" fillId="0" borderId="0"/>
    <xf numFmtId="43" fontId="28" fillId="0" borderId="0" applyFont="0" applyFill="0" applyBorder="0" applyAlignment="0" applyProtection="0"/>
    <xf numFmtId="0" fontId="71" fillId="38" borderId="17" applyNumberFormat="0" applyAlignment="0" applyProtection="0"/>
    <xf numFmtId="169" fontId="28"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0" fontId="28" fillId="0" borderId="0"/>
    <xf numFmtId="0" fontId="28" fillId="0" borderId="0"/>
    <xf numFmtId="0" fontId="28" fillId="0" borderId="0"/>
    <xf numFmtId="175" fontId="25" fillId="0" borderId="0" applyFont="0" applyFill="0" applyBorder="0" applyAlignment="0" applyProtection="0"/>
    <xf numFmtId="175"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0" fontId="185" fillId="0" borderId="0" applyBorder="0" applyProtection="0"/>
    <xf numFmtId="9" fontId="54" fillId="0" borderId="0" applyBorder="0" applyProtection="0"/>
    <xf numFmtId="243" fontId="54" fillId="0" borderId="0" applyFill="0" applyBorder="0" applyAlignment="0" applyProtection="0"/>
    <xf numFmtId="242" fontId="54" fillId="0" borderId="0" applyBorder="0" applyProtection="0"/>
    <xf numFmtId="0" fontId="185" fillId="0" borderId="0" applyBorder="0" applyProtection="0"/>
    <xf numFmtId="0" fontId="184" fillId="0" borderId="0" applyNumberFormat="0" applyFill="0" applyBorder="0" applyAlignment="0" applyProtection="0"/>
    <xf numFmtId="0" fontId="54" fillId="0" borderId="0"/>
    <xf numFmtId="244" fontId="54" fillId="0" borderId="0" applyBorder="0" applyProtection="0"/>
    <xf numFmtId="0" fontId="54" fillId="0" borderId="0"/>
    <xf numFmtId="244" fontId="54" fillId="0" borderId="0" applyBorder="0" applyProtection="0"/>
    <xf numFmtId="0" fontId="54" fillId="0" borderId="0"/>
    <xf numFmtId="244" fontId="54" fillId="0" borderId="0" applyBorder="0" applyProtection="0"/>
    <xf numFmtId="244" fontId="54" fillId="0" borderId="0" applyBorder="0" applyProtection="0"/>
    <xf numFmtId="0" fontId="54" fillId="0" borderId="0"/>
    <xf numFmtId="0" fontId="54" fillId="0" borderId="0"/>
    <xf numFmtId="0" fontId="56" fillId="116" borderId="0" applyNumberFormat="0" applyBorder="0" applyAlignment="0" applyProtection="0"/>
    <xf numFmtId="0" fontId="54" fillId="0" borderId="0"/>
    <xf numFmtId="244" fontId="54" fillId="0" borderId="0" applyBorder="0" applyProtection="0"/>
    <xf numFmtId="0" fontId="54" fillId="0" borderId="0"/>
    <xf numFmtId="244" fontId="54" fillId="0" borderId="0" applyBorder="0" applyProtection="0"/>
    <xf numFmtId="0" fontId="54" fillId="0" borderId="0"/>
    <xf numFmtId="0" fontId="54" fillId="0" borderId="0"/>
    <xf numFmtId="0" fontId="54" fillId="0" borderId="0"/>
    <xf numFmtId="0" fontId="54" fillId="0" borderId="0"/>
    <xf numFmtId="0" fontId="28" fillId="0" borderId="0"/>
    <xf numFmtId="0" fontId="61" fillId="46" borderId="17" applyNumberFormat="0" applyAlignment="0" applyProtection="0"/>
    <xf numFmtId="175" fontId="25" fillId="0" borderId="0" applyFont="0" applyFill="0" applyBorder="0" applyAlignment="0" applyProtection="0"/>
    <xf numFmtId="0" fontId="28" fillId="0" borderId="0"/>
    <xf numFmtId="169" fontId="117" fillId="0" borderId="0" applyFont="0" applyFill="0" applyBorder="0" applyAlignment="0" applyProtection="0"/>
    <xf numFmtId="169" fontId="117" fillId="0" borderId="0" applyFont="0" applyFill="0" applyBorder="0" applyAlignment="0" applyProtection="0"/>
    <xf numFmtId="0" fontId="28" fillId="0" borderId="0"/>
    <xf numFmtId="0" fontId="28" fillId="0" borderId="0"/>
    <xf numFmtId="175" fontId="25" fillId="0" borderId="0" applyFont="0" applyFill="0" applyBorder="0" applyAlignment="0" applyProtection="0"/>
    <xf numFmtId="0" fontId="28" fillId="0" borderId="0"/>
    <xf numFmtId="0" fontId="117" fillId="0" borderId="0"/>
    <xf numFmtId="0" fontId="28" fillId="0" borderId="0"/>
    <xf numFmtId="0" fontId="28" fillId="0" borderId="0"/>
    <xf numFmtId="0" fontId="117" fillId="0" borderId="0"/>
    <xf numFmtId="0" fontId="89" fillId="46" borderId="23" applyNumberFormat="0" applyAlignment="0" applyProtection="0"/>
    <xf numFmtId="0" fontId="89" fillId="46" borderId="23"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61" fillId="46" borderId="17" applyNumberFormat="0" applyAlignment="0" applyProtection="0"/>
    <xf numFmtId="169" fontId="117" fillId="0" borderId="0" applyFont="0" applyFill="0" applyBorder="0" applyAlignment="0" applyProtection="0"/>
    <xf numFmtId="0" fontId="117" fillId="0" borderId="0"/>
    <xf numFmtId="169" fontId="117" fillId="0" borderId="0" applyFont="0" applyFill="0" applyBorder="0" applyAlignment="0" applyProtection="0"/>
    <xf numFmtId="0" fontId="117" fillId="0" borderId="0"/>
    <xf numFmtId="0" fontId="70" fillId="0" borderId="29" applyNumberFormat="0" applyFill="0" applyAlignment="0" applyProtection="0"/>
    <xf numFmtId="0" fontId="70" fillId="0" borderId="29" applyNumberFormat="0" applyFill="0" applyAlignment="0" applyProtection="0"/>
    <xf numFmtId="169" fontId="117" fillId="0" borderId="0" applyFont="0" applyFill="0" applyBorder="0" applyAlignment="0" applyProtection="0"/>
    <xf numFmtId="0" fontId="117" fillId="0" borderId="0"/>
    <xf numFmtId="0" fontId="25" fillId="0" borderId="0"/>
    <xf numFmtId="169" fontId="25" fillId="0" borderId="0" applyFont="0" applyFill="0" applyBorder="0" applyAlignment="0" applyProtection="0"/>
    <xf numFmtId="170" fontId="25" fillId="0" borderId="0" applyFont="0" applyFill="0" applyBorder="0" applyAlignment="0" applyProtection="0"/>
    <xf numFmtId="9" fontId="25" fillId="0" borderId="0" applyFont="0" applyFill="0" applyBorder="0" applyAlignment="0" applyProtection="0"/>
    <xf numFmtId="9" fontId="87" fillId="0" borderId="0" applyFont="0" applyFill="0" applyBorder="0" applyAlignment="0" applyProtection="0"/>
    <xf numFmtId="169" fontId="87" fillId="0" borderId="0" applyFont="0" applyFill="0" applyBorder="0" applyAlignment="0" applyProtection="0"/>
    <xf numFmtId="176" fontId="28" fillId="0" borderId="0" applyFont="0" applyFill="0" applyBorder="0" applyAlignment="0" applyProtection="0"/>
    <xf numFmtId="0" fontId="28" fillId="0" borderId="0"/>
    <xf numFmtId="0" fontId="61" fillId="46"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89" fillId="46" borderId="23" applyNumberFormat="0" applyAlignment="0" applyProtection="0"/>
    <xf numFmtId="0" fontId="70" fillId="0" borderId="29" applyNumberFormat="0" applyFill="0" applyAlignment="0" applyProtection="0"/>
    <xf numFmtId="0" fontId="35" fillId="0" borderId="0"/>
    <xf numFmtId="169" fontId="35"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0" fontId="35" fillId="42" borderId="21" applyNumberFormat="0" applyFont="0" applyAlignment="0" applyProtection="0"/>
    <xf numFmtId="169" fontId="35" fillId="0" borderId="0" applyFont="0" applyFill="0" applyBorder="0" applyAlignment="0" applyProtection="0"/>
    <xf numFmtId="0" fontId="28" fillId="0" borderId="0"/>
    <xf numFmtId="0" fontId="28" fillId="0" borderId="0"/>
    <xf numFmtId="0" fontId="35" fillId="42" borderId="21" applyNumberFormat="0" applyFont="0" applyAlignment="0" applyProtection="0"/>
    <xf numFmtId="169" fontId="35" fillId="0" borderId="0" applyFont="0" applyFill="0" applyBorder="0" applyAlignment="0" applyProtection="0"/>
    <xf numFmtId="0" fontId="35" fillId="0" borderId="0"/>
    <xf numFmtId="0" fontId="62" fillId="46" borderId="17" applyNumberFormat="0" applyAlignment="0" applyProtection="0"/>
    <xf numFmtId="0" fontId="72" fillId="38" borderId="17" applyNumberFormat="0" applyAlignment="0" applyProtection="0"/>
    <xf numFmtId="0" fontId="55" fillId="42" borderId="21" applyNumberFormat="0" applyFont="0" applyAlignment="0" applyProtection="0"/>
    <xf numFmtId="0" fontId="90" fillId="46" borderId="23" applyNumberFormat="0" applyAlignment="0" applyProtection="0"/>
    <xf numFmtId="0" fontId="104" fillId="0" borderId="29" applyNumberFormat="0" applyFill="0" applyAlignment="0" applyProtection="0"/>
    <xf numFmtId="0" fontId="54" fillId="0" borderId="0"/>
    <xf numFmtId="187" fontId="28" fillId="0" borderId="0" applyFont="0" applyFill="0" applyBorder="0" applyAlignment="0" applyProtection="0"/>
    <xf numFmtId="169" fontId="28" fillId="0" borderId="0" applyFont="0" applyFill="0" applyBorder="0" applyAlignment="0" applyProtection="0"/>
    <xf numFmtId="0" fontId="35" fillId="0" borderId="0"/>
    <xf numFmtId="0" fontId="35" fillId="42" borderId="21" applyNumberFormat="0" applyFont="0" applyAlignment="0" applyProtection="0"/>
    <xf numFmtId="0" fontId="28" fillId="0" borderId="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3" fillId="37" borderId="0" applyNumberFormat="0" applyBorder="0" applyAlignment="0" applyProtection="0"/>
    <xf numFmtId="0" fontId="42" fillId="7" borderId="0" applyNumberFormat="0" applyBorder="0" applyAlignment="0" applyProtection="0"/>
    <xf numFmtId="0" fontId="47" fillId="11" borderId="11" applyNumberFormat="0" applyAlignment="0" applyProtection="0"/>
    <xf numFmtId="0" fontId="49" fillId="12" borderId="14" applyNumberFormat="0" applyAlignment="0" applyProtection="0"/>
    <xf numFmtId="0" fontId="48" fillId="0" borderId="13" applyNumberFormat="0" applyFill="0" applyAlignment="0" applyProtection="0"/>
    <xf numFmtId="0" fontId="41" fillId="0" borderId="0" applyNumberFormat="0" applyFill="0" applyBorder="0" applyAlignment="0" applyProtection="0"/>
    <xf numFmtId="0" fontId="53" fillId="14" borderId="0" applyNumberFormat="0" applyBorder="0" applyAlignment="0" applyProtection="0"/>
    <xf numFmtId="0" fontId="53" fillId="18" borderId="0" applyNumberFormat="0" applyBorder="0" applyAlignment="0" applyProtection="0"/>
    <xf numFmtId="0" fontId="53" fillId="22" borderId="0" applyNumberFormat="0" applyBorder="0" applyAlignment="0" applyProtection="0"/>
    <xf numFmtId="0" fontId="53" fillId="26" borderId="0" applyNumberFormat="0" applyBorder="0" applyAlignment="0" applyProtection="0"/>
    <xf numFmtId="0" fontId="53" fillId="30" borderId="0" applyNumberFormat="0" applyBorder="0" applyAlignment="0" applyProtection="0"/>
    <xf numFmtId="0" fontId="53" fillId="34" borderId="0" applyNumberFormat="0" applyBorder="0" applyAlignment="0" applyProtection="0"/>
    <xf numFmtId="0" fontId="45" fillId="10" borderId="11" applyNumberFormat="0" applyAlignment="0" applyProtection="0"/>
    <xf numFmtId="183" fontId="28" fillId="0" borderId="0" applyFont="0" applyFill="0" applyBorder="0" applyAlignment="0" applyProtection="0"/>
    <xf numFmtId="0" fontId="43" fillId="8" borderId="0" applyNumberFormat="0" applyBorder="0" applyAlignment="0" applyProtection="0"/>
    <xf numFmtId="0" fontId="44" fillId="9" borderId="0" applyNumberFormat="0" applyBorder="0" applyAlignment="0" applyProtection="0"/>
    <xf numFmtId="0" fontId="28" fillId="0" borderId="0"/>
    <xf numFmtId="0" fontId="25" fillId="13" borderId="15" applyNumberFormat="0" applyFont="0" applyAlignment="0" applyProtection="0"/>
    <xf numFmtId="0" fontId="46" fillId="11" borderId="12"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39" fillId="0" borderId="8" applyNumberFormat="0" applyFill="0" applyAlignment="0" applyProtection="0"/>
    <xf numFmtId="0" fontId="40" fillId="0" borderId="9" applyNumberFormat="0" applyFill="0" applyAlignment="0" applyProtection="0"/>
    <xf numFmtId="0" fontId="41" fillId="0" borderId="10" applyNumberFormat="0" applyFill="0" applyAlignment="0" applyProtection="0"/>
    <xf numFmtId="0" fontId="38" fillId="0" borderId="0" applyNumberFormat="0" applyFill="0" applyBorder="0" applyAlignment="0" applyProtection="0"/>
    <xf numFmtId="0" fontId="52" fillId="0" borderId="16" applyNumberFormat="0" applyFill="0" applyAlignment="0" applyProtection="0"/>
    <xf numFmtId="183" fontId="28" fillId="0" borderId="0" applyFont="0" applyFill="0" applyBorder="0" applyAlignment="0" applyProtection="0"/>
    <xf numFmtId="0" fontId="25" fillId="0" borderId="0"/>
    <xf numFmtId="0" fontId="25" fillId="0" borderId="0"/>
    <xf numFmtId="169" fontId="81" fillId="0" borderId="0" applyFont="0" applyFill="0" applyBorder="0" applyAlignment="0" applyProtection="0"/>
    <xf numFmtId="169" fontId="54" fillId="0" borderId="0" applyFont="0" applyFill="0" applyBorder="0" applyAlignment="0" applyProtection="0"/>
    <xf numFmtId="9" fontId="54" fillId="0" borderId="0" applyFont="0" applyFill="0" applyBorder="0" applyAlignment="0" applyProtection="0"/>
    <xf numFmtId="0" fontId="25" fillId="13" borderId="15" applyNumberFormat="0" applyFont="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89" fontId="54"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0" fontId="61" fillId="55" borderId="17" applyNumberFormat="0" applyAlignment="0" applyProtection="0"/>
    <xf numFmtId="0" fontId="71" fillId="48" borderId="17" applyNumberFormat="0" applyAlignment="0" applyProtection="0"/>
    <xf numFmtId="0" fontId="29" fillId="2" borderId="20"/>
    <xf numFmtId="0" fontId="89" fillId="55" borderId="23" applyNumberFormat="0" applyAlignment="0" applyProtection="0"/>
    <xf numFmtId="0" fontId="70" fillId="0" borderId="30" applyNumberFormat="0" applyFill="0" applyAlignment="0" applyProtection="0"/>
    <xf numFmtId="0" fontId="54" fillId="42" borderId="21" applyNumberFormat="0" applyFont="0" applyAlignment="0" applyProtection="0"/>
    <xf numFmtId="0" fontId="54" fillId="42" borderId="21" applyNumberFormat="0" applyFont="0" applyAlignment="0" applyProtection="0"/>
    <xf numFmtId="0" fontId="28" fillId="0" borderId="0"/>
    <xf numFmtId="176" fontId="28" fillId="0" borderId="0" applyFont="0" applyFill="0" applyBorder="0" applyAlignment="0" applyProtection="0"/>
    <xf numFmtId="176" fontId="28" fillId="0" borderId="0" applyFont="0" applyFill="0" applyBorder="0" applyAlignment="0" applyProtection="0"/>
    <xf numFmtId="9"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5"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09" fillId="0" borderId="0" applyFont="0" applyFill="0" applyBorder="0" applyAlignment="0" applyProtection="0"/>
    <xf numFmtId="183" fontId="28" fillId="0" borderId="0" applyFont="0" applyFill="0" applyBorder="0" applyAlignment="0" applyProtection="0"/>
    <xf numFmtId="0" fontId="61" fillId="46" borderId="17" applyNumberFormat="0" applyAlignment="0" applyProtection="0"/>
    <xf numFmtId="9" fontId="28" fillId="0" borderId="0" applyFont="0" applyFill="0" applyBorder="0" applyAlignment="0" applyProtection="0"/>
    <xf numFmtId="0" fontId="71" fillId="38" borderId="17" applyNumberFormat="0" applyAlignment="0" applyProtection="0"/>
    <xf numFmtId="0" fontId="54" fillId="0" borderId="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70" fillId="73" borderId="34" applyFont="0" applyFill="0" applyAlignment="0">
      <alignment vertical="top"/>
    </xf>
    <xf numFmtId="0" fontId="70" fillId="0" borderId="29" applyNumberFormat="0" applyFill="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70" fillId="0" borderId="29" applyNumberFormat="0" applyFill="0" applyAlignment="0" applyProtection="0"/>
    <xf numFmtId="43" fontId="28" fillId="0" borderId="0" applyFont="0" applyFill="0" applyBorder="0" applyAlignment="0" applyProtection="0"/>
    <xf numFmtId="218" fontId="28" fillId="0" borderId="0" applyFont="0" applyFill="0" applyBorder="0" applyAlignment="0" applyProtection="0"/>
    <xf numFmtId="9" fontId="28" fillId="0" borderId="0" applyFont="0" applyFill="0" applyBorder="0" applyAlignment="0" applyProtection="0"/>
    <xf numFmtId="0" fontId="28" fillId="0" borderId="0"/>
    <xf numFmtId="0" fontId="28" fillId="0" borderId="0"/>
    <xf numFmtId="218" fontId="28" fillId="0" borderId="0" applyFont="0" applyFill="0" applyBorder="0" applyAlignment="0" applyProtection="0"/>
    <xf numFmtId="172" fontId="28" fillId="0" borderId="0" applyFont="0" applyFill="0" applyBorder="0" applyAlignment="0" applyProtection="0"/>
    <xf numFmtId="169" fontId="28" fillId="0" borderId="0" applyFont="0" applyFill="0" applyBorder="0" applyAlignment="0" applyProtection="0"/>
    <xf numFmtId="168" fontId="28"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200"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8" fillId="0" borderId="0"/>
    <xf numFmtId="0" fontId="61" fillId="46"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70" fillId="73" borderId="34" applyFont="0" applyFill="0" applyAlignment="0">
      <alignment vertical="top"/>
    </xf>
    <xf numFmtId="0" fontId="70" fillId="0" borderId="29" applyNumberFormat="0" applyFill="0" applyAlignment="0" applyProtection="0"/>
    <xf numFmtId="169" fontId="28" fillId="0" borderId="0" applyFont="0" applyFill="0" applyBorder="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89" fillId="46" borderId="23" applyNumberFormat="0" applyAlignment="0" applyProtection="0"/>
    <xf numFmtId="0" fontId="141" fillId="38" borderId="17" applyNumberFormat="0" applyAlignment="0" applyProtection="0"/>
    <xf numFmtId="0" fontId="142" fillId="46" borderId="23" applyNumberFormat="0" applyAlignment="0" applyProtection="0"/>
    <xf numFmtId="0" fontId="143" fillId="46" borderId="17" applyNumberFormat="0" applyAlignment="0" applyProtection="0"/>
    <xf numFmtId="0" fontId="147" fillId="0" borderId="29" applyNumberFormat="0" applyFill="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38" fontId="121" fillId="108" borderId="35" applyNumberFormat="0" applyBorder="0">
      <protection locked="0"/>
    </xf>
    <xf numFmtId="0" fontId="71" fillId="38" borderId="17" applyNumberFormat="0" applyAlignment="0" applyProtection="0"/>
    <xf numFmtId="0" fontId="107" fillId="0" borderId="34">
      <alignment horizontal="left" vertical="center"/>
    </xf>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156"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28" fillId="0" borderId="0"/>
    <xf numFmtId="0" fontId="117"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61" fillId="46" borderId="17" applyNumberFormat="0" applyAlignment="0" applyProtection="0"/>
    <xf numFmtId="0" fontId="61" fillId="46" borderId="17" applyNumberFormat="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0" fontId="71" fillId="38" borderId="17" applyNumberFormat="0" applyAlignment="0" applyProtection="0"/>
    <xf numFmtId="0" fontId="71" fillId="38" borderId="17" applyNumberFormat="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117" fillId="0" borderId="0"/>
    <xf numFmtId="0" fontId="70" fillId="0" borderId="29" applyNumberFormat="0" applyFill="0" applyAlignment="0" applyProtection="0"/>
    <xf numFmtId="0" fontId="70" fillId="0" borderId="29" applyNumberFormat="0" applyFill="0" applyAlignment="0" applyProtection="0"/>
    <xf numFmtId="0" fontId="117" fillId="0" borderId="0"/>
    <xf numFmtId="0" fontId="117" fillId="0" borderId="0"/>
    <xf numFmtId="0" fontId="117" fillId="0" borderId="0"/>
    <xf numFmtId="0" fontId="117" fillId="0" borderId="0"/>
    <xf numFmtId="0" fontId="117" fillId="0" borderId="0"/>
    <xf numFmtId="0" fontId="28" fillId="0" borderId="0"/>
    <xf numFmtId="43" fontId="28"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0" fontId="28" fillId="0" borderId="0"/>
    <xf numFmtId="169" fontId="28" fillId="0" borderId="0" applyFont="0" applyFill="0" applyBorder="0" applyAlignment="0" applyProtection="0"/>
    <xf numFmtId="169" fontId="28"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0" fontId="28" fillId="0" borderId="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175" fontId="54"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5" fontId="54" fillId="0" borderId="0" applyFont="0" applyFill="0" applyBorder="0" applyAlignment="0" applyProtection="0"/>
    <xf numFmtId="173" fontId="28" fillId="0" borderId="0" applyFont="0" applyFill="0" applyBorder="0" applyAlignment="0" applyProtection="0"/>
    <xf numFmtId="173" fontId="28" fillId="0" borderId="0" applyFont="0" applyFill="0" applyBorder="0" applyAlignment="0" applyProtection="0"/>
    <xf numFmtId="173"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141" fillId="38" borderId="17" applyNumberFormat="0" applyAlignment="0" applyProtection="0"/>
    <xf numFmtId="0" fontId="142" fillId="46" borderId="23" applyNumberFormat="0" applyAlignment="0" applyProtection="0"/>
    <xf numFmtId="0" fontId="143" fillId="46" borderId="17" applyNumberFormat="0" applyAlignment="0" applyProtection="0"/>
    <xf numFmtId="0" fontId="147" fillId="0" borderId="29" applyNumberFormat="0" applyFill="0" applyAlignment="0" applyProtection="0"/>
    <xf numFmtId="0" fontId="28" fillId="42" borderId="21" applyNumberFormat="0" applyFont="0" applyAlignment="0" applyProtection="0"/>
    <xf numFmtId="0" fontId="28" fillId="0" borderId="0"/>
    <xf numFmtId="0" fontId="28" fillId="0" borderId="0"/>
    <xf numFmtId="0" fontId="28" fillId="0" borderId="0"/>
    <xf numFmtId="0" fontId="28" fillId="0" borderId="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194" fontId="95" fillId="0" borderId="2" applyFill="0" applyBorder="0" applyAlignment="0" applyProtection="0">
      <alignment wrapText="1"/>
    </xf>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0" fontId="28" fillId="0" borderId="0"/>
    <xf numFmtId="0" fontId="28" fillId="0" borderId="0"/>
    <xf numFmtId="169" fontId="54" fillId="0" borderId="0" applyFont="0" applyFill="0" applyBorder="0" applyAlignment="0" applyProtection="0"/>
    <xf numFmtId="169" fontId="54" fillId="0" borderId="0" applyFont="0" applyFill="0" applyBorder="0" applyAlignment="0" applyProtection="0"/>
    <xf numFmtId="43" fontId="28" fillId="0" borderId="0" applyFont="0" applyFill="0" applyBorder="0" applyAlignment="0" applyProtection="0"/>
    <xf numFmtId="218" fontId="28" fillId="0" borderId="0" applyFont="0" applyFill="0" applyBorder="0" applyAlignment="0" applyProtection="0"/>
    <xf numFmtId="9" fontId="28"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169" fontId="54" fillId="0" borderId="0" applyFont="0" applyFill="0" applyBorder="0" applyAlignment="0" applyProtection="0"/>
    <xf numFmtId="0" fontId="28" fillId="0" borderId="0"/>
    <xf numFmtId="0" fontId="28" fillId="0" borderId="0"/>
    <xf numFmtId="172" fontId="28" fillId="0" borderId="0" applyFont="0" applyFill="0" applyBorder="0" applyAlignment="0" applyProtection="0"/>
    <xf numFmtId="169" fontId="28" fillId="0" borderId="0" applyFont="0" applyFill="0" applyBorder="0" applyAlignment="0" applyProtection="0"/>
    <xf numFmtId="168" fontId="28" fillId="0" borderId="0" applyFont="0" applyFill="0" applyBorder="0" applyAlignment="0" applyProtection="0"/>
    <xf numFmtId="169" fontId="28" fillId="0" borderId="0" applyFont="0" applyFill="0" applyBorder="0" applyAlignment="0" applyProtection="0"/>
    <xf numFmtId="38" fontId="125" fillId="109" borderId="22">
      <alignment horizontal="center" vertical="center" wrapText="1"/>
    </xf>
    <xf numFmtId="0" fontId="28" fillId="0" borderId="0"/>
    <xf numFmtId="38" fontId="128" fillId="112" borderId="22" applyNumberFormat="0">
      <alignment horizontal="center" wrapText="1"/>
    </xf>
    <xf numFmtId="0" fontId="28"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8" fillId="0" borderId="0"/>
    <xf numFmtId="175" fontId="25" fillId="0" borderId="0" applyFont="0" applyFill="0" applyBorder="0" applyAlignment="0" applyProtection="0"/>
    <xf numFmtId="0" fontId="28" fillId="0" borderId="0"/>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0" fontId="28" fillId="0" borderId="0"/>
    <xf numFmtId="188" fontId="28" fillId="0" borderId="0" applyFont="0" applyFill="0" applyBorder="0" applyAlignment="0" applyProtection="0"/>
    <xf numFmtId="244" fontId="54" fillId="0" borderId="0" applyBorder="0" applyProtection="0"/>
    <xf numFmtId="0" fontId="54" fillId="0" borderId="0"/>
    <xf numFmtId="244" fontId="54" fillId="0" borderId="0" applyBorder="0" applyProtection="0"/>
    <xf numFmtId="0" fontId="54" fillId="0" borderId="0"/>
    <xf numFmtId="0" fontId="28" fillId="0" borderId="0"/>
    <xf numFmtId="0" fontId="28" fillId="0" borderId="0"/>
    <xf numFmtId="183" fontId="25" fillId="0" borderId="0"/>
    <xf numFmtId="175" fontId="25" fillId="0" borderId="0" applyFont="0" applyFill="0" applyBorder="0" applyAlignment="0" applyProtection="0"/>
    <xf numFmtId="9" fontId="25" fillId="0" borderId="0" applyFont="0" applyFill="0" applyBorder="0" applyAlignment="0" applyProtection="0"/>
    <xf numFmtId="175" fontId="25" fillId="0" borderId="0" applyFont="0" applyFill="0" applyBorder="0" applyAlignment="0" applyProtection="0"/>
    <xf numFmtId="175" fontId="54" fillId="0" borderId="0" applyFont="0" applyFill="0" applyBorder="0" applyAlignment="0" applyProtection="0"/>
    <xf numFmtId="0" fontId="28" fillId="0" borderId="0"/>
    <xf numFmtId="175" fontId="25" fillId="0" borderId="0" applyFont="0" applyFill="0" applyBorder="0" applyAlignment="0" applyProtection="0"/>
    <xf numFmtId="173" fontId="25" fillId="0" borderId="0" applyFont="0" applyFill="0" applyBorder="0" applyAlignment="0" applyProtection="0"/>
    <xf numFmtId="175" fontId="28" fillId="0" borderId="0" applyFont="0" applyFill="0" applyBorder="0" applyAlignment="0" applyProtection="0"/>
    <xf numFmtId="169" fontId="28" fillId="0" borderId="0" applyFont="0" applyFill="0" applyBorder="0" applyAlignment="0" applyProtection="0"/>
    <xf numFmtId="173" fontId="25" fillId="0" borderId="0" applyFont="0" applyFill="0" applyBorder="0" applyAlignment="0" applyProtection="0"/>
    <xf numFmtId="173" fontId="25" fillId="0" borderId="0" applyFont="0" applyFill="0" applyBorder="0" applyAlignment="0" applyProtection="0"/>
    <xf numFmtId="173" fontId="25" fillId="0" borderId="0" applyFont="0" applyFill="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28" fillId="0" borderId="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3" fillId="56" borderId="18" applyNumberFormat="0" applyAlignment="0" applyProtection="0"/>
    <xf numFmtId="0" fontId="63" fillId="56" borderId="18" applyNumberFormat="0" applyAlignment="0" applyProtection="0"/>
    <xf numFmtId="0" fontId="63" fillId="56" borderId="18" applyNumberFormat="0" applyAlignment="0" applyProtection="0"/>
    <xf numFmtId="0" fontId="63" fillId="56" borderId="18" applyNumberFormat="0" applyAlignment="0" applyProtection="0"/>
    <xf numFmtId="0" fontId="63" fillId="56" borderId="18" applyNumberFormat="0" applyAlignment="0" applyProtection="0"/>
    <xf numFmtId="0" fontId="63" fillId="56" borderId="18" applyNumberFormat="0" applyAlignment="0" applyProtection="0"/>
    <xf numFmtId="0" fontId="63" fillId="56" borderId="18" applyNumberFormat="0" applyAlignment="0" applyProtection="0"/>
    <xf numFmtId="0" fontId="63" fillId="56" borderId="18" applyNumberFormat="0" applyAlignment="0" applyProtection="0"/>
    <xf numFmtId="0" fontId="63" fillId="56" borderId="18" applyNumberFormat="0" applyAlignment="0" applyProtection="0"/>
    <xf numFmtId="0" fontId="63" fillId="56" borderId="18" applyNumberFormat="0" applyAlignment="0" applyProtection="0"/>
    <xf numFmtId="0" fontId="65" fillId="0" borderId="19" applyNumberFormat="0" applyFill="0" applyAlignment="0" applyProtection="0"/>
    <xf numFmtId="0" fontId="65" fillId="0" borderId="19" applyNumberFormat="0" applyFill="0" applyAlignment="0" applyProtection="0"/>
    <xf numFmtId="0" fontId="65" fillId="0" borderId="19" applyNumberFormat="0" applyFill="0" applyAlignment="0" applyProtection="0"/>
    <xf numFmtId="0" fontId="65" fillId="0" borderId="19" applyNumberFormat="0" applyFill="0" applyAlignment="0" applyProtection="0"/>
    <xf numFmtId="0" fontId="65" fillId="0" borderId="19" applyNumberFormat="0" applyFill="0" applyAlignment="0" applyProtection="0"/>
    <xf numFmtId="0" fontId="65" fillId="0" borderId="19" applyNumberFormat="0" applyFill="0" applyAlignment="0" applyProtection="0"/>
    <xf numFmtId="0" fontId="65" fillId="0" borderId="19" applyNumberFormat="0" applyFill="0" applyAlignment="0" applyProtection="0"/>
    <xf numFmtId="0" fontId="65" fillId="0" borderId="19" applyNumberFormat="0" applyFill="0" applyAlignment="0" applyProtection="0"/>
    <xf numFmtId="0" fontId="65" fillId="0" borderId="19" applyNumberFormat="0" applyFill="0" applyAlignment="0" applyProtection="0"/>
    <xf numFmtId="0" fontId="65" fillId="0" borderId="19"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3"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7" fillId="41" borderId="0" applyNumberFormat="0" applyBorder="0" applyAlignment="0" applyProtection="0"/>
    <xf numFmtId="0" fontId="77" fillId="41" borderId="0" applyNumberFormat="0" applyBorder="0" applyAlignment="0" applyProtection="0"/>
    <xf numFmtId="0" fontId="77" fillId="41" borderId="0" applyNumberFormat="0" applyBorder="0" applyAlignment="0" applyProtection="0"/>
    <xf numFmtId="0" fontId="77" fillId="41" borderId="0" applyNumberFormat="0" applyBorder="0" applyAlignment="0" applyProtection="0"/>
    <xf numFmtId="0" fontId="77" fillId="41" borderId="0" applyNumberFormat="0" applyBorder="0" applyAlignment="0" applyProtection="0"/>
    <xf numFmtId="0" fontId="77" fillId="41" borderId="0" applyNumberFormat="0" applyBorder="0" applyAlignment="0" applyProtection="0"/>
    <xf numFmtId="0" fontId="77" fillId="41" borderId="0" applyNumberFormat="0" applyBorder="0" applyAlignment="0" applyProtection="0"/>
    <xf numFmtId="0" fontId="77" fillId="41" borderId="0" applyNumberFormat="0" applyBorder="0" applyAlignment="0" applyProtection="0"/>
    <xf numFmtId="0" fontId="77" fillId="41" borderId="0" applyNumberFormat="0" applyBorder="0" applyAlignment="0" applyProtection="0"/>
    <xf numFmtId="0" fontId="77" fillId="41" borderId="0" applyNumberFormat="0" applyBorder="0" applyAlignment="0" applyProtection="0"/>
    <xf numFmtId="169" fontId="54" fillId="0" borderId="0" applyFont="0" applyFill="0" applyBorder="0" applyAlignment="0" applyProtection="0"/>
    <xf numFmtId="173" fontId="28" fillId="0" borderId="0" applyFont="0" applyFill="0" applyBorder="0" applyAlignment="0" applyProtection="0"/>
    <xf numFmtId="170" fontId="54" fillId="0" borderId="0" applyFont="0" applyFill="0" applyBorder="0" applyAlignment="0" applyProtection="0"/>
    <xf numFmtId="172" fontId="28" fillId="0" borderId="0" applyFont="0" applyFill="0" applyBorder="0" applyAlignment="0" applyProtection="0"/>
    <xf numFmtId="245" fontId="28" fillId="0" borderId="0" applyFont="0" applyFill="0" applyBorder="0" applyAlignment="0" applyProtection="0"/>
    <xf numFmtId="170" fontId="54" fillId="0" borderId="0" applyFont="0" applyFill="0" applyBorder="0" applyAlignment="0" applyProtection="0"/>
    <xf numFmtId="168" fontId="28" fillId="0" borderId="0" applyFont="0" applyFill="0" applyBorder="0" applyAlignment="0" applyProtection="0"/>
    <xf numFmtId="0" fontId="83" fillId="48" borderId="0" applyNumberFormat="0" applyBorder="0" applyAlignment="0" applyProtection="0"/>
    <xf numFmtId="0" fontId="83" fillId="48" borderId="0" applyNumberFormat="0" applyBorder="0" applyAlignment="0" applyProtection="0"/>
    <xf numFmtId="0" fontId="83" fillId="48" borderId="0" applyNumberFormat="0" applyBorder="0" applyAlignment="0" applyProtection="0"/>
    <xf numFmtId="0" fontId="83" fillId="48" borderId="0" applyNumberFormat="0" applyBorder="0" applyAlignment="0" applyProtection="0"/>
    <xf numFmtId="0" fontId="83" fillId="48" borderId="0" applyNumberFormat="0" applyBorder="0" applyAlignment="0" applyProtection="0"/>
    <xf numFmtId="0" fontId="83" fillId="48" borderId="0" applyNumberFormat="0" applyBorder="0" applyAlignment="0" applyProtection="0"/>
    <xf numFmtId="0" fontId="83" fillId="48" borderId="0" applyNumberFormat="0" applyBorder="0" applyAlignment="0" applyProtection="0"/>
    <xf numFmtId="0" fontId="83" fillId="48" borderId="0" applyNumberFormat="0" applyBorder="0" applyAlignment="0" applyProtection="0"/>
    <xf numFmtId="0" fontId="83" fillId="48" borderId="0" applyNumberFormat="0" applyBorder="0" applyAlignment="0" applyProtection="0"/>
    <xf numFmtId="0" fontId="83" fillId="48" borderId="0" applyNumberFormat="0" applyBorder="0" applyAlignment="0" applyProtection="0"/>
    <xf numFmtId="0" fontId="28" fillId="0" borderId="0"/>
    <xf numFmtId="0" fontId="28" fillId="0" borderId="0"/>
    <xf numFmtId="0" fontId="25" fillId="0" borderId="0"/>
    <xf numFmtId="0" fontId="28" fillId="0" borderId="0"/>
    <xf numFmtId="0" fontId="28" fillId="0" borderId="0"/>
    <xf numFmtId="0" fontId="28" fillId="0" borderId="0"/>
    <xf numFmtId="0" fontId="86" fillId="0" borderId="0"/>
    <xf numFmtId="0" fontId="54" fillId="13" borderId="15"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9" fontId="28" fillId="0" borderId="0" applyFont="0" applyFill="0" applyBorder="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6" fillId="0" borderId="24" applyNumberFormat="0" applyFill="0" applyAlignment="0" applyProtection="0"/>
    <xf numFmtId="0" fontId="96" fillId="0" borderId="24" applyNumberFormat="0" applyFill="0" applyAlignment="0" applyProtection="0"/>
    <xf numFmtId="0" fontId="96" fillId="0" borderId="24" applyNumberFormat="0" applyFill="0" applyAlignment="0" applyProtection="0"/>
    <xf numFmtId="0" fontId="96" fillId="0" borderId="24" applyNumberFormat="0" applyFill="0" applyAlignment="0" applyProtection="0"/>
    <xf numFmtId="0" fontId="96" fillId="0" borderId="24" applyNumberFormat="0" applyFill="0" applyAlignment="0" applyProtection="0"/>
    <xf numFmtId="0" fontId="96" fillId="0" borderId="24" applyNumberFormat="0" applyFill="0" applyAlignment="0" applyProtection="0"/>
    <xf numFmtId="0" fontId="96" fillId="0" borderId="24" applyNumberFormat="0" applyFill="0" applyAlignment="0" applyProtection="0"/>
    <xf numFmtId="0" fontId="96" fillId="0" borderId="24" applyNumberFormat="0" applyFill="0" applyAlignment="0" applyProtection="0"/>
    <xf numFmtId="0" fontId="96" fillId="0" borderId="24" applyNumberFormat="0" applyFill="0" applyAlignment="0" applyProtection="0"/>
    <xf numFmtId="0" fontId="96" fillId="0" borderId="24" applyNumberFormat="0" applyFill="0" applyAlignment="0" applyProtection="0"/>
    <xf numFmtId="0" fontId="99" fillId="0" borderId="26" applyNumberFormat="0" applyFill="0" applyAlignment="0" applyProtection="0"/>
    <xf numFmtId="0" fontId="99" fillId="0" borderId="26" applyNumberFormat="0" applyFill="0" applyAlignment="0" applyProtection="0"/>
    <xf numFmtId="0" fontId="99" fillId="0" borderId="26" applyNumberFormat="0" applyFill="0" applyAlignment="0" applyProtection="0"/>
    <xf numFmtId="0" fontId="99" fillId="0" borderId="26" applyNumberFormat="0" applyFill="0" applyAlignment="0" applyProtection="0"/>
    <xf numFmtId="0" fontId="99" fillId="0" borderId="26" applyNumberFormat="0" applyFill="0" applyAlignment="0" applyProtection="0"/>
    <xf numFmtId="0" fontId="99" fillId="0" borderId="26" applyNumberFormat="0" applyFill="0" applyAlignment="0" applyProtection="0"/>
    <xf numFmtId="0" fontId="99" fillId="0" borderId="26" applyNumberFormat="0" applyFill="0" applyAlignment="0" applyProtection="0"/>
    <xf numFmtId="0" fontId="99" fillId="0" borderId="26" applyNumberFormat="0" applyFill="0" applyAlignment="0" applyProtection="0"/>
    <xf numFmtId="0" fontId="99" fillId="0" borderId="26" applyNumberFormat="0" applyFill="0" applyAlignment="0" applyProtection="0"/>
    <xf numFmtId="0" fontId="99" fillId="0" borderId="26" applyNumberFormat="0" applyFill="0" applyAlignment="0" applyProtection="0"/>
    <xf numFmtId="0" fontId="28" fillId="0" borderId="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169" fontId="54" fillId="0" borderId="0" applyFont="0" applyFill="0" applyBorder="0" applyAlignment="0" applyProtection="0"/>
    <xf numFmtId="170" fontId="54" fillId="0" borderId="0" applyFont="0" applyFill="0" applyBorder="0" applyAlignment="0" applyProtection="0"/>
    <xf numFmtId="170" fontId="54" fillId="0" borderId="0" applyFont="0" applyFill="0" applyBorder="0" applyAlignment="0" applyProtection="0"/>
    <xf numFmtId="9" fontId="54" fillId="0" borderId="0" applyFont="0" applyFill="0" applyBorder="0" applyAlignment="0" applyProtection="0"/>
    <xf numFmtId="169" fontId="54" fillId="0" borderId="0" applyFont="0" applyFill="0" applyBorder="0" applyAlignment="0" applyProtection="0"/>
    <xf numFmtId="170" fontId="54" fillId="0" borderId="0" applyFont="0" applyFill="0" applyBorder="0" applyAlignment="0" applyProtection="0"/>
    <xf numFmtId="9" fontId="54" fillId="0" borderId="0" applyFont="0" applyFill="0" applyBorder="0" applyAlignment="0" applyProtection="0"/>
    <xf numFmtId="169" fontId="54" fillId="0" borderId="0" applyFont="0" applyFill="0" applyBorder="0" applyAlignment="0" applyProtection="0"/>
    <xf numFmtId="170" fontId="54" fillId="0" borderId="0" applyFont="0" applyFill="0" applyBorder="0" applyAlignment="0" applyProtection="0"/>
    <xf numFmtId="170"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170" fontId="54" fillId="0" borderId="0" applyFont="0" applyFill="0" applyBorder="0" applyAlignment="0" applyProtection="0"/>
    <xf numFmtId="0" fontId="54" fillId="13" borderId="15" applyNumberFormat="0" applyFont="0" applyAlignment="0" applyProtection="0"/>
    <xf numFmtId="9" fontId="54" fillId="0" borderId="0" applyFont="0" applyFill="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170" fontId="54" fillId="0" borderId="0" applyFont="0" applyFill="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9" fontId="54" fillId="0" borderId="0" applyFont="0" applyFill="0" applyBorder="0" applyAlignment="0" applyProtection="0"/>
    <xf numFmtId="0" fontId="54" fillId="43" borderId="0" applyNumberFormat="0" applyBorder="0" applyAlignment="0" applyProtection="0"/>
    <xf numFmtId="0" fontId="54" fillId="39" borderId="0" applyNumberFormat="0" applyBorder="0" applyAlignment="0" applyProtection="0"/>
    <xf numFmtId="0" fontId="54" fillId="44" borderId="0" applyNumberFormat="0" applyBorder="0" applyAlignment="0" applyProtection="0"/>
    <xf numFmtId="0" fontId="54" fillId="41" borderId="0" applyNumberFormat="0" applyBorder="0" applyAlignment="0" applyProtection="0"/>
    <xf numFmtId="0" fontId="54" fillId="47" borderId="0" applyNumberFormat="0" applyBorder="0" applyAlignment="0" applyProtection="0"/>
    <xf numFmtId="0" fontId="54" fillId="38" borderId="0" applyNumberFormat="0" applyBorder="0" applyAlignment="0" applyProtection="0"/>
    <xf numFmtId="0" fontId="54" fillId="41" borderId="0" applyNumberFormat="0" applyBorder="0" applyAlignment="0" applyProtection="0"/>
    <xf numFmtId="0" fontId="54" fillId="38" borderId="0" applyNumberFormat="0" applyBorder="0" applyAlignment="0" applyProtection="0"/>
    <xf numFmtId="0" fontId="54" fillId="49" borderId="0" applyNumberFormat="0" applyBorder="0" applyAlignment="0" applyProtection="0"/>
    <xf numFmtId="0" fontId="54" fillId="45" borderId="0" applyNumberFormat="0" applyBorder="0" applyAlignment="0" applyProtection="0"/>
    <xf numFmtId="0" fontId="54" fillId="47" borderId="0" applyNumberFormat="0" applyBorder="0" applyAlignment="0" applyProtection="0"/>
    <xf numFmtId="0" fontId="54" fillId="45"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4" borderId="0" applyNumberFormat="0" applyBorder="0" applyAlignment="0" applyProtection="0"/>
    <xf numFmtId="0" fontId="54" fillId="4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50"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38"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4"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4"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38"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169" fontId="54" fillId="0" borderId="0" applyFont="0" applyFill="0" applyBorder="0" applyAlignment="0" applyProtection="0"/>
    <xf numFmtId="0" fontId="54" fillId="43" borderId="0" applyNumberFormat="0" applyBorder="0" applyAlignment="0" applyProtection="0"/>
    <xf numFmtId="170" fontId="54" fillId="0" borderId="0" applyFont="0" applyFill="0" applyBorder="0" applyAlignment="0" applyProtection="0"/>
    <xf numFmtId="0" fontId="54" fillId="43" borderId="0" applyNumberFormat="0" applyBorder="0" applyAlignment="0" applyProtection="0"/>
    <xf numFmtId="0" fontId="54" fillId="43" borderId="0" applyNumberFormat="0" applyBorder="0" applyAlignment="0" applyProtection="0"/>
    <xf numFmtId="170" fontId="54" fillId="0" borderId="0" applyFont="0" applyFill="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1"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2" borderId="21" applyNumberFormat="0" applyFont="0" applyAlignment="0" applyProtection="0"/>
    <xf numFmtId="0" fontId="54" fillId="41"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1" borderId="0" applyNumberFormat="0" applyBorder="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9" fontId="54" fillId="0" borderId="0" applyFont="0" applyFill="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169" fontId="54" fillId="0" borderId="0" applyFont="0" applyFill="0" applyBorder="0" applyAlignment="0" applyProtection="0"/>
    <xf numFmtId="170" fontId="54" fillId="0" borderId="0" applyFont="0" applyFill="0" applyBorder="0" applyAlignment="0" applyProtection="0"/>
    <xf numFmtId="170" fontId="54" fillId="0" borderId="0" applyFont="0" applyFill="0" applyBorder="0" applyAlignment="0" applyProtection="0"/>
    <xf numFmtId="0" fontId="54" fillId="42" borderId="21" applyNumberFormat="0" applyFont="0" applyAlignment="0" applyProtection="0"/>
    <xf numFmtId="0" fontId="54" fillId="13" borderId="15"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13" borderId="15"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9" fontId="54" fillId="0" borderId="0" applyFont="0" applyFill="0" applyBorder="0" applyAlignment="0" applyProtection="0"/>
    <xf numFmtId="170" fontId="54" fillId="0" borderId="0" applyFont="0" applyFill="0" applyBorder="0" applyAlignment="0" applyProtection="0"/>
    <xf numFmtId="0" fontId="54" fillId="13" borderId="15" applyNumberFormat="0" applyFont="0" applyAlignment="0" applyProtection="0"/>
    <xf numFmtId="0" fontId="28" fillId="0" borderId="0"/>
    <xf numFmtId="0" fontId="28" fillId="0" borderId="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54"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43" fontId="25" fillId="0" borderId="0" applyFont="0" applyFill="0" applyBorder="0" applyAlignment="0" applyProtection="0"/>
    <xf numFmtId="0" fontId="25" fillId="13" borderId="15" applyNumberFormat="0" applyFont="0" applyAlignment="0" applyProtection="0"/>
    <xf numFmtId="0" fontId="25" fillId="0" borderId="0"/>
    <xf numFmtId="0" fontId="25" fillId="13" borderId="15" applyNumberFormat="0" applyFont="0" applyAlignment="0" applyProtection="0"/>
    <xf numFmtId="0" fontId="25" fillId="13" borderId="15" applyNumberFormat="0" applyFont="0" applyAlignment="0" applyProtection="0"/>
    <xf numFmtId="43" fontId="25" fillId="0" borderId="0" applyFont="0" applyFill="0" applyBorder="0" applyAlignment="0" applyProtection="0"/>
    <xf numFmtId="0" fontId="25" fillId="13" borderId="15" applyNumberFormat="0" applyFont="0" applyAlignment="0" applyProtection="0"/>
    <xf numFmtId="0" fontId="28" fillId="0" borderId="0"/>
    <xf numFmtId="0" fontId="28" fillId="0" borderId="0"/>
    <xf numFmtId="0" fontId="25" fillId="13" borderId="15" applyNumberFormat="0" applyFont="0" applyAlignment="0" applyProtection="0"/>
    <xf numFmtId="173" fontId="25" fillId="0" borderId="0" applyFont="0" applyFill="0" applyBorder="0" applyAlignment="0" applyProtection="0"/>
    <xf numFmtId="175" fontId="25" fillId="0" borderId="0" applyFont="0" applyFill="0" applyBorder="0" applyAlignment="0" applyProtection="0"/>
    <xf numFmtId="169" fontId="28" fillId="0" borderId="0" applyFont="0" applyFill="0" applyBorder="0" applyAlignment="0" applyProtection="0"/>
    <xf numFmtId="0" fontId="86" fillId="0" borderId="0"/>
    <xf numFmtId="0" fontId="28" fillId="0" borderId="0"/>
    <xf numFmtId="0" fontId="28" fillId="0" borderId="0"/>
    <xf numFmtId="175" fontId="28" fillId="0" borderId="0" applyFont="0" applyFill="0" applyBorder="0" applyAlignment="0" applyProtection="0"/>
    <xf numFmtId="9" fontId="28" fillId="0" borderId="0" applyFont="0" applyFill="0" applyBorder="0" applyAlignment="0" applyProtection="0"/>
    <xf numFmtId="0" fontId="86" fillId="0" borderId="0"/>
    <xf numFmtId="169" fontId="28" fillId="0" borderId="0" applyFont="0" applyFill="0" applyBorder="0" applyAlignment="0" applyProtection="0"/>
    <xf numFmtId="0" fontId="28" fillId="0" borderId="0"/>
    <xf numFmtId="9" fontId="28" fillId="0" borderId="0" applyFont="0" applyFill="0" applyBorder="0" applyAlignment="0" applyProtection="0"/>
    <xf numFmtId="0" fontId="28" fillId="0" borderId="0"/>
    <xf numFmtId="173" fontId="28" fillId="0" borderId="0" applyFont="0" applyFill="0" applyBorder="0" applyAlignment="0" applyProtection="0"/>
    <xf numFmtId="0" fontId="54"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8" fillId="0" borderId="0"/>
    <xf numFmtId="173" fontId="28" fillId="0" borderId="0" applyFont="0" applyFill="0" applyBorder="0" applyAlignment="0" applyProtection="0"/>
    <xf numFmtId="0" fontId="86" fillId="0" borderId="0"/>
    <xf numFmtId="0" fontId="28" fillId="0" borderId="0"/>
    <xf numFmtId="0" fontId="28" fillId="0" borderId="0"/>
    <xf numFmtId="0" fontId="28" fillId="0" borderId="0"/>
    <xf numFmtId="0" fontId="86" fillId="0" borderId="0"/>
    <xf numFmtId="0" fontId="28" fillId="0" borderId="0"/>
    <xf numFmtId="168" fontId="28" fillId="0" borderId="0" applyFont="0" applyFill="0" applyBorder="0" applyAlignment="0" applyProtection="0"/>
    <xf numFmtId="9" fontId="28" fillId="0" borderId="0" applyFont="0" applyFill="0" applyBorder="0" applyAlignment="0" applyProtection="0"/>
    <xf numFmtId="0" fontId="54" fillId="13" borderId="15" applyNumberFormat="0" applyFont="0" applyAlignment="0" applyProtection="0"/>
    <xf numFmtId="0" fontId="28" fillId="0" borderId="0"/>
    <xf numFmtId="173" fontId="28" fillId="0" borderId="0" applyFont="0" applyFill="0" applyBorder="0" applyAlignment="0" applyProtection="0"/>
    <xf numFmtId="43" fontId="186" fillId="0" borderId="0" applyFont="0" applyFill="0" applyBorder="0" applyAlignment="0" applyProtection="0"/>
    <xf numFmtId="168" fontId="28" fillId="0" borderId="0" applyFont="0" applyFill="0" applyBorder="0" applyAlignment="0" applyProtection="0"/>
    <xf numFmtId="172" fontId="28" fillId="0" borderId="0" applyFont="0" applyFill="0" applyBorder="0" applyAlignment="0" applyProtection="0"/>
    <xf numFmtId="0" fontId="25" fillId="0" borderId="0"/>
    <xf numFmtId="0" fontId="28" fillId="0" borderId="0"/>
    <xf numFmtId="0" fontId="28" fillId="0" borderId="0"/>
    <xf numFmtId="0" fontId="28" fillId="0" borderId="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43" fontId="25" fillId="0" borderId="0" applyFont="0" applyFill="0" applyBorder="0" applyAlignment="0" applyProtection="0"/>
    <xf numFmtId="0" fontId="25" fillId="13" borderId="15" applyNumberFormat="0" applyFont="0" applyAlignment="0" applyProtection="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9" fontId="28" fillId="0" borderId="0" applyFont="0" applyFill="0" applyBorder="0" applyAlignment="0" applyProtection="0"/>
    <xf numFmtId="0" fontId="86" fillId="0" borderId="0"/>
    <xf numFmtId="0" fontId="28" fillId="0" borderId="0"/>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0" fontId="28" fillId="0" borderId="0"/>
    <xf numFmtId="175" fontId="25" fillId="0" borderId="0" applyFont="0" applyFill="0" applyBorder="0" applyAlignment="0" applyProtection="0"/>
    <xf numFmtId="175"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9" fontId="28" fillId="0" borderId="0" applyFont="0" applyFill="0" applyBorder="0" applyAlignment="0" applyProtection="0"/>
    <xf numFmtId="175" fontId="25" fillId="0" borderId="0" applyFont="0" applyFill="0" applyBorder="0" applyAlignment="0" applyProtection="0"/>
    <xf numFmtId="175" fontId="25" fillId="0" borderId="0" applyFont="0" applyFill="0" applyBorder="0" applyAlignment="0" applyProtection="0"/>
    <xf numFmtId="0" fontId="28" fillId="0" borderId="0"/>
    <xf numFmtId="169"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0" fontId="28" fillId="0" borderId="0"/>
    <xf numFmtId="169" fontId="28" fillId="0" borderId="0" applyFont="0" applyFill="0" applyBorder="0" applyAlignment="0" applyProtection="0"/>
    <xf numFmtId="43" fontId="25"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83"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70" fillId="73" borderId="34" applyFont="0" applyFill="0" applyAlignment="0">
      <alignment vertical="top"/>
    </xf>
    <xf numFmtId="0" fontId="67" fillId="0" borderId="27" applyNumberFormat="0" applyFill="0" applyAlignment="0" applyProtection="0"/>
    <xf numFmtId="0" fontId="67" fillId="0" borderId="27" applyNumberFormat="0" applyFill="0" applyAlignment="0" applyProtection="0"/>
    <xf numFmtId="0" fontId="71" fillId="38" borderId="17" applyNumberFormat="0" applyAlignment="0" applyProtection="0"/>
    <xf numFmtId="0" fontId="71" fillId="38" borderId="17" applyNumberFormat="0" applyAlignment="0" applyProtection="0"/>
    <xf numFmtId="0" fontId="28" fillId="0" borderId="0"/>
    <xf numFmtId="43" fontId="28" fillId="0" borderId="0" applyFont="0" applyFill="0" applyBorder="0" applyAlignment="0" applyProtection="0"/>
    <xf numFmtId="0" fontId="70" fillId="0" borderId="29" applyNumberFormat="0" applyFill="0" applyAlignment="0" applyProtection="0"/>
    <xf numFmtId="43" fontId="28" fillId="0" borderId="0" applyFont="0" applyFill="0" applyBorder="0" applyAlignment="0" applyProtection="0"/>
    <xf numFmtId="0" fontId="70" fillId="73" borderId="34" applyFont="0" applyFill="0" applyAlignment="0">
      <alignment vertical="top"/>
    </xf>
    <xf numFmtId="0" fontId="89" fillId="46" borderId="23" applyNumberFormat="0" applyAlignment="0" applyProtection="0"/>
    <xf numFmtId="0" fontId="28" fillId="0" borderId="0"/>
    <xf numFmtId="0" fontId="89" fillId="46" borderId="23" applyNumberFormat="0" applyAlignment="0" applyProtection="0"/>
    <xf numFmtId="0" fontId="82"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199" fontId="25" fillId="0" borderId="0" applyFont="0" applyFill="0" applyBorder="0" applyAlignment="0" applyProtection="0"/>
    <xf numFmtId="169" fontId="28" fillId="0" borderId="0" applyFont="0" applyFill="0" applyBorder="0" applyAlignment="0" applyProtection="0"/>
    <xf numFmtId="9" fontId="25" fillId="0" borderId="0" applyFont="0" applyFill="0" applyBorder="0" applyAlignment="0" applyProtection="0"/>
    <xf numFmtId="0" fontId="71" fillId="38" borderId="17"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71" fillId="38" borderId="17" applyNumberFormat="0" applyAlignment="0" applyProtection="0"/>
    <xf numFmtId="0" fontId="117" fillId="0" borderId="0"/>
    <xf numFmtId="169" fontId="117" fillId="0" borderId="0" applyFont="0" applyFill="0" applyBorder="0" applyAlignment="0" applyProtection="0"/>
    <xf numFmtId="0" fontId="61" fillId="46" borderId="17"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1" fillId="46" borderId="17"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117" fillId="0" borderId="0"/>
    <xf numFmtId="169" fontId="117" fillId="0" borderId="0" applyFont="0" applyFill="0" applyBorder="0" applyAlignment="0" applyProtection="0"/>
    <xf numFmtId="0" fontId="61" fillId="46" borderId="17" applyNumberFormat="0" applyAlignment="0" applyProtection="0"/>
    <xf numFmtId="0" fontId="89" fillId="46" borderId="23" applyNumberFormat="0" applyAlignment="0" applyProtection="0"/>
    <xf numFmtId="0" fontId="89" fillId="46" borderId="23"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61" fillId="46" borderId="17" applyNumberFormat="0" applyAlignment="0" applyProtection="0"/>
    <xf numFmtId="0" fontId="146" fillId="0" borderId="27" applyNumberFormat="0" applyFill="0" applyAlignment="0" applyProtection="0"/>
    <xf numFmtId="0" fontId="28" fillId="0" borderId="0"/>
    <xf numFmtId="0" fontId="28" fillId="0" borderId="0"/>
    <xf numFmtId="169" fontId="117" fillId="0" borderId="0" applyFont="0" applyFill="0" applyBorder="0" applyAlignment="0" applyProtection="0"/>
    <xf numFmtId="0" fontId="117" fillId="0" borderId="0"/>
    <xf numFmtId="0" fontId="117" fillId="0" borderId="0"/>
    <xf numFmtId="0" fontId="61" fillId="46" borderId="17" applyNumberFormat="0" applyAlignment="0" applyProtection="0"/>
    <xf numFmtId="0" fontId="71" fillId="38" borderId="17" applyNumberFormat="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169" fontId="85" fillId="0" borderId="0" applyFont="0" applyFill="0" applyBorder="0" applyAlignment="0" applyProtection="0"/>
    <xf numFmtId="0" fontId="28" fillId="42" borderId="21" applyNumberFormat="0" applyFont="0" applyAlignment="0" applyProtection="0"/>
    <xf numFmtId="0" fontId="89" fillId="46" borderId="23" applyNumberFormat="0" applyAlignment="0" applyProtection="0"/>
    <xf numFmtId="0" fontId="117" fillId="0" borderId="0"/>
    <xf numFmtId="0" fontId="117" fillId="0" borderId="0"/>
    <xf numFmtId="0" fontId="117" fillId="0" borderId="0"/>
    <xf numFmtId="169" fontId="25" fillId="0" borderId="0" applyFont="0" applyFill="0" applyBorder="0" applyAlignment="0" applyProtection="0"/>
    <xf numFmtId="169" fontId="25" fillId="0" borderId="0" applyFont="0" applyFill="0" applyBorder="0" applyAlignment="0" applyProtection="0"/>
    <xf numFmtId="0" fontId="70" fillId="73" borderId="34" applyFont="0" applyFill="0" applyAlignment="0">
      <alignment vertical="top"/>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38" fontId="121" fillId="108" borderId="35" applyNumberFormat="0" applyBorder="0">
      <protection locked="0"/>
    </xf>
    <xf numFmtId="38" fontId="121" fillId="108" borderId="35" applyNumberFormat="0" applyBorder="0">
      <protection locked="0"/>
    </xf>
    <xf numFmtId="38" fontId="121" fillId="108" borderId="35" applyNumberFormat="0" applyBorder="0">
      <protection locked="0"/>
    </xf>
    <xf numFmtId="169" fontId="25" fillId="0" borderId="0" applyFont="0" applyFill="0" applyBorder="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61" fillId="46"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70" fillId="0" borderId="29" applyNumberFormat="0" applyFill="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89" fillId="46" borderId="23" applyNumberFormat="0" applyAlignment="0" applyProtection="0"/>
    <xf numFmtId="0" fontId="141" fillId="38" borderId="17" applyNumberFormat="0" applyAlignment="0" applyProtection="0"/>
    <xf numFmtId="0" fontId="142" fillId="46" borderId="23" applyNumberFormat="0" applyAlignment="0" applyProtection="0"/>
    <xf numFmtId="0" fontId="143" fillId="46" borderId="17" applyNumberFormat="0" applyAlignment="0" applyProtection="0"/>
    <xf numFmtId="0" fontId="147" fillId="0" borderId="29" applyNumberFormat="0" applyFill="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156"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61" fillId="46" borderId="17" applyNumberFormat="0" applyAlignment="0" applyProtection="0"/>
    <xf numFmtId="0" fontId="89" fillId="46" borderId="23" applyNumberFormat="0" applyAlignment="0" applyProtection="0"/>
    <xf numFmtId="0" fontId="89" fillId="46" borderId="23"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61" fillId="46" borderId="17"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61" fillId="46"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89" fillId="46" borderId="23" applyNumberFormat="0" applyAlignment="0" applyProtection="0"/>
    <xf numFmtId="0" fontId="70" fillId="0" borderId="29" applyNumberFormat="0" applyFill="0" applyAlignment="0" applyProtection="0"/>
    <xf numFmtId="0" fontId="35" fillId="42" borderId="21" applyNumberFormat="0" applyFont="0" applyAlignment="0" applyProtection="0"/>
    <xf numFmtId="0" fontId="35" fillId="42" borderId="21" applyNumberFormat="0" applyFont="0" applyAlignment="0" applyProtection="0"/>
    <xf numFmtId="0" fontId="62" fillId="46" borderId="17" applyNumberFormat="0" applyAlignment="0" applyProtection="0"/>
    <xf numFmtId="0" fontId="72" fillId="38" borderId="17" applyNumberFormat="0" applyAlignment="0" applyProtection="0"/>
    <xf numFmtId="0" fontId="55" fillId="42" borderId="21" applyNumberFormat="0" applyFont="0" applyAlignment="0" applyProtection="0"/>
    <xf numFmtId="0" fontId="90" fillId="46" borderId="23" applyNumberFormat="0" applyAlignment="0" applyProtection="0"/>
    <xf numFmtId="0" fontId="104" fillId="0" borderId="29" applyNumberFormat="0" applyFill="0" applyAlignment="0" applyProtection="0"/>
    <xf numFmtId="0" fontId="35" fillId="42" borderId="21" applyNumberFormat="0" applyFont="0" applyAlignment="0" applyProtection="0"/>
    <xf numFmtId="0" fontId="61" fillId="55" borderId="17" applyNumberFormat="0" applyAlignment="0" applyProtection="0"/>
    <xf numFmtId="0" fontId="71" fillId="48" borderId="17" applyNumberFormat="0" applyAlignment="0" applyProtection="0"/>
    <xf numFmtId="0" fontId="29" fillId="2" borderId="20"/>
    <xf numFmtId="0" fontId="89" fillId="55" borderId="23" applyNumberFormat="0" applyAlignment="0" applyProtection="0"/>
    <xf numFmtId="0" fontId="70" fillId="0" borderId="30" applyNumberFormat="0" applyFill="0" applyAlignment="0" applyProtection="0"/>
    <xf numFmtId="0" fontId="54" fillId="42" borderId="21" applyNumberFormat="0" applyFont="0" applyAlignment="0" applyProtection="0"/>
    <xf numFmtId="0" fontId="54" fillId="42" borderId="21" applyNumberFormat="0" applyFont="0" applyAlignment="0" applyProtection="0"/>
    <xf numFmtId="0" fontId="61" fillId="46"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70" fillId="73" borderId="34" applyFont="0" applyFill="0" applyAlignment="0">
      <alignment vertical="top"/>
    </xf>
    <xf numFmtId="0" fontId="70" fillId="0" borderId="29" applyNumberFormat="0" applyFill="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61" fillId="46"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70" fillId="73" borderId="34" applyFont="0" applyFill="0" applyAlignment="0">
      <alignment vertical="top"/>
    </xf>
    <xf numFmtId="0" fontId="70" fillId="0" borderId="29" applyNumberFormat="0" applyFill="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89" fillId="46" borderId="23" applyNumberFormat="0" applyAlignment="0" applyProtection="0"/>
    <xf numFmtId="0" fontId="141" fillId="38" borderId="17" applyNumberFormat="0" applyAlignment="0" applyProtection="0"/>
    <xf numFmtId="0" fontId="142" fillId="46" borderId="23" applyNumberFormat="0" applyAlignment="0" applyProtection="0"/>
    <xf numFmtId="0" fontId="143" fillId="46" borderId="17" applyNumberFormat="0" applyAlignment="0" applyProtection="0"/>
    <xf numFmtId="0" fontId="147" fillId="0" borderId="29" applyNumberFormat="0" applyFill="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107" fillId="0" borderId="34">
      <alignment horizontal="left" vertical="center"/>
    </xf>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156"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141" fillId="38" borderId="17" applyNumberFormat="0" applyAlignment="0" applyProtection="0"/>
    <xf numFmtId="0" fontId="142" fillId="46" borderId="23" applyNumberFormat="0" applyAlignment="0" applyProtection="0"/>
    <xf numFmtId="0" fontId="143" fillId="46" borderId="17" applyNumberFormat="0" applyAlignment="0" applyProtection="0"/>
    <xf numFmtId="0" fontId="147" fillId="0" borderId="29" applyNumberFormat="0" applyFill="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169" fontId="25" fillId="0" borderId="0" applyFont="0" applyFill="0" applyBorder="0" applyAlignment="0" applyProtection="0"/>
    <xf numFmtId="0" fontId="70" fillId="73" borderId="1" applyFont="0" applyFill="0" applyAlignment="0">
      <alignment vertical="top"/>
    </xf>
    <xf numFmtId="0" fontId="71" fillId="38" borderId="17" applyNumberFormat="0" applyAlignment="0" applyProtection="0"/>
    <xf numFmtId="0" fontId="71" fillId="38" borderId="17" applyNumberFormat="0" applyAlignment="0" applyProtection="0"/>
    <xf numFmtId="0" fontId="70" fillId="0" borderId="29" applyNumberFormat="0" applyFill="0" applyAlignment="0" applyProtection="0"/>
    <xf numFmtId="0" fontId="70" fillId="73" borderId="34" applyFont="0" applyFill="0" applyAlignment="0">
      <alignment vertical="top"/>
    </xf>
    <xf numFmtId="0" fontId="82"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71" fillId="38" borderId="17"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71" fillId="38" borderId="17" applyNumberFormat="0" applyAlignment="0" applyProtection="0"/>
    <xf numFmtId="0" fontId="61" fillId="46" borderId="17" applyNumberFormat="0" applyAlignment="0" applyProtection="0"/>
    <xf numFmtId="169" fontId="25" fillId="0" borderId="0" applyFont="0" applyFill="0" applyBorder="0" applyAlignment="0" applyProtection="0"/>
    <xf numFmtId="0" fontId="61" fillId="46" borderId="17"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61" fillId="46" borderId="17"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70" fillId="0" borderId="29" applyNumberFormat="0" applyFill="0" applyAlignment="0" applyProtection="0"/>
    <xf numFmtId="194" fontId="95" fillId="0" borderId="2" applyFill="0" applyBorder="0" applyAlignment="0" applyProtection="0">
      <alignment wrapText="1"/>
    </xf>
    <xf numFmtId="0" fontId="79" fillId="0" borderId="0"/>
    <xf numFmtId="0" fontId="28" fillId="0" borderId="0" applyNumberFormat="0" applyFill="0" applyBorder="0" applyAlignment="0" applyProtection="0"/>
    <xf numFmtId="0" fontId="79" fillId="0" borderId="0"/>
    <xf numFmtId="190" fontId="79" fillId="0" borderId="0" applyFont="0" applyFill="0" applyBorder="0" applyAlignment="0" applyProtection="0"/>
    <xf numFmtId="190" fontId="79" fillId="0" borderId="0" applyFont="0" applyFill="0" applyBorder="0" applyAlignment="0" applyProtection="0"/>
    <xf numFmtId="169"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83" fontId="28" fillId="0" borderId="0" applyFont="0" applyFill="0" applyBorder="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8" fillId="0" borderId="0" applyProtection="0">
      <protection locked="0"/>
    </xf>
    <xf numFmtId="169" fontId="54" fillId="0" borderId="0" applyFont="0" applyFill="0" applyBorder="0" applyAlignment="0" applyProtection="0"/>
    <xf numFmtId="0" fontId="87" fillId="0" borderId="0"/>
    <xf numFmtId="0" fontId="25" fillId="0" borderId="0"/>
    <xf numFmtId="197" fontId="28" fillId="0" borderId="0" applyFont="0" applyFill="0" applyBorder="0" applyAlignment="0" applyProtection="0"/>
    <xf numFmtId="183" fontId="28" fillId="0" borderId="0" applyFont="0" applyFill="0" applyBorder="0" applyAlignment="0" applyProtection="0"/>
    <xf numFmtId="183" fontId="28" fillId="0" borderId="0" applyFont="0" applyFill="0" applyBorder="0" applyAlignment="0" applyProtection="0"/>
    <xf numFmtId="0" fontId="25" fillId="13" borderId="15" applyNumberFormat="0" applyFont="0" applyAlignment="0" applyProtection="0"/>
    <xf numFmtId="0" fontId="25" fillId="0" borderId="0"/>
    <xf numFmtId="0" fontId="28" fillId="0" borderId="0"/>
    <xf numFmtId="0" fontId="28" fillId="0" borderId="0"/>
    <xf numFmtId="0" fontId="28" fillId="0" borderId="0"/>
    <xf numFmtId="0" fontId="28" fillId="0" borderId="0"/>
    <xf numFmtId="183" fontId="28" fillId="0" borderId="0" applyFont="0" applyFill="0" applyBorder="0" applyAlignment="0" applyProtection="0"/>
    <xf numFmtId="0" fontId="25" fillId="6" borderId="22" applyNumberFormat="0">
      <alignment horizontal="center" vertical="center" shrinkToFit="1"/>
      <protection locked="0"/>
    </xf>
    <xf numFmtId="0" fontId="28" fillId="0" borderId="0"/>
    <xf numFmtId="0" fontId="28" fillId="0" borderId="0"/>
    <xf numFmtId="0" fontId="35" fillId="0" borderId="0"/>
    <xf numFmtId="0" fontId="28" fillId="0" borderId="0"/>
    <xf numFmtId="0" fontId="28" fillId="0" borderId="0"/>
    <xf numFmtId="175" fontId="28" fillId="0" borderId="0" applyFont="0" applyFill="0" applyBorder="0" applyAlignment="0" applyProtection="0"/>
    <xf numFmtId="169" fontId="28" fillId="0" borderId="0" applyFont="0" applyFill="0" applyBorder="0" applyAlignment="0" applyProtection="0"/>
    <xf numFmtId="0" fontId="28" fillId="0" borderId="0"/>
    <xf numFmtId="0" fontId="35" fillId="0" borderId="0"/>
    <xf numFmtId="0" fontId="35" fillId="0" borderId="0"/>
    <xf numFmtId="0" fontId="28" fillId="0" borderId="0"/>
    <xf numFmtId="0" fontId="28" fillId="0" borderId="0"/>
    <xf numFmtId="0" fontId="35" fillId="42" borderId="21" applyNumberFormat="0" applyFont="0" applyAlignment="0" applyProtection="0"/>
    <xf numFmtId="0" fontId="28" fillId="0" borderId="0"/>
    <xf numFmtId="0" fontId="35" fillId="0" borderId="0"/>
    <xf numFmtId="0" fontId="73" fillId="0" borderId="0" applyNumberFormat="0" applyFill="0" applyBorder="0" applyAlignment="0" applyProtection="0">
      <alignment vertical="top"/>
      <protection locked="0"/>
    </xf>
    <xf numFmtId="0" fontId="28" fillId="0" borderId="0"/>
    <xf numFmtId="165" fontId="82" fillId="0" borderId="0" applyFont="0" applyFill="0" applyBorder="0" applyAlignment="0" applyProtection="0"/>
    <xf numFmtId="169" fontId="28" fillId="0" borderId="0" applyFont="0" applyFill="0" applyBorder="0" applyAlignment="0" applyProtection="0"/>
    <xf numFmtId="0" fontId="35" fillId="0" borderId="0"/>
    <xf numFmtId="187" fontId="28" fillId="0" borderId="0" applyFont="0" applyFill="0" applyBorder="0" applyAlignment="0" applyProtection="0"/>
    <xf numFmtId="0" fontId="54" fillId="0" borderId="0"/>
    <xf numFmtId="0" fontId="104" fillId="0" borderId="29" applyNumberFormat="0" applyFill="0" applyAlignment="0" applyProtection="0"/>
    <xf numFmtId="0" fontId="68" fillId="0" borderId="27" applyNumberFormat="0" applyFill="0" applyAlignment="0" applyProtection="0"/>
    <xf numFmtId="0" fontId="90" fillId="46" borderId="23" applyNumberFormat="0" applyAlignment="0" applyProtection="0"/>
    <xf numFmtId="0" fontId="55" fillId="42" borderId="21" applyNumberFormat="0" applyFont="0" applyAlignment="0" applyProtection="0"/>
    <xf numFmtId="0" fontId="72" fillId="38" borderId="17" applyNumberFormat="0" applyAlignment="0" applyProtection="0"/>
    <xf numFmtId="0" fontId="62" fillId="46" borderId="17" applyNumberFormat="0" applyAlignment="0" applyProtection="0"/>
    <xf numFmtId="0" fontId="25" fillId="6" borderId="22" applyNumberFormat="0">
      <alignment horizontal="center" vertical="center" shrinkToFit="1"/>
      <protection locked="0"/>
    </xf>
    <xf numFmtId="0" fontId="55" fillId="0" borderId="0"/>
    <xf numFmtId="0" fontId="35" fillId="0" borderId="0"/>
    <xf numFmtId="0" fontId="35" fillId="42" borderId="21" applyNumberFormat="0" applyFont="0" applyAlignment="0" applyProtection="0"/>
    <xf numFmtId="0" fontId="28" fillId="0" borderId="0"/>
    <xf numFmtId="169" fontId="35" fillId="0" borderId="0" applyFont="0" applyFill="0" applyBorder="0" applyAlignment="0" applyProtection="0"/>
    <xf numFmtId="0" fontId="35" fillId="42" borderId="21" applyNumberFormat="0" applyFont="0" applyAlignment="0" applyProtection="0"/>
    <xf numFmtId="169" fontId="35" fillId="0" borderId="0" applyFont="0" applyFill="0" applyBorder="0" applyAlignment="0" applyProtection="0"/>
    <xf numFmtId="169" fontId="35" fillId="0" borderId="0" applyFont="0" applyFill="0" applyBorder="0" applyAlignment="0" applyProtection="0"/>
    <xf numFmtId="0" fontId="35" fillId="0" borderId="0"/>
    <xf numFmtId="0" fontId="56" fillId="62" borderId="0" applyNumberFormat="0" applyBorder="0" applyAlignment="0" applyProtection="0"/>
    <xf numFmtId="176" fontId="28" fillId="0" borderId="0" applyFont="0" applyFill="0" applyBorder="0" applyAlignment="0" applyProtection="0"/>
    <xf numFmtId="169" fontId="87" fillId="0" borderId="0" applyFont="0" applyFill="0" applyBorder="0" applyAlignment="0" applyProtection="0"/>
    <xf numFmtId="9" fontId="87" fillId="0" borderId="0" applyFont="0" applyFill="0" applyBorder="0" applyAlignment="0" applyProtection="0"/>
    <xf numFmtId="170" fontId="25" fillId="0" borderId="0" applyFont="0" applyFill="0" applyBorder="0" applyAlignment="0" applyProtection="0"/>
    <xf numFmtId="0" fontId="25" fillId="0" borderId="0"/>
    <xf numFmtId="0" fontId="25"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79" fillId="0" borderId="0"/>
    <xf numFmtId="0" fontId="25" fillId="0" borderId="0"/>
    <xf numFmtId="0" fontId="25" fillId="0" borderId="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0" fontId="25" fillId="13" borderId="15" applyNumberFormat="0" applyFont="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13" borderId="15" applyNumberFormat="0" applyFont="0" applyAlignment="0" applyProtection="0"/>
    <xf numFmtId="0" fontId="25" fillId="6" borderId="22" applyNumberFormat="0">
      <alignment horizontal="center" vertical="center" shrinkToFit="1"/>
      <protection locked="0"/>
    </xf>
    <xf numFmtId="38" fontId="128" fillId="112" borderId="22" applyNumberFormat="0">
      <alignment horizontal="center" wrapText="1"/>
    </xf>
    <xf numFmtId="169" fontId="28" fillId="0" borderId="0" applyFont="0" applyFill="0" applyBorder="0" applyAlignment="0" applyProtection="0"/>
    <xf numFmtId="169" fontId="28" fillId="0" borderId="0" applyFont="0" applyFill="0" applyBorder="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8" fillId="0" borderId="0"/>
    <xf numFmtId="0" fontId="28" fillId="0" borderId="0" applyNumberFormat="0" applyFill="0" applyBorder="0" applyAlignment="0" applyProtection="0"/>
    <xf numFmtId="0" fontId="25" fillId="13" borderId="15" applyNumberFormat="0" applyFont="0" applyAlignment="0" applyProtection="0"/>
    <xf numFmtId="0" fontId="79"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13" borderId="15" applyNumberFormat="0" applyFont="0" applyAlignment="0" applyProtection="0"/>
    <xf numFmtId="0" fontId="25" fillId="13" borderId="15" applyNumberFormat="0" applyFont="0" applyAlignment="0" applyProtection="0"/>
    <xf numFmtId="0" fontId="107" fillId="0" borderId="1">
      <alignment horizontal="left" vertical="center"/>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191" fontId="25" fillId="0" borderId="0" applyFont="0" applyFill="0" applyBorder="0" applyAlignment="0" applyProtection="0"/>
    <xf numFmtId="169" fontId="54" fillId="0" borderId="0" applyFont="0" applyFill="0" applyBorder="0" applyAlignment="0" applyProtection="0"/>
    <xf numFmtId="0" fontId="54" fillId="13" borderId="15" applyNumberFormat="0" applyFont="0" applyAlignment="0" applyProtection="0"/>
    <xf numFmtId="0" fontId="54" fillId="13" borderId="15" applyNumberFormat="0" applyFont="0" applyAlignment="0" applyProtection="0"/>
    <xf numFmtId="0" fontId="25" fillId="13" borderId="15" applyNumberFormat="0" applyFont="0" applyAlignment="0" applyProtection="0"/>
    <xf numFmtId="0" fontId="25" fillId="0" borderId="0"/>
    <xf numFmtId="0" fontId="25" fillId="13" borderId="15" applyNumberFormat="0" applyFont="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174" fontId="28" fillId="0" borderId="0" applyFont="0" applyFill="0" applyBorder="0" applyAlignment="0" applyProtection="0"/>
    <xf numFmtId="0" fontId="28" fillId="0" borderId="0"/>
    <xf numFmtId="0" fontId="28" fillId="0" borderId="0"/>
    <xf numFmtId="0" fontId="25" fillId="0" borderId="0"/>
    <xf numFmtId="169" fontId="28" fillId="0" borderId="0" applyFont="0" applyFill="0" applyBorder="0" applyAlignment="0" applyProtection="0"/>
    <xf numFmtId="0" fontId="28" fillId="0" borderId="0"/>
    <xf numFmtId="0" fontId="28"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8"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169" fontId="28" fillId="0" borderId="0" applyFont="0" applyFill="0" applyBorder="0" applyAlignment="0" applyProtection="0"/>
    <xf numFmtId="0" fontId="54" fillId="13" borderId="15" applyNumberFormat="0" applyFont="0" applyAlignment="0" applyProtection="0"/>
    <xf numFmtId="169" fontId="28" fillId="0" borderId="0" applyFont="0" applyFill="0" applyBorder="0" applyAlignment="0" applyProtection="0"/>
    <xf numFmtId="0" fontId="25" fillId="0" borderId="0"/>
    <xf numFmtId="0" fontId="25" fillId="13" borderId="15" applyNumberFormat="0" applyFont="0" applyAlignment="0" applyProtection="0"/>
    <xf numFmtId="38" fontId="128" fillId="112" borderId="22" applyNumberFormat="0">
      <alignment horizontal="center" wrapText="1"/>
    </xf>
    <xf numFmtId="0" fontId="28"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70" fillId="73" borderId="1" applyFont="0" applyFill="0" applyAlignment="0">
      <alignment vertical="top"/>
    </xf>
    <xf numFmtId="0" fontId="107" fillId="0" borderId="32" applyNumberFormat="0" applyAlignment="0" applyProtection="0">
      <alignment horizontal="left" vertical="center"/>
    </xf>
    <xf numFmtId="169" fontId="28" fillId="0" borderId="0" applyFont="0" applyFill="0" applyBorder="0" applyAlignment="0" applyProtection="0"/>
    <xf numFmtId="169" fontId="28" fillId="0" borderId="0" applyFont="0" applyFill="0" applyBorder="0" applyAlignment="0" applyProtection="0"/>
    <xf numFmtId="0" fontId="28" fillId="0" borderId="0"/>
    <xf numFmtId="0" fontId="28"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169" fontId="28" fillId="0" borderId="0" applyFont="0" applyFill="0" applyBorder="0" applyAlignment="0" applyProtection="0"/>
    <xf numFmtId="0" fontId="25" fillId="0" borderId="0"/>
    <xf numFmtId="0" fontId="25" fillId="13" borderId="15" applyNumberFormat="0" applyFont="0" applyAlignment="0" applyProtection="0"/>
    <xf numFmtId="0" fontId="25" fillId="6" borderId="22" applyNumberFormat="0">
      <alignment horizontal="center" vertical="center" shrinkToFit="1"/>
      <protection locked="0"/>
    </xf>
    <xf numFmtId="38" fontId="125" fillId="109" borderId="22">
      <alignment horizontal="center" vertical="center" wrapText="1"/>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8" fillId="0" borderId="0"/>
    <xf numFmtId="0" fontId="70" fillId="73" borderId="1" applyFont="0" applyFill="0" applyAlignment="0">
      <alignment vertical="top"/>
    </xf>
    <xf numFmtId="169" fontId="28" fillId="0" borderId="0" applyFont="0" applyFill="0" applyBorder="0" applyAlignment="0" applyProtection="0"/>
    <xf numFmtId="0" fontId="28"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169" fontId="28" fillId="0" borderId="0" applyFont="0" applyFill="0" applyBorder="0" applyAlignment="0" applyProtection="0"/>
    <xf numFmtId="0" fontId="25" fillId="0" borderId="0"/>
    <xf numFmtId="0" fontId="25" fillId="6" borderId="22" applyNumberFormat="0">
      <alignment horizontal="center" vertical="center" shrinkToFit="1"/>
      <protection locked="0"/>
    </xf>
    <xf numFmtId="0" fontId="25" fillId="13" borderId="15" applyNumberFormat="0" applyFont="0" applyAlignment="0" applyProtection="0"/>
    <xf numFmtId="0" fontId="25" fillId="0" borderId="0"/>
    <xf numFmtId="38" fontId="29" fillId="0" borderId="39">
      <alignment vertical="top"/>
    </xf>
    <xf numFmtId="192" fontId="88" fillId="0" borderId="0"/>
    <xf numFmtId="0" fontId="25" fillId="6" borderId="22" applyNumberFormat="0">
      <alignment horizontal="center" vertical="center" shrinkToFit="1"/>
      <protection locked="0"/>
    </xf>
    <xf numFmtId="0" fontId="61" fillId="55" borderId="17" applyNumberFormat="0" applyAlignment="0" applyProtection="0"/>
    <xf numFmtId="0" fontId="71" fillId="48" borderId="17" applyNumberFormat="0" applyAlignment="0" applyProtection="0"/>
    <xf numFmtId="0" fontId="29" fillId="2" borderId="20"/>
    <xf numFmtId="0" fontId="89" fillId="55" borderId="23" applyNumberFormat="0" applyAlignment="0" applyProtection="0"/>
    <xf numFmtId="0" fontId="70" fillId="0" borderId="30" applyNumberFormat="0" applyFill="0" applyAlignment="0" applyProtection="0"/>
    <xf numFmtId="184" fontId="28" fillId="0" borderId="0" applyFont="0" applyFill="0" applyBorder="0" applyAlignment="0" applyProtection="0"/>
    <xf numFmtId="0" fontId="28" fillId="0" borderId="0"/>
    <xf numFmtId="0" fontId="79" fillId="0" borderId="0"/>
    <xf numFmtId="172"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54" fillId="0" borderId="0"/>
    <xf numFmtId="0" fontId="28" fillId="0" borderId="0"/>
    <xf numFmtId="0" fontId="54" fillId="42" borderId="21" applyNumberFormat="0" applyFont="0" applyAlignment="0" applyProtection="0"/>
    <xf numFmtId="0" fontId="54" fillId="42" borderId="21" applyNumberFormat="0" applyFont="0" applyAlignment="0" applyProtection="0"/>
    <xf numFmtId="0" fontId="28" fillId="0" borderId="0"/>
    <xf numFmtId="172" fontId="28" fillId="0" borderId="0" applyFont="0" applyFill="0" applyBorder="0" applyAlignment="0" applyProtection="0"/>
    <xf numFmtId="0" fontId="28" fillId="0" borderId="0"/>
    <xf numFmtId="0" fontId="28" fillId="103" borderId="15" applyNumberFormat="0" applyFont="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8" fillId="0" borderId="0"/>
    <xf numFmtId="183" fontId="28" fillId="0" borderId="0" applyFont="0" applyFill="0" applyBorder="0" applyAlignment="0" applyProtection="0"/>
    <xf numFmtId="0" fontId="25" fillId="6" borderId="22" applyNumberFormat="0">
      <alignment horizontal="center" vertical="center" shrinkToFit="1"/>
      <protection locked="0"/>
    </xf>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70" fillId="73" borderId="34" applyFont="0" applyFill="0" applyAlignment="0">
      <alignment vertical="top"/>
    </xf>
    <xf numFmtId="194" fontId="95" fillId="0" borderId="2" applyFill="0" applyBorder="0" applyAlignment="0" applyProtection="0">
      <alignment wrapText="1"/>
    </xf>
    <xf numFmtId="0" fontId="70" fillId="0" borderId="29" applyNumberFormat="0" applyFill="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67" fillId="0" borderId="27"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38" fontId="125" fillId="109" borderId="22">
      <alignment horizontal="center" vertical="center" wrapText="1"/>
    </xf>
    <xf numFmtId="38" fontId="128" fillId="112" borderId="22" applyNumberFormat="0">
      <alignment horizontal="center" wrapText="1"/>
    </xf>
    <xf numFmtId="0" fontId="61" fillId="46"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70" fillId="73" borderId="34" applyFont="0" applyFill="0" applyAlignment="0">
      <alignment vertical="top"/>
    </xf>
    <xf numFmtId="0" fontId="70" fillId="0" borderId="29" applyNumberFormat="0" applyFill="0" applyAlignment="0" applyProtection="0"/>
    <xf numFmtId="0" fontId="28" fillId="0" borderId="0"/>
    <xf numFmtId="0" fontId="28" fillId="0" borderId="0"/>
    <xf numFmtId="0" fontId="28" fillId="0" borderId="0"/>
    <xf numFmtId="10" fontId="29" fillId="113" borderId="3" applyNumberFormat="0" applyBorder="0" applyAlignment="0" applyProtection="0"/>
    <xf numFmtId="0" fontId="28" fillId="0" borderId="0"/>
    <xf numFmtId="38" fontId="125" fillId="109" borderId="22">
      <alignment horizontal="center" vertical="center" wrapText="1"/>
    </xf>
    <xf numFmtId="0" fontId="71" fillId="38" borderId="17" applyNumberFormat="0" applyAlignment="0" applyProtection="0"/>
    <xf numFmtId="38" fontId="29" fillId="0" borderId="39">
      <alignment vertical="top"/>
    </xf>
    <xf numFmtId="0" fontId="71" fillId="38" borderId="17" applyNumberFormat="0" applyAlignment="0" applyProtection="0"/>
    <xf numFmtId="0" fontId="71" fillId="38" borderId="17" applyNumberFormat="0" applyAlignment="0" applyProtection="0"/>
    <xf numFmtId="0" fontId="141" fillId="38" borderId="17" applyNumberFormat="0" applyAlignment="0" applyProtection="0"/>
    <xf numFmtId="0" fontId="142" fillId="46" borderId="23" applyNumberFormat="0" applyAlignment="0" applyProtection="0"/>
    <xf numFmtId="0" fontId="143" fillId="46" borderId="17" applyNumberFormat="0" applyAlignment="0" applyProtection="0"/>
    <xf numFmtId="0" fontId="147" fillId="0" borderId="29" applyNumberFormat="0" applyFill="0" applyAlignment="0" applyProtection="0"/>
    <xf numFmtId="0" fontId="28" fillId="42" borderId="21" applyNumberFormat="0" applyFont="0" applyAlignment="0" applyProtection="0"/>
    <xf numFmtId="0" fontId="28" fillId="0" borderId="0"/>
    <xf numFmtId="0" fontId="71" fillId="38" borderId="17" applyNumberFormat="0" applyAlignment="0" applyProtection="0"/>
    <xf numFmtId="0" fontId="71" fillId="38" borderId="17" applyNumberFormat="0" applyAlignment="0" applyProtection="0"/>
    <xf numFmtId="0" fontId="28" fillId="0" borderId="0"/>
    <xf numFmtId="0" fontId="28" fillId="0" borderId="0"/>
    <xf numFmtId="0" fontId="28" fillId="0" borderId="0"/>
    <xf numFmtId="0" fontId="28" fillId="0" borderId="0"/>
    <xf numFmtId="0" fontId="28" fillId="0" borderId="0"/>
    <xf numFmtId="172"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8" fontId="28" fillId="0" borderId="0" applyFont="0" applyFill="0" applyBorder="0" applyAlignment="0" applyProtection="0"/>
    <xf numFmtId="169" fontId="28" fillId="0" borderId="0" applyFont="0" applyFill="0" applyBorder="0" applyAlignment="0" applyProtection="0"/>
    <xf numFmtId="9" fontId="28" fillId="0" borderId="0" applyFont="0" applyFill="0" applyBorder="0" applyAlignment="0" applyProtection="0"/>
    <xf numFmtId="0" fontId="28" fillId="0" borderId="0"/>
    <xf numFmtId="218" fontId="28" fillId="0" borderId="0" applyFont="0" applyFill="0" applyBorder="0" applyAlignment="0" applyProtection="0"/>
    <xf numFmtId="0" fontId="28" fillId="0" borderId="0"/>
    <xf numFmtId="0" fontId="28" fillId="0" borderId="0"/>
    <xf numFmtId="43" fontId="28"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0" fontId="28" fillId="0" borderId="0"/>
    <xf numFmtId="175" fontId="35" fillId="0" borderId="0" applyFont="0" applyFill="0" applyBorder="0" applyAlignment="0" applyProtection="0"/>
    <xf numFmtId="0" fontId="3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6" borderId="22" applyNumberFormat="0">
      <alignment horizontal="center" vertical="center" shrinkToFit="1"/>
      <protection locked="0"/>
    </xf>
    <xf numFmtId="169" fontId="28" fillId="0" borderId="0" applyFont="0" applyFill="0" applyBorder="0" applyAlignment="0" applyProtection="0"/>
    <xf numFmtId="0" fontId="71" fillId="38" borderId="17" applyNumberFormat="0" applyAlignment="0" applyProtection="0"/>
    <xf numFmtId="0" fontId="25" fillId="6" borderId="22" applyNumberFormat="0">
      <alignment horizontal="center" vertical="center" shrinkToFit="1"/>
      <protection locked="0"/>
    </xf>
    <xf numFmtId="0" fontId="107" fillId="0" borderId="32" applyNumberFormat="0" applyAlignment="0" applyProtection="0">
      <alignment horizontal="left" vertical="center"/>
    </xf>
    <xf numFmtId="0" fontId="107" fillId="0" borderId="34">
      <alignment horizontal="left" vertical="center"/>
    </xf>
    <xf numFmtId="0" fontId="71" fillId="38" borderId="17" applyNumberFormat="0" applyAlignment="0" applyProtection="0"/>
    <xf numFmtId="169" fontId="28" fillId="0" borderId="0" applyFont="0" applyFill="0" applyBorder="0" applyAlignment="0" applyProtection="0"/>
    <xf numFmtId="169" fontId="28" fillId="0" borderId="0" applyFont="0" applyFill="0" applyBorder="0" applyAlignment="0" applyProtection="0"/>
    <xf numFmtId="0" fontId="71" fillId="38" borderId="17" applyNumberFormat="0" applyAlignment="0" applyProtection="0"/>
    <xf numFmtId="169" fontId="28" fillId="0" borderId="0" applyFont="0" applyFill="0" applyBorder="0" applyAlignment="0" applyProtection="0"/>
    <xf numFmtId="0" fontId="71" fillId="38" borderId="17" applyNumberFormat="0" applyAlignment="0" applyProtection="0"/>
    <xf numFmtId="169" fontId="28" fillId="0" borderId="0" applyFont="0" applyFill="0" applyBorder="0" applyAlignment="0" applyProtection="0"/>
    <xf numFmtId="0" fontId="71" fillId="38" borderId="17" applyNumberFormat="0" applyAlignment="0" applyProtection="0"/>
    <xf numFmtId="0" fontId="28" fillId="0" borderId="0"/>
    <xf numFmtId="0" fontId="28" fillId="0" borderId="0"/>
    <xf numFmtId="169" fontId="28" fillId="0" borderId="0" applyFont="0" applyFill="0" applyBorder="0" applyAlignment="0" applyProtection="0"/>
    <xf numFmtId="169" fontId="28" fillId="0" borderId="0" applyFont="0" applyFill="0" applyBorder="0" applyAlignment="0" applyProtection="0"/>
    <xf numFmtId="0" fontId="156" fillId="42" borderId="21" applyNumberFormat="0" applyFont="0" applyAlignment="0" applyProtection="0"/>
    <xf numFmtId="0" fontId="28" fillId="0" borderId="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169"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169" fontId="28" fillId="0" borderId="0" applyFont="0" applyFill="0" applyBorder="0" applyAlignment="0" applyProtection="0"/>
    <xf numFmtId="0" fontId="71" fillId="38" borderId="17" applyNumberFormat="0" applyAlignment="0" applyProtection="0"/>
    <xf numFmtId="169" fontId="28" fillId="0" borderId="0" applyFont="0" applyFill="0" applyBorder="0" applyAlignment="0" applyProtection="0"/>
    <xf numFmtId="169" fontId="28" fillId="0" borderId="0" applyFont="0" applyFill="0" applyBorder="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71" fillId="38" borderId="17" applyNumberFormat="0" applyAlignment="0" applyProtection="0"/>
    <xf numFmtId="0" fontId="71" fillId="38" borderId="17" applyNumberFormat="0" applyAlignment="0" applyProtection="0"/>
    <xf numFmtId="169" fontId="28" fillId="0" borderId="0" applyFont="0" applyFill="0" applyBorder="0" applyAlignment="0" applyProtection="0"/>
    <xf numFmtId="0" fontId="71" fillId="38" borderId="17" applyNumberFormat="0" applyAlignment="0" applyProtection="0"/>
    <xf numFmtId="169"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61" fillId="46" borderId="17" applyNumberFormat="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89" fillId="46" borderId="23" applyNumberFormat="0" applyAlignment="0" applyProtection="0"/>
    <xf numFmtId="0" fontId="89" fillId="46" borderId="23"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61" fillId="46" borderId="17"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61" fillId="46"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89" fillId="46" borderId="23" applyNumberFormat="0" applyAlignment="0" applyProtection="0"/>
    <xf numFmtId="0" fontId="70" fillId="0" borderId="29" applyNumberFormat="0" applyFill="0" applyAlignment="0" applyProtection="0"/>
    <xf numFmtId="0" fontId="35" fillId="42" borderId="21" applyNumberFormat="0" applyFont="0" applyAlignment="0" applyProtection="0"/>
    <xf numFmtId="0" fontId="35" fillId="42" borderId="21" applyNumberFormat="0" applyFont="0" applyAlignment="0" applyProtection="0"/>
    <xf numFmtId="0" fontId="62" fillId="46" borderId="17" applyNumberFormat="0" applyAlignment="0" applyProtection="0"/>
    <xf numFmtId="0" fontId="72" fillId="38" borderId="17" applyNumberFormat="0" applyAlignment="0" applyProtection="0"/>
    <xf numFmtId="0" fontId="55" fillId="42" borderId="21" applyNumberFormat="0" applyFont="0" applyAlignment="0" applyProtection="0"/>
    <xf numFmtId="0" fontId="90" fillId="46" borderId="23" applyNumberFormat="0" applyAlignment="0" applyProtection="0"/>
    <xf numFmtId="0" fontId="104" fillId="0" borderId="29" applyNumberFormat="0" applyFill="0" applyAlignment="0" applyProtection="0"/>
    <xf numFmtId="0" fontId="35" fillId="42" borderId="21" applyNumberFormat="0" applyFont="0" applyAlignment="0" applyProtection="0"/>
    <xf numFmtId="0" fontId="25" fillId="6" borderId="22" applyNumberFormat="0">
      <alignment horizontal="center" vertical="center" shrinkToFit="1"/>
      <protection locked="0"/>
    </xf>
    <xf numFmtId="0" fontId="61" fillId="55" borderId="17" applyNumberFormat="0" applyAlignment="0" applyProtection="0"/>
    <xf numFmtId="0" fontId="71" fillId="48" borderId="17" applyNumberFormat="0" applyAlignment="0" applyProtection="0"/>
    <xf numFmtId="0" fontId="29" fillId="2" borderId="20"/>
    <xf numFmtId="0" fontId="89" fillId="55" borderId="23" applyNumberFormat="0" applyAlignment="0" applyProtection="0"/>
    <xf numFmtId="0" fontId="70" fillId="0" borderId="30" applyNumberFormat="0" applyFill="0" applyAlignment="0" applyProtection="0"/>
    <xf numFmtId="0" fontId="54" fillId="42" borderId="21" applyNumberFormat="0" applyFont="0" applyAlignment="0" applyProtection="0"/>
    <xf numFmtId="0" fontId="54" fillId="42" borderId="21" applyNumberFormat="0" applyFont="0" applyAlignment="0" applyProtection="0"/>
    <xf numFmtId="0" fontId="61" fillId="46"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70" fillId="73" borderId="34" applyFont="0" applyFill="0" applyAlignment="0">
      <alignment vertical="top"/>
    </xf>
    <xf numFmtId="0" fontId="70" fillId="0" borderId="29" applyNumberFormat="0" applyFill="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61" fillId="46"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70" fillId="73" borderId="34" applyFont="0" applyFill="0" applyAlignment="0">
      <alignment vertical="top"/>
    </xf>
    <xf numFmtId="0" fontId="70" fillId="0" borderId="29" applyNumberFormat="0" applyFill="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89" fillId="46" borderId="23" applyNumberFormat="0" applyAlignment="0" applyProtection="0"/>
    <xf numFmtId="0" fontId="141" fillId="38" borderId="17" applyNumberFormat="0" applyAlignment="0" applyProtection="0"/>
    <xf numFmtId="0" fontId="142" fillId="46" borderId="23" applyNumberFormat="0" applyAlignment="0" applyProtection="0"/>
    <xf numFmtId="0" fontId="143" fillId="46" borderId="17" applyNumberFormat="0" applyAlignment="0" applyProtection="0"/>
    <xf numFmtId="0" fontId="147" fillId="0" borderId="29" applyNumberFormat="0" applyFill="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38" fontId="121" fillId="108" borderId="35" applyNumberFormat="0" applyBorder="0">
      <protection locked="0"/>
    </xf>
    <xf numFmtId="0" fontId="71" fillId="38" borderId="17" applyNumberFormat="0" applyAlignment="0" applyProtection="0"/>
    <xf numFmtId="0" fontId="107" fillId="0" borderId="34">
      <alignment horizontal="left" vertical="center"/>
    </xf>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156"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28" fillId="0" borderId="0"/>
    <xf numFmtId="43" fontId="28"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0" fontId="28" fillId="0" borderId="0"/>
    <xf numFmtId="169" fontId="28" fillId="0" borderId="0" applyFont="0" applyFill="0" applyBorder="0" applyAlignment="0" applyProtection="0"/>
    <xf numFmtId="169" fontId="28"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0" fontId="28"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28" fillId="0" borderId="0"/>
    <xf numFmtId="175" fontId="28" fillId="0" borderId="0" applyFont="0" applyFill="0" applyBorder="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2"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70" fillId="0" borderId="29" applyNumberFormat="0" applyFill="0" applyAlignment="0" applyProtection="0"/>
    <xf numFmtId="0" fontId="141" fillId="38" borderId="17" applyNumberFormat="0" applyAlignment="0" applyProtection="0"/>
    <xf numFmtId="0" fontId="142" fillId="46" borderId="23" applyNumberFormat="0" applyAlignment="0" applyProtection="0"/>
    <xf numFmtId="0" fontId="143" fillId="46" borderId="17" applyNumberFormat="0" applyAlignment="0" applyProtection="0"/>
    <xf numFmtId="0" fontId="147" fillId="0" borderId="29" applyNumberFormat="0" applyFill="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42" borderId="21" applyNumberFormat="0" applyFont="0" applyAlignment="0" applyProtection="0"/>
    <xf numFmtId="0" fontId="28"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194" fontId="95" fillId="0" borderId="2" applyFill="0" applyBorder="0" applyAlignment="0" applyProtection="0">
      <alignment wrapText="1"/>
    </xf>
    <xf numFmtId="0" fontId="28" fillId="0" borderId="0"/>
    <xf numFmtId="0" fontId="28" fillId="0" borderId="0"/>
    <xf numFmtId="43" fontId="28" fillId="0" borderId="0" applyFont="0" applyFill="0" applyBorder="0" applyAlignment="0" applyProtection="0"/>
    <xf numFmtId="218" fontId="28" fillId="0" borderId="0" applyFont="0" applyFill="0" applyBorder="0" applyAlignment="0" applyProtection="0"/>
    <xf numFmtId="9" fontId="28" fillId="0" borderId="0" applyFont="0" applyFill="0" applyBorder="0" applyAlignment="0" applyProtection="0"/>
    <xf numFmtId="0" fontId="28" fillId="0" borderId="0"/>
    <xf numFmtId="0" fontId="28" fillId="0" borderId="0"/>
    <xf numFmtId="172" fontId="28" fillId="0" borderId="0" applyFont="0" applyFill="0" applyBorder="0" applyAlignment="0" applyProtection="0"/>
    <xf numFmtId="169" fontId="28" fillId="0" borderId="0" applyFont="0" applyFill="0" applyBorder="0" applyAlignment="0" applyProtection="0"/>
    <xf numFmtId="168" fontId="28" fillId="0" borderId="0" applyFont="0" applyFill="0" applyBorder="0" applyAlignment="0" applyProtection="0"/>
    <xf numFmtId="169" fontId="28" fillId="0" borderId="0" applyFont="0" applyFill="0" applyBorder="0" applyAlignment="0" applyProtection="0"/>
    <xf numFmtId="38" fontId="125" fillId="109" borderId="22">
      <alignment horizontal="center" vertical="center" wrapText="1"/>
    </xf>
    <xf numFmtId="0" fontId="28" fillId="0" borderId="0"/>
    <xf numFmtId="38" fontId="128" fillId="112" borderId="22" applyNumberFormat="0">
      <alignment horizontal="center" wrapText="1"/>
    </xf>
    <xf numFmtId="0" fontId="28"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89" fillId="46" borderId="23" applyNumberFormat="0" applyAlignment="0" applyProtection="0"/>
    <xf numFmtId="0" fontId="28" fillId="0" borderId="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70" fillId="0" borderId="29" applyNumberFormat="0" applyFill="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25" fillId="6" borderId="22" applyNumberFormat="0">
      <alignment horizontal="center" vertical="center" shrinkToFit="1"/>
      <protection locked="0"/>
    </xf>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54" fillId="42" borderId="21" applyNumberFormat="0" applyFont="0" applyAlignment="0" applyProtection="0"/>
    <xf numFmtId="0" fontId="28" fillId="0" borderId="0"/>
    <xf numFmtId="0" fontId="28" fillId="0" borderId="0"/>
    <xf numFmtId="0" fontId="28" fillId="0" borderId="0"/>
    <xf numFmtId="0" fontId="28" fillId="0" borderId="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69" fontId="28" fillId="0" borderId="0" applyFont="0" applyFill="0" applyBorder="0" applyAlignment="0" applyProtection="0"/>
    <xf numFmtId="0" fontId="28" fillId="0" borderId="0"/>
    <xf numFmtId="183"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71" fillId="38" borderId="17" applyNumberFormat="0" applyAlignment="0" applyProtection="0"/>
    <xf numFmtId="0" fontId="71" fillId="38" borderId="17" applyNumberFormat="0" applyAlignment="0" applyProtection="0"/>
    <xf numFmtId="0" fontId="70" fillId="0" borderId="29" applyNumberFormat="0" applyFill="0" applyAlignment="0" applyProtection="0"/>
    <xf numFmtId="0" fontId="71" fillId="38" borderId="17" applyNumberFormat="0" applyAlignment="0" applyProtection="0"/>
    <xf numFmtId="0" fontId="70" fillId="0" borderId="29" applyNumberFormat="0" applyFill="0" applyAlignment="0" applyProtection="0"/>
    <xf numFmtId="0" fontId="70" fillId="0" borderId="29" applyNumberFormat="0" applyFill="0" applyAlignment="0" applyProtection="0"/>
    <xf numFmtId="0" fontId="61" fillId="46" borderId="17" applyNumberFormat="0" applyAlignment="0" applyProtection="0"/>
    <xf numFmtId="0" fontId="89" fillId="46" borderId="23" applyNumberFormat="0" applyAlignment="0" applyProtection="0"/>
    <xf numFmtId="0" fontId="89" fillId="46" borderId="23"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89" fillId="46" borderId="23" applyNumberFormat="0" applyAlignment="0" applyProtection="0"/>
    <xf numFmtId="0" fontId="89" fillId="46" borderId="23" applyNumberFormat="0" applyAlignment="0" applyProtection="0"/>
    <xf numFmtId="0" fontId="28" fillId="42" borderId="21" applyNumberFormat="0" applyFont="0" applyAlignment="0" applyProtection="0"/>
    <xf numFmtId="0" fontId="28" fillId="42" borderId="21" applyNumberFormat="0" applyFon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71" fillId="38" borderId="17" applyNumberFormat="0" applyAlignment="0" applyProtection="0"/>
    <xf numFmtId="0" fontId="61" fillId="46" borderId="17" applyNumberFormat="0" applyAlignment="0" applyProtection="0"/>
    <xf numFmtId="0" fontId="61" fillId="46" borderId="17" applyNumberFormat="0" applyAlignment="0" applyProtection="0"/>
    <xf numFmtId="0" fontId="61" fillId="46" borderId="17" applyNumberFormat="0" applyAlignment="0" applyProtection="0"/>
    <xf numFmtId="169" fontId="28" fillId="0" borderId="0" applyFont="0" applyFill="0" applyBorder="0" applyAlignment="0" applyProtection="0"/>
    <xf numFmtId="0" fontId="28" fillId="0" borderId="0"/>
    <xf numFmtId="0" fontId="70" fillId="73" borderId="1" applyFont="0" applyFill="0" applyAlignment="0">
      <alignment vertical="top"/>
    </xf>
    <xf numFmtId="175" fontId="25" fillId="0" borderId="0" applyFont="0" applyFill="0" applyBorder="0" applyAlignment="0" applyProtection="0"/>
    <xf numFmtId="175" fontId="25" fillId="0" borderId="0" applyFont="0" applyFill="0" applyBorder="0" applyAlignment="0" applyProtection="0"/>
    <xf numFmtId="0" fontId="105" fillId="0" borderId="0"/>
    <xf numFmtId="175" fontId="28" fillId="0" borderId="0" applyFont="0" applyFill="0" applyBorder="0" applyAlignment="0" applyProtection="0"/>
    <xf numFmtId="0" fontId="105" fillId="0" borderId="0"/>
    <xf numFmtId="175" fontId="28" fillId="0" borderId="0" applyFont="0" applyFill="0" applyBorder="0" applyAlignment="0" applyProtection="0"/>
    <xf numFmtId="0" fontId="105" fillId="0" borderId="0"/>
    <xf numFmtId="175" fontId="28" fillId="0" borderId="0" applyFont="0" applyFill="0" applyBorder="0" applyAlignment="0" applyProtection="0"/>
    <xf numFmtId="0" fontId="105" fillId="0" borderId="0"/>
    <xf numFmtId="175" fontId="28" fillId="0" borderId="0" applyFont="0" applyFill="0" applyBorder="0" applyAlignment="0" applyProtection="0"/>
    <xf numFmtId="38" fontId="121" fillId="108" borderId="35" applyNumberFormat="0" applyBorder="0">
      <protection locked="0"/>
    </xf>
    <xf numFmtId="0" fontId="2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2" fillId="0" borderId="0"/>
    <xf numFmtId="0" fontId="28" fillId="0" borderId="0"/>
    <xf numFmtId="0" fontId="21"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69" fontId="28" fillId="0" borderId="0" applyFont="0" applyFill="0" applyBorder="0" applyAlignment="0" applyProtection="0"/>
    <xf numFmtId="169" fontId="28" fillId="0" borderId="0" applyFont="0" applyFill="0" applyBorder="0" applyAlignment="0" applyProtection="0"/>
    <xf numFmtId="0" fontId="28" fillId="0" borderId="0"/>
    <xf numFmtId="0" fontId="20" fillId="0" borderId="0"/>
    <xf numFmtId="173" fontId="20" fillId="0" borderId="0" applyFont="0" applyFill="0" applyBorder="0" applyAlignment="0" applyProtection="0"/>
    <xf numFmtId="9" fontId="20" fillId="0" borderId="0" applyFont="0" applyFill="0" applyBorder="0" applyAlignment="0" applyProtection="0"/>
    <xf numFmtId="0" fontId="28" fillId="0" borderId="0"/>
    <xf numFmtId="0" fontId="19" fillId="0" borderId="0"/>
    <xf numFmtId="0" fontId="28" fillId="0" borderId="0"/>
    <xf numFmtId="0" fontId="28" fillId="0" borderId="0"/>
    <xf numFmtId="0" fontId="28" fillId="0" borderId="0"/>
    <xf numFmtId="0" fontId="28" fillId="0" borderId="0"/>
    <xf numFmtId="0" fontId="28" fillId="0" borderId="0"/>
    <xf numFmtId="0" fontId="18" fillId="0" borderId="0"/>
    <xf numFmtId="173" fontId="18" fillId="0" borderId="0" applyFont="0" applyFill="0" applyBorder="0" applyAlignment="0" applyProtection="0"/>
    <xf numFmtId="9" fontId="18" fillId="0" borderId="0" applyFont="0" applyFill="0" applyBorder="0" applyAlignment="0" applyProtection="0"/>
    <xf numFmtId="0" fontId="17" fillId="0" borderId="0"/>
    <xf numFmtId="173" fontId="17" fillId="0" borderId="0" applyFont="0" applyFill="0" applyBorder="0" applyAlignment="0" applyProtection="0"/>
    <xf numFmtId="9" fontId="17" fillId="0" borderId="0" applyFont="0" applyFill="0" applyBorder="0" applyAlignment="0" applyProtection="0"/>
    <xf numFmtId="0" fontId="14" fillId="0" borderId="0"/>
    <xf numFmtId="173" fontId="14" fillId="0" borderId="0" applyFont="0" applyFill="0" applyBorder="0" applyAlignment="0" applyProtection="0"/>
    <xf numFmtId="9" fontId="14" fillId="0" borderId="0" applyFont="0" applyFill="0" applyBorder="0" applyAlignment="0" applyProtection="0"/>
    <xf numFmtId="0" fontId="28" fillId="0" borderId="0"/>
    <xf numFmtId="0" fontId="13" fillId="0" borderId="0"/>
    <xf numFmtId="0" fontId="11" fillId="0" borderId="0"/>
    <xf numFmtId="0" fontId="28" fillId="0" borderId="0"/>
    <xf numFmtId="0" fontId="10" fillId="0" borderId="0"/>
    <xf numFmtId="0" fontId="9" fillId="0" borderId="0"/>
    <xf numFmtId="0" fontId="28" fillId="0" borderId="0"/>
    <xf numFmtId="0" fontId="8" fillId="0" borderId="0"/>
    <xf numFmtId="0" fontId="7" fillId="0" borderId="0"/>
    <xf numFmtId="0" fontId="28" fillId="0" borderId="0"/>
    <xf numFmtId="0" fontId="6" fillId="0" borderId="0"/>
    <xf numFmtId="0" fontId="28"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176" fontId="28" fillId="0" borderId="0" applyFont="0" applyFill="0" applyBorder="0" applyAlignment="0" applyProtection="0"/>
    <xf numFmtId="182" fontId="28"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28" fillId="0" borderId="0"/>
    <xf numFmtId="0" fontId="2" fillId="0" borderId="0"/>
    <xf numFmtId="0" fontId="28"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8" fillId="0" borderId="0"/>
  </cellStyleXfs>
  <cellXfs count="507">
    <xf numFmtId="0" fontId="0" fillId="0" borderId="0" xfId="0"/>
    <xf numFmtId="0" fontId="31" fillId="0" borderId="0" xfId="0" applyFont="1" applyFill="1" applyBorder="1" applyAlignment="1">
      <alignment horizontal="center"/>
    </xf>
    <xf numFmtId="0" fontId="31" fillId="0" borderId="0" xfId="0" applyFont="1" applyFill="1" applyBorder="1" applyAlignment="1">
      <alignment horizontal="center" vertical="center"/>
    </xf>
    <xf numFmtId="0" fontId="26" fillId="0" borderId="0" xfId="11" applyFont="1"/>
    <xf numFmtId="0" fontId="26" fillId="0" borderId="0" xfId="11" applyFont="1" applyAlignment="1">
      <alignment horizontal="center"/>
    </xf>
    <xf numFmtId="0" fontId="26" fillId="0" borderId="0" xfId="11" applyFont="1" applyBorder="1" applyAlignment="1">
      <alignment vertical="top"/>
    </xf>
    <xf numFmtId="9" fontId="26" fillId="0" borderId="0" xfId="3" applyFont="1" applyBorder="1" applyAlignment="1">
      <alignment vertical="top"/>
    </xf>
    <xf numFmtId="9" fontId="26" fillId="0" borderId="0" xfId="3" applyFont="1"/>
    <xf numFmtId="10" fontId="26" fillId="0" borderId="0" xfId="3" applyNumberFormat="1" applyFont="1"/>
    <xf numFmtId="181" fontId="36" fillId="4" borderId="6" xfId="11" applyNumberFormat="1" applyFont="1" applyFill="1" applyBorder="1" applyAlignment="1" applyProtection="1">
      <alignment horizontal="center" wrapText="1"/>
    </xf>
    <xf numFmtId="196" fontId="36" fillId="4" borderId="6" xfId="1" applyNumberFormat="1" applyFont="1" applyFill="1" applyBorder="1" applyAlignment="1" applyProtection="1">
      <alignment horizontal="center" wrapText="1"/>
    </xf>
    <xf numFmtId="0" fontId="52" fillId="0" borderId="0" xfId="11" applyFont="1"/>
    <xf numFmtId="0" fontId="187" fillId="4" borderId="6" xfId="11" applyFont="1" applyFill="1" applyBorder="1" applyAlignment="1" applyProtection="1"/>
    <xf numFmtId="180" fontId="187" fillId="4" borderId="6" xfId="1" applyNumberFormat="1" applyFont="1" applyFill="1" applyBorder="1" applyAlignment="1" applyProtection="1">
      <alignment wrapText="1"/>
    </xf>
    <xf numFmtId="0" fontId="26" fillId="4" borderId="0" xfId="11" applyFont="1" applyFill="1" applyBorder="1" applyAlignment="1">
      <alignment vertical="top"/>
    </xf>
    <xf numFmtId="180" fontId="26" fillId="0" borderId="0" xfId="11" applyNumberFormat="1" applyFont="1"/>
    <xf numFmtId="0" fontId="189" fillId="0" borderId="0" xfId="14" applyFont="1" applyAlignment="1">
      <alignment vertical="center"/>
    </xf>
    <xf numFmtId="2" fontId="34" fillId="0" borderId="0" xfId="16" applyNumberFormat="1" applyFont="1" applyFill="1" applyBorder="1" applyAlignment="1">
      <alignment horizontal="right" vertical="center"/>
    </xf>
    <xf numFmtId="247" fontId="34" fillId="0" borderId="0" xfId="16" applyNumberFormat="1" applyFont="1" applyFill="1" applyBorder="1" applyAlignment="1">
      <alignment vertical="center"/>
    </xf>
    <xf numFmtId="0" fontId="34" fillId="0" borderId="0" xfId="14" applyFont="1" applyFill="1" applyBorder="1" applyAlignment="1">
      <alignment horizontal="left" vertical="center"/>
    </xf>
    <xf numFmtId="0" fontId="188" fillId="0" borderId="0" xfId="14" applyFont="1" applyFill="1" applyBorder="1" applyAlignment="1">
      <alignment horizontal="left" vertical="center"/>
    </xf>
    <xf numFmtId="0" fontId="17" fillId="0" borderId="0" xfId="11" applyFont="1" applyBorder="1" applyAlignment="1">
      <alignment vertical="top"/>
    </xf>
    <xf numFmtId="37" fontId="26" fillId="0" borderId="0" xfId="11" applyNumberFormat="1" applyFont="1"/>
    <xf numFmtId="0" fontId="0" fillId="0" borderId="0" xfId="0" applyNumberFormat="1"/>
    <xf numFmtId="0" fontId="16" fillId="0" borderId="0" xfId="11" applyFont="1" applyBorder="1" applyAlignment="1">
      <alignment vertical="top"/>
    </xf>
    <xf numFmtId="0" fontId="29" fillId="0" borderId="0" xfId="0" applyFont="1" applyFill="1" applyBorder="1" applyAlignment="1">
      <alignment horizontal="right" vertical="center"/>
    </xf>
    <xf numFmtId="177" fontId="29" fillId="0" borderId="0" xfId="0" applyNumberFormat="1" applyFont="1" applyFill="1" applyAlignment="1">
      <alignment vertical="center"/>
    </xf>
    <xf numFmtId="177" fontId="29" fillId="0" borderId="0" xfId="0" applyNumberFormat="1" applyFont="1" applyFill="1" applyBorder="1" applyAlignment="1">
      <alignment vertical="center"/>
    </xf>
    <xf numFmtId="177" fontId="29" fillId="0" borderId="0" xfId="0" applyNumberFormat="1" applyFont="1" applyFill="1" applyBorder="1" applyAlignment="1">
      <alignment horizontal="right" vertical="center"/>
    </xf>
    <xf numFmtId="0" fontId="15" fillId="0" borderId="0" xfId="11" applyFont="1"/>
    <xf numFmtId="0" fontId="30" fillId="0" borderId="0" xfId="2" applyFont="1"/>
    <xf numFmtId="180" fontId="30" fillId="0" borderId="0" xfId="1" applyNumberFormat="1" applyFont="1"/>
    <xf numFmtId="178" fontId="29" fillId="0" borderId="0" xfId="3" applyNumberFormat="1" applyFont="1" applyFill="1" applyAlignment="1">
      <alignment vertical="center"/>
    </xf>
    <xf numFmtId="0" fontId="190" fillId="0" borderId="0" xfId="11" applyFont="1" applyAlignment="1">
      <alignment vertical="center"/>
    </xf>
    <xf numFmtId="0" fontId="52" fillId="0" borderId="0" xfId="11" applyFont="1" applyAlignment="1">
      <alignment horizontal="right" vertical="center"/>
    </xf>
    <xf numFmtId="0" fontId="26" fillId="0" borderId="0" xfId="11" applyAlignment="1">
      <alignment vertical="center"/>
    </xf>
    <xf numFmtId="0" fontId="12" fillId="0" borderId="0" xfId="11" applyFont="1" applyAlignment="1">
      <alignment vertical="center"/>
    </xf>
    <xf numFmtId="0" fontId="12" fillId="0" borderId="0" xfId="11" applyFont="1" applyAlignment="1">
      <alignment horizontal="center" vertical="center"/>
    </xf>
    <xf numFmtId="0" fontId="12" fillId="4" borderId="0" xfId="11" applyFont="1" applyFill="1" applyAlignment="1">
      <alignment vertical="center"/>
    </xf>
    <xf numFmtId="0" fontId="12" fillId="0" borderId="0" xfId="11" applyFont="1" applyBorder="1" applyAlignment="1">
      <alignment vertical="center"/>
    </xf>
    <xf numFmtId="3" fontId="12" fillId="0" borderId="0" xfId="11" applyNumberFormat="1" applyFont="1" applyBorder="1" applyAlignment="1">
      <alignment vertical="center"/>
    </xf>
    <xf numFmtId="0" fontId="190" fillId="4" borderId="0" xfId="11" applyFont="1" applyFill="1" applyAlignment="1">
      <alignment horizontal="justify" vertical="center" wrapText="1"/>
    </xf>
    <xf numFmtId="10" fontId="12" fillId="0" borderId="0" xfId="15" applyNumberFormat="1" applyFont="1" applyAlignment="1">
      <alignment vertical="center"/>
    </xf>
    <xf numFmtId="0" fontId="26" fillId="0" borderId="0" xfId="11" applyFont="1" applyFill="1"/>
    <xf numFmtId="0" fontId="26" fillId="0" borderId="0" xfId="11" applyFont="1" applyFill="1" applyBorder="1" applyAlignment="1">
      <alignment vertical="top"/>
    </xf>
    <xf numFmtId="0" fontId="194" fillId="0" borderId="0" xfId="0" applyFont="1"/>
    <xf numFmtId="9" fontId="192" fillId="4" borderId="0" xfId="15" applyFont="1" applyFill="1" applyBorder="1" applyAlignment="1" applyProtection="1">
      <alignment horizontal="center" vertical="center"/>
    </xf>
    <xf numFmtId="0" fontId="192" fillId="4" borderId="0" xfId="11" applyFont="1" applyFill="1" applyBorder="1" applyAlignment="1" applyProtection="1">
      <alignment horizontal="center" vertical="center"/>
    </xf>
    <xf numFmtId="3" fontId="192" fillId="5" borderId="7" xfId="12" applyNumberFormat="1" applyFont="1" applyFill="1" applyBorder="1" applyAlignment="1" applyProtection="1">
      <alignment horizontal="center" vertical="center" wrapText="1"/>
    </xf>
    <xf numFmtId="3" fontId="192" fillId="5" borderId="7" xfId="12" applyNumberFormat="1" applyFont="1" applyFill="1" applyBorder="1" applyAlignment="1" applyProtection="1">
      <alignment horizontal="center" vertical="center"/>
    </xf>
    <xf numFmtId="9" fontId="195" fillId="0" borderId="0" xfId="11" applyNumberFormat="1" applyFont="1" applyAlignment="1">
      <alignment vertical="center"/>
    </xf>
    <xf numFmtId="0" fontId="195" fillId="0" borderId="0" xfId="11" applyFont="1" applyAlignment="1">
      <alignment vertical="center"/>
    </xf>
    <xf numFmtId="173" fontId="195" fillId="0" borderId="0" xfId="11" applyNumberFormat="1" applyFont="1" applyAlignment="1">
      <alignment vertical="center"/>
    </xf>
    <xf numFmtId="0" fontId="196" fillId="0" borderId="0" xfId="11" applyFont="1" applyAlignment="1">
      <alignment vertical="center"/>
    </xf>
    <xf numFmtId="9" fontId="193" fillId="0" borderId="0" xfId="11" applyNumberFormat="1" applyFont="1" applyFill="1" applyBorder="1" applyAlignment="1">
      <alignment horizontal="center" vertical="center" wrapText="1"/>
    </xf>
    <xf numFmtId="0" fontId="195" fillId="0" borderId="0" xfId="11" applyFont="1" applyFill="1" applyAlignment="1">
      <alignment vertical="center"/>
    </xf>
    <xf numFmtId="9" fontId="192" fillId="4" borderId="0" xfId="13" applyFont="1" applyFill="1" applyBorder="1" applyAlignment="1" applyProtection="1">
      <alignment horizontal="center" vertical="center"/>
    </xf>
    <xf numFmtId="0" fontId="193" fillId="0" borderId="0" xfId="11" applyFont="1" applyFill="1" applyBorder="1" applyAlignment="1">
      <alignment horizontal="center" vertical="center" wrapText="1"/>
    </xf>
    <xf numFmtId="0" fontId="196" fillId="0" borderId="0" xfId="11" applyFont="1" applyBorder="1" applyAlignment="1">
      <alignment vertical="center"/>
    </xf>
    <xf numFmtId="0" fontId="196" fillId="0" borderId="0" xfId="11" applyFont="1" applyAlignment="1">
      <alignment horizontal="center" vertical="center"/>
    </xf>
    <xf numFmtId="173" fontId="196" fillId="0" borderId="0" xfId="35102" applyFont="1" applyAlignment="1">
      <alignment vertical="center"/>
    </xf>
    <xf numFmtId="0" fontId="191" fillId="4" borderId="6" xfId="11" applyFont="1" applyFill="1" applyBorder="1" applyAlignment="1" applyProtection="1">
      <alignment horizontal="center" wrapText="1"/>
    </xf>
    <xf numFmtId="0" fontId="197" fillId="4" borderId="6" xfId="11" applyFont="1" applyFill="1" applyBorder="1" applyAlignment="1" applyProtection="1">
      <alignment horizontal="centerContinuous"/>
    </xf>
    <xf numFmtId="0" fontId="197" fillId="4" borderId="6" xfId="11" applyFont="1" applyFill="1" applyBorder="1" applyAlignment="1" applyProtection="1">
      <alignment horizontal="centerContinuous" wrapText="1"/>
    </xf>
    <xf numFmtId="181" fontId="191" fillId="4" borderId="6" xfId="11" applyNumberFormat="1" applyFont="1" applyFill="1" applyBorder="1" applyAlignment="1" applyProtection="1">
      <alignment horizontal="center" wrapText="1"/>
    </xf>
    <xf numFmtId="0" fontId="198" fillId="4" borderId="0" xfId="11" applyFont="1" applyFill="1" applyBorder="1" applyAlignment="1" applyProtection="1">
      <alignment horizontal="center" vertical="center" wrapText="1"/>
    </xf>
    <xf numFmtId="0" fontId="198" fillId="5" borderId="6" xfId="11" applyFont="1" applyFill="1" applyBorder="1" applyAlignment="1" applyProtection="1">
      <alignment horizontal="center" vertical="center" wrapText="1"/>
    </xf>
    <xf numFmtId="0" fontId="199" fillId="0" borderId="0" xfId="11" applyFont="1" applyAlignment="1">
      <alignment vertical="center"/>
    </xf>
    <xf numFmtId="0" fontId="30" fillId="4" borderId="0" xfId="0" applyFont="1" applyFill="1" applyBorder="1" applyAlignment="1">
      <alignment vertical="center"/>
    </xf>
    <xf numFmtId="10" fontId="30" fillId="4" borderId="0" xfId="3" applyNumberFormat="1" applyFont="1" applyFill="1" applyBorder="1" applyAlignment="1">
      <alignment vertical="center"/>
    </xf>
    <xf numFmtId="0" fontId="28" fillId="4" borderId="0" xfId="0" applyFont="1" applyFill="1" applyAlignment="1">
      <alignment vertical="center"/>
    </xf>
    <xf numFmtId="0" fontId="30" fillId="4" borderId="0" xfId="2" applyFont="1" applyFill="1" applyAlignment="1">
      <alignment vertical="center"/>
    </xf>
    <xf numFmtId="37" fontId="30" fillId="4" borderId="0" xfId="2" applyNumberFormat="1" applyFont="1" applyFill="1" applyAlignment="1">
      <alignment vertical="center"/>
    </xf>
    <xf numFmtId="10" fontId="30" fillId="4" borderId="0" xfId="3" applyNumberFormat="1" applyFont="1" applyFill="1" applyAlignment="1">
      <alignment vertical="center"/>
    </xf>
    <xf numFmtId="10" fontId="201" fillId="4" borderId="0" xfId="3" applyNumberFormat="1" applyFont="1" applyFill="1" applyBorder="1" applyAlignment="1">
      <alignment horizontal="center" vertical="center"/>
    </xf>
    <xf numFmtId="10" fontId="202" fillId="4" borderId="0" xfId="3" applyNumberFormat="1" applyFont="1" applyFill="1" applyBorder="1" applyAlignment="1">
      <alignment horizontal="center" vertical="center"/>
    </xf>
    <xf numFmtId="10" fontId="201" fillId="4" borderId="6" xfId="3" applyNumberFormat="1" applyFont="1" applyFill="1" applyBorder="1" applyAlignment="1" applyProtection="1">
      <alignment vertical="center"/>
    </xf>
    <xf numFmtId="0" fontId="203" fillId="4" borderId="7" xfId="2" applyFont="1" applyFill="1" applyBorder="1" applyAlignment="1" applyProtection="1">
      <alignment horizontal="left" vertical="center"/>
    </xf>
    <xf numFmtId="177" fontId="203" fillId="4" borderId="7" xfId="1" applyNumberFormat="1" applyFont="1" applyFill="1" applyBorder="1" applyAlignment="1" applyProtection="1">
      <alignment vertical="center"/>
    </xf>
    <xf numFmtId="10" fontId="203" fillId="4" borderId="7" xfId="3" applyNumberFormat="1" applyFont="1" applyFill="1" applyBorder="1" applyAlignment="1" applyProtection="1">
      <alignment vertical="center"/>
    </xf>
    <xf numFmtId="37" fontId="117" fillId="4" borderId="0" xfId="0" applyNumberFormat="1" applyFont="1" applyFill="1" applyAlignment="1">
      <alignment vertical="center"/>
    </xf>
    <xf numFmtId="0" fontId="117" fillId="4" borderId="0" xfId="0" applyFont="1" applyFill="1" applyAlignment="1">
      <alignment vertical="center"/>
    </xf>
    <xf numFmtId="177" fontId="204" fillId="4" borderId="7" xfId="1" applyNumberFormat="1" applyFont="1" applyFill="1" applyBorder="1" applyAlignment="1" applyProtection="1">
      <alignment vertical="center"/>
    </xf>
    <xf numFmtId="10" fontId="117" fillId="4" borderId="0" xfId="3" applyNumberFormat="1" applyFont="1" applyFill="1" applyAlignment="1">
      <alignment vertical="center"/>
    </xf>
    <xf numFmtId="37" fontId="203" fillId="4" borderId="7" xfId="1" applyNumberFormat="1" applyFont="1" applyFill="1" applyBorder="1" applyAlignment="1" applyProtection="1">
      <alignment vertical="center"/>
    </xf>
    <xf numFmtId="0" fontId="203" fillId="4" borderId="7" xfId="2" applyFont="1" applyFill="1" applyBorder="1" applyAlignment="1" applyProtection="1">
      <alignment horizontal="left" vertical="center" indent="1"/>
    </xf>
    <xf numFmtId="178" fontId="203" fillId="4" borderId="7" xfId="3" applyNumberFormat="1" applyFont="1" applyFill="1" applyBorder="1" applyAlignment="1" applyProtection="1">
      <alignment vertical="center"/>
    </xf>
    <xf numFmtId="177" fontId="205" fillId="4" borderId="6" xfId="1" applyNumberFormat="1" applyFont="1" applyFill="1" applyBorder="1" applyAlignment="1" applyProtection="1">
      <alignment vertical="center"/>
    </xf>
    <xf numFmtId="178" fontId="205" fillId="4" borderId="6" xfId="3" applyNumberFormat="1" applyFont="1" applyFill="1" applyBorder="1" applyAlignment="1" applyProtection="1">
      <alignment vertical="center"/>
    </xf>
    <xf numFmtId="0" fontId="206" fillId="4" borderId="0" xfId="0" applyFont="1" applyFill="1" applyAlignment="1">
      <alignment vertical="center"/>
    </xf>
    <xf numFmtId="0" fontId="201" fillId="4" borderId="6" xfId="2" applyFont="1" applyFill="1" applyBorder="1" applyAlignment="1" applyProtection="1">
      <alignment vertical="center"/>
    </xf>
    <xf numFmtId="177" fontId="207" fillId="4" borderId="7" xfId="1" applyNumberFormat="1" applyFont="1" applyFill="1" applyBorder="1" applyAlignment="1" applyProtection="1">
      <alignment vertical="center"/>
    </xf>
    <xf numFmtId="37" fontId="207" fillId="4" borderId="7" xfId="1" applyNumberFormat="1" applyFont="1" applyFill="1" applyBorder="1" applyAlignment="1" applyProtection="1">
      <alignment vertical="center"/>
    </xf>
    <xf numFmtId="178" fontId="207" fillId="4" borderId="7" xfId="3" applyNumberFormat="1" applyFont="1" applyFill="1" applyBorder="1" applyAlignment="1" applyProtection="1">
      <alignment vertical="center"/>
    </xf>
    <xf numFmtId="177" fontId="200" fillId="4" borderId="6" xfId="2" applyNumberFormat="1" applyFont="1" applyFill="1" applyBorder="1" applyAlignment="1" applyProtection="1">
      <alignment vertical="center"/>
    </xf>
    <xf numFmtId="178" fontId="200" fillId="4" borderId="6" xfId="3" applyNumberFormat="1" applyFont="1" applyFill="1" applyBorder="1" applyAlignment="1" applyProtection="1">
      <alignment vertical="center"/>
    </xf>
    <xf numFmtId="0" fontId="208" fillId="4" borderId="0" xfId="0" applyFont="1" applyFill="1" applyAlignment="1">
      <alignment vertical="center"/>
    </xf>
    <xf numFmtId="10" fontId="203" fillId="4" borderId="0" xfId="3" applyNumberFormat="1" applyFont="1" applyFill="1" applyAlignment="1">
      <alignment vertical="center"/>
    </xf>
    <xf numFmtId="0" fontId="203" fillId="4" borderId="0" xfId="0" applyFont="1" applyFill="1" applyAlignment="1">
      <alignment vertical="center"/>
    </xf>
    <xf numFmtId="180" fontId="203" fillId="4" borderId="7" xfId="1" applyNumberFormat="1" applyFont="1" applyFill="1" applyBorder="1" applyAlignment="1" applyProtection="1">
      <alignment vertical="center"/>
    </xf>
    <xf numFmtId="177" fontId="117" fillId="4" borderId="0" xfId="3" applyNumberFormat="1" applyFont="1" applyFill="1" applyAlignment="1">
      <alignment vertical="center"/>
    </xf>
    <xf numFmtId="10" fontId="205" fillId="4" borderId="6" xfId="3" applyNumberFormat="1" applyFont="1" applyFill="1" applyBorder="1" applyAlignment="1" applyProtection="1">
      <alignment vertical="center"/>
    </xf>
    <xf numFmtId="0" fontId="207" fillId="4" borderId="7" xfId="2" applyFont="1" applyFill="1" applyBorder="1" applyAlignment="1" applyProtection="1">
      <alignment vertical="center"/>
    </xf>
    <xf numFmtId="10" fontId="207" fillId="4" borderId="7" xfId="3" applyNumberFormat="1" applyFont="1" applyFill="1" applyBorder="1" applyAlignment="1" applyProtection="1">
      <alignment vertical="center"/>
    </xf>
    <xf numFmtId="10" fontId="28" fillId="4" borderId="0" xfId="3" applyNumberFormat="1" applyFont="1" applyFill="1" applyAlignment="1">
      <alignment vertical="center"/>
    </xf>
    <xf numFmtId="177" fontId="200" fillId="4" borderId="6" xfId="1" applyNumberFormat="1" applyFont="1" applyFill="1" applyBorder="1" applyAlignment="1" applyProtection="1">
      <alignment vertical="center"/>
    </xf>
    <xf numFmtId="10" fontId="208" fillId="4" borderId="0" xfId="3" applyNumberFormat="1" applyFont="1" applyFill="1" applyAlignment="1">
      <alignment vertical="center"/>
    </xf>
    <xf numFmtId="10" fontId="203" fillId="4" borderId="6" xfId="3" applyNumberFormat="1" applyFont="1" applyFill="1" applyBorder="1" applyAlignment="1" applyProtection="1">
      <alignment vertical="center"/>
    </xf>
    <xf numFmtId="10" fontId="206" fillId="4" borderId="0" xfId="3" applyNumberFormat="1" applyFont="1" applyFill="1" applyAlignment="1">
      <alignment vertical="center"/>
    </xf>
    <xf numFmtId="0" fontId="201" fillId="4" borderId="0" xfId="2" applyFont="1" applyFill="1" applyBorder="1" applyAlignment="1" applyProtection="1">
      <alignment vertical="center"/>
    </xf>
    <xf numFmtId="177" fontId="201" fillId="4" borderId="0" xfId="1" applyNumberFormat="1" applyFont="1" applyFill="1" applyBorder="1" applyAlignment="1" applyProtection="1">
      <alignment vertical="center"/>
    </xf>
    <xf numFmtId="10" fontId="201" fillId="4" borderId="0" xfId="3" applyNumberFormat="1" applyFont="1" applyFill="1" applyBorder="1" applyAlignment="1" applyProtection="1">
      <alignment vertical="center"/>
    </xf>
    <xf numFmtId="37" fontId="200" fillId="4" borderId="0" xfId="2" applyNumberFormat="1" applyFont="1" applyFill="1" applyBorder="1" applyAlignment="1">
      <alignment horizontal="center" vertical="center"/>
    </xf>
    <xf numFmtId="37" fontId="210" fillId="4" borderId="0" xfId="2" applyNumberFormat="1" applyFont="1" applyFill="1" applyBorder="1" applyAlignment="1">
      <alignment horizontal="center" vertical="center"/>
    </xf>
    <xf numFmtId="37" fontId="200" fillId="4" borderId="6" xfId="1" applyNumberFormat="1" applyFont="1" applyFill="1" applyBorder="1" applyAlignment="1" applyProtection="1">
      <alignment vertical="center"/>
    </xf>
    <xf numFmtId="37" fontId="205" fillId="4" borderId="6" xfId="1" applyNumberFormat="1" applyFont="1" applyFill="1" applyBorder="1" applyAlignment="1" applyProtection="1">
      <alignment vertical="center"/>
    </xf>
    <xf numFmtId="0" fontId="211" fillId="4" borderId="0" xfId="0" applyFont="1" applyFill="1" applyAlignment="1">
      <alignment vertical="center"/>
    </xf>
    <xf numFmtId="0" fontId="29" fillId="0" borderId="0" xfId="2" applyFont="1" applyAlignment="1">
      <alignment vertical="center"/>
    </xf>
    <xf numFmtId="177" fontId="207" fillId="4" borderId="0" xfId="1" applyNumberFormat="1" applyFont="1" applyFill="1" applyBorder="1" applyAlignment="1" applyProtection="1">
      <alignment vertical="center"/>
    </xf>
    <xf numFmtId="37" fontId="207" fillId="4" borderId="0" xfId="1" applyNumberFormat="1" applyFont="1" applyFill="1" applyBorder="1" applyAlignment="1" applyProtection="1">
      <alignment vertical="center"/>
    </xf>
    <xf numFmtId="177" fontId="209" fillId="4" borderId="7" xfId="1" applyNumberFormat="1" applyFont="1" applyFill="1" applyBorder="1" applyAlignment="1" applyProtection="1">
      <alignment vertical="center"/>
    </xf>
    <xf numFmtId="37" fontId="209" fillId="4" borderId="7" xfId="1" applyNumberFormat="1" applyFont="1" applyFill="1" applyBorder="1" applyAlignment="1" applyProtection="1">
      <alignment vertical="center"/>
    </xf>
    <xf numFmtId="249" fontId="203" fillId="4" borderId="7" xfId="1" applyNumberFormat="1" applyFont="1" applyFill="1" applyBorder="1" applyAlignment="1" applyProtection="1">
      <alignment vertical="center"/>
    </xf>
    <xf numFmtId="248" fontId="117" fillId="4" borderId="0" xfId="0" applyNumberFormat="1" applyFont="1" applyFill="1" applyAlignment="1">
      <alignment vertical="center"/>
    </xf>
    <xf numFmtId="177" fontId="117" fillId="4" borderId="0" xfId="0" applyNumberFormat="1" applyFont="1" applyFill="1" applyAlignment="1">
      <alignment vertical="center"/>
    </xf>
    <xf numFmtId="37" fontId="206" fillId="4" borderId="7" xfId="1" applyNumberFormat="1" applyFont="1" applyFill="1" applyBorder="1" applyAlignment="1" applyProtection="1">
      <alignment vertical="center"/>
    </xf>
    <xf numFmtId="177" fontId="206" fillId="4" borderId="7" xfId="1" applyNumberFormat="1" applyFont="1" applyFill="1" applyBorder="1" applyAlignment="1" applyProtection="1">
      <alignment vertical="center"/>
    </xf>
    <xf numFmtId="249" fontId="206" fillId="4" borderId="7" xfId="1" applyNumberFormat="1" applyFont="1" applyFill="1" applyBorder="1" applyAlignment="1" applyProtection="1">
      <alignment vertical="center"/>
    </xf>
    <xf numFmtId="249" fontId="207" fillId="4" borderId="7" xfId="1" applyNumberFormat="1" applyFont="1" applyFill="1" applyBorder="1" applyAlignment="1" applyProtection="1">
      <alignment vertical="center"/>
    </xf>
    <xf numFmtId="37" fontId="205" fillId="4" borderId="43" xfId="1" applyNumberFormat="1" applyFont="1" applyFill="1" applyBorder="1" applyAlignment="1" applyProtection="1">
      <alignment vertical="center"/>
    </xf>
    <xf numFmtId="37" fontId="201" fillId="4" borderId="0" xfId="1" applyNumberFormat="1" applyFont="1" applyFill="1" applyBorder="1" applyAlignment="1" applyProtection="1">
      <alignment vertical="center"/>
    </xf>
    <xf numFmtId="0" fontId="29" fillId="4" borderId="0" xfId="2" applyFont="1" applyFill="1" applyAlignment="1">
      <alignment vertical="center"/>
    </xf>
    <xf numFmtId="177" fontId="29" fillId="4" borderId="0" xfId="2" applyNumberFormat="1" applyFont="1" applyFill="1" applyAlignment="1">
      <alignment vertical="center"/>
    </xf>
    <xf numFmtId="177" fontId="29" fillId="4" borderId="0" xfId="3" applyNumberFormat="1" applyFont="1" applyFill="1" applyAlignment="1">
      <alignment vertical="center"/>
    </xf>
    <xf numFmtId="177" fontId="209" fillId="4" borderId="0" xfId="2" applyNumberFormat="1" applyFont="1" applyFill="1" applyAlignment="1">
      <alignment vertical="center"/>
    </xf>
    <xf numFmtId="177" fontId="200" fillId="4" borderId="0" xfId="2" applyNumberFormat="1" applyFont="1" applyFill="1" applyBorder="1" applyAlignment="1">
      <alignment horizontal="center" vertical="center"/>
    </xf>
    <xf numFmtId="180" fontId="207" fillId="4" borderId="7" xfId="1" applyNumberFormat="1" applyFont="1" applyFill="1" applyBorder="1" applyAlignment="1" applyProtection="1">
      <alignment vertical="center"/>
    </xf>
    <xf numFmtId="177" fontId="29" fillId="4" borderId="0" xfId="1" applyNumberFormat="1" applyFont="1" applyFill="1" applyAlignment="1">
      <alignment vertical="center"/>
    </xf>
    <xf numFmtId="180" fontId="212" fillId="4" borderId="7" xfId="1" applyNumberFormat="1" applyFont="1" applyFill="1" applyBorder="1" applyAlignment="1" applyProtection="1">
      <alignment vertical="center"/>
    </xf>
    <xf numFmtId="0" fontId="29" fillId="0" borderId="0" xfId="2" applyFont="1"/>
    <xf numFmtId="180" fontId="29" fillId="0" borderId="0" xfId="1" applyNumberFormat="1" applyFont="1"/>
    <xf numFmtId="0" fontId="29" fillId="0" borderId="0" xfId="2" applyFont="1" applyFill="1"/>
    <xf numFmtId="0" fontId="209" fillId="0" borderId="0" xfId="2" applyFont="1" applyAlignment="1">
      <alignment vertical="center"/>
    </xf>
    <xf numFmtId="180" fontId="29" fillId="0" borderId="0" xfId="1" applyNumberFormat="1" applyFont="1" applyAlignment="1">
      <alignment horizontal="right" vertical="center"/>
    </xf>
    <xf numFmtId="0" fontId="219" fillId="0" borderId="0" xfId="2" applyFont="1" applyAlignment="1">
      <alignment vertical="center"/>
    </xf>
    <xf numFmtId="0" fontId="29" fillId="0" borderId="0" xfId="2" applyFont="1" applyAlignment="1">
      <alignment horizontal="right"/>
    </xf>
    <xf numFmtId="37" fontId="207" fillId="4" borderId="0" xfId="1" applyNumberFormat="1" applyFont="1" applyFill="1" applyBorder="1" applyProtection="1"/>
    <xf numFmtId="0" fontId="29" fillId="4" borderId="0" xfId="2" applyFont="1" applyFill="1" applyBorder="1"/>
    <xf numFmtId="37" fontId="201" fillId="4" borderId="0" xfId="1" applyNumberFormat="1" applyFont="1" applyFill="1" applyBorder="1" applyProtection="1"/>
    <xf numFmtId="180" fontId="29" fillId="4" borderId="0" xfId="1" applyNumberFormat="1" applyFont="1" applyFill="1" applyBorder="1"/>
    <xf numFmtId="0" fontId="207" fillId="4" borderId="0" xfId="0" applyFont="1" applyFill="1" applyBorder="1" applyAlignment="1" applyProtection="1">
      <alignment horizontal="left"/>
    </xf>
    <xf numFmtId="0" fontId="209" fillId="0" borderId="0" xfId="2" applyFont="1"/>
    <xf numFmtId="0" fontId="217" fillId="4" borderId="6" xfId="2" applyFont="1" applyFill="1" applyBorder="1" applyAlignment="1" applyProtection="1">
      <alignment vertical="center"/>
    </xf>
    <xf numFmtId="177" fontId="217" fillId="4" borderId="6" xfId="1" applyNumberFormat="1" applyFont="1" applyFill="1" applyBorder="1" applyAlignment="1" applyProtection="1">
      <alignment vertical="center"/>
    </xf>
    <xf numFmtId="177" fontId="217" fillId="4" borderId="7" xfId="1" applyNumberFormat="1" applyFont="1" applyFill="1" applyBorder="1" applyAlignment="1" applyProtection="1">
      <alignment vertical="center"/>
    </xf>
    <xf numFmtId="0" fontId="217" fillId="4" borderId="43" xfId="2" applyFont="1" applyFill="1" applyBorder="1" applyAlignment="1" applyProtection="1">
      <alignment vertical="center"/>
    </xf>
    <xf numFmtId="177" fontId="217" fillId="4" borderId="43" xfId="1" applyNumberFormat="1" applyFont="1" applyFill="1" applyBorder="1" applyAlignment="1" applyProtection="1">
      <alignment vertical="center"/>
    </xf>
    <xf numFmtId="0" fontId="107" fillId="0" borderId="0" xfId="14" applyFont="1" applyBorder="1" applyAlignment="1">
      <alignment horizontal="center"/>
    </xf>
    <xf numFmtId="0" fontId="107" fillId="0" borderId="0" xfId="14" applyFont="1" applyBorder="1"/>
    <xf numFmtId="0" fontId="29" fillId="0" borderId="0" xfId="14" applyFont="1" applyBorder="1"/>
    <xf numFmtId="0" fontId="29" fillId="0" borderId="0" xfId="14" applyFont="1" applyFill="1" applyBorder="1" applyAlignment="1">
      <alignment horizontal="right"/>
    </xf>
    <xf numFmtId="0" fontId="29" fillId="0" borderId="0" xfId="14" applyFont="1" applyFill="1" applyBorder="1"/>
    <xf numFmtId="0" fontId="29" fillId="0" borderId="0" xfId="14" applyFont="1" applyFill="1" applyBorder="1" applyAlignment="1">
      <alignment horizontal="left"/>
    </xf>
    <xf numFmtId="0" fontId="220" fillId="0" borderId="0" xfId="14" applyFont="1" applyBorder="1" applyAlignment="1">
      <alignment horizontal="center"/>
    </xf>
    <xf numFmtId="0" fontId="29" fillId="0" borderId="0" xfId="14" applyFont="1" applyBorder="1" applyAlignment="1">
      <alignment horizontal="left"/>
    </xf>
    <xf numFmtId="3" fontId="29" fillId="0" borderId="0" xfId="14" applyNumberFormat="1" applyFont="1" applyFill="1" applyBorder="1" applyAlignment="1">
      <alignment horizontal="center"/>
    </xf>
    <xf numFmtId="180" fontId="29" fillId="0" borderId="0" xfId="1" applyNumberFormat="1" applyFont="1" applyFill="1" applyBorder="1" applyAlignment="1">
      <alignment horizontal="right"/>
    </xf>
    <xf numFmtId="0" fontId="29" fillId="0" borderId="0" xfId="14" applyFont="1" applyFill="1" applyBorder="1" applyAlignment="1">
      <alignment horizontal="center"/>
    </xf>
    <xf numFmtId="180" fontId="29" fillId="0" borderId="0" xfId="1" applyNumberFormat="1" applyFont="1" applyBorder="1" applyAlignment="1">
      <alignment horizontal="right"/>
    </xf>
    <xf numFmtId="180" fontId="29" fillId="0" borderId="0" xfId="1" applyNumberFormat="1" applyFont="1" applyBorder="1"/>
    <xf numFmtId="0" fontId="213" fillId="0" borderId="0" xfId="0" applyFont="1" applyFill="1" applyAlignment="1">
      <alignment vertical="center"/>
    </xf>
    <xf numFmtId="0" fontId="30" fillId="0" borderId="0" xfId="0" applyFont="1" applyFill="1" applyAlignment="1">
      <alignment vertical="center"/>
    </xf>
    <xf numFmtId="0" fontId="30" fillId="0" borderId="0" xfId="0" applyFont="1" applyBorder="1" applyAlignment="1">
      <alignment vertical="center"/>
    </xf>
    <xf numFmtId="0" fontId="30" fillId="0" borderId="0" xfId="0" applyFont="1" applyFill="1" applyBorder="1" applyAlignment="1">
      <alignment vertical="center"/>
    </xf>
    <xf numFmtId="0" fontId="30" fillId="0" borderId="0" xfId="0" applyFont="1" applyAlignment="1">
      <alignment vertical="center"/>
    </xf>
    <xf numFmtId="0" fontId="117" fillId="4" borderId="42" xfId="0" applyFont="1" applyFill="1" applyBorder="1" applyAlignment="1" applyProtection="1">
      <alignment horizontal="left" vertical="center"/>
    </xf>
    <xf numFmtId="177" fontId="117" fillId="4" borderId="42" xfId="1" applyNumberFormat="1" applyFont="1" applyFill="1" applyBorder="1" applyAlignment="1" applyProtection="1">
      <alignment vertical="center"/>
    </xf>
    <xf numFmtId="0" fontId="28" fillId="0" borderId="0" xfId="0" applyFont="1" applyFill="1" applyAlignment="1">
      <alignment vertical="center"/>
    </xf>
    <xf numFmtId="0" fontId="117" fillId="4" borderId="7" xfId="0" applyFont="1" applyFill="1" applyBorder="1" applyAlignment="1" applyProtection="1">
      <alignment horizontal="left" vertical="center"/>
    </xf>
    <xf numFmtId="177" fontId="117" fillId="4" borderId="7" xfId="1" applyNumberFormat="1" applyFont="1" applyFill="1" applyBorder="1" applyAlignment="1" applyProtection="1">
      <alignment vertical="center"/>
    </xf>
    <xf numFmtId="10" fontId="30" fillId="0" borderId="0" xfId="0" applyNumberFormat="1" applyFont="1" applyBorder="1" applyAlignment="1">
      <alignment vertical="center"/>
    </xf>
    <xf numFmtId="0" fontId="116" fillId="4" borderId="42" xfId="0" applyFont="1" applyFill="1" applyBorder="1" applyAlignment="1" applyProtection="1">
      <alignment horizontal="left" vertical="center"/>
    </xf>
    <xf numFmtId="177" fontId="116" fillId="4" borderId="42" xfId="1" applyNumberFormat="1" applyFont="1" applyFill="1" applyBorder="1" applyAlignment="1" applyProtection="1">
      <alignment vertical="center"/>
    </xf>
    <xf numFmtId="9" fontId="30" fillId="0" borderId="0" xfId="0" applyNumberFormat="1" applyFont="1" applyBorder="1" applyAlignment="1">
      <alignment vertical="center"/>
    </xf>
    <xf numFmtId="177" fontId="117" fillId="0" borderId="42" xfId="1" applyNumberFormat="1" applyFont="1" applyFill="1" applyBorder="1" applyAlignment="1" applyProtection="1">
      <alignment vertical="center"/>
    </xf>
    <xf numFmtId="177" fontId="30" fillId="0" borderId="0" xfId="0" applyNumberFormat="1" applyFont="1" applyAlignment="1">
      <alignment vertical="center"/>
    </xf>
    <xf numFmtId="10" fontId="30" fillId="0" borderId="0" xfId="3" applyNumberFormat="1" applyFont="1" applyAlignment="1">
      <alignment vertical="center"/>
    </xf>
    <xf numFmtId="0" fontId="221" fillId="4" borderId="42" xfId="0" applyFont="1" applyFill="1" applyBorder="1" applyAlignment="1" applyProtection="1">
      <alignment horizontal="left" vertical="center"/>
    </xf>
    <xf numFmtId="177" fontId="221" fillId="4" borderId="42" xfId="1" applyNumberFormat="1" applyFont="1" applyFill="1" applyBorder="1" applyAlignment="1" applyProtection="1">
      <alignment vertical="center"/>
    </xf>
    <xf numFmtId="178" fontId="30" fillId="0" borderId="0" xfId="3" applyNumberFormat="1" applyFont="1" applyAlignment="1">
      <alignment vertical="center"/>
    </xf>
    <xf numFmtId="0" fontId="218" fillId="4" borderId="42" xfId="0" applyFont="1" applyFill="1" applyBorder="1" applyAlignment="1" applyProtection="1">
      <alignment vertical="center"/>
    </xf>
    <xf numFmtId="177" fontId="218" fillId="4" borderId="42" xfId="1" applyNumberFormat="1" applyFont="1" applyFill="1" applyBorder="1" applyAlignment="1" applyProtection="1">
      <alignment vertical="center"/>
    </xf>
    <xf numFmtId="0" fontId="218" fillId="4" borderId="6" xfId="0" applyFont="1" applyFill="1" applyBorder="1" applyAlignment="1" applyProtection="1">
      <alignment vertical="center"/>
    </xf>
    <xf numFmtId="177" fontId="218" fillId="4" borderId="7" xfId="1" applyNumberFormat="1" applyFont="1" applyFill="1" applyBorder="1" applyAlignment="1" applyProtection="1">
      <alignment vertical="center"/>
    </xf>
    <xf numFmtId="250" fontId="26" fillId="0" borderId="0" xfId="11" applyNumberFormat="1" applyFont="1"/>
    <xf numFmtId="0" fontId="28" fillId="4" borderId="0" xfId="2" applyFont="1" applyFill="1"/>
    <xf numFmtId="0" fontId="222" fillId="4" borderId="0" xfId="2" applyFont="1" applyFill="1" applyBorder="1" applyAlignment="1">
      <alignment horizontal="right"/>
    </xf>
    <xf numFmtId="0" fontId="28" fillId="4" borderId="4" xfId="2" applyFont="1" applyFill="1" applyBorder="1"/>
    <xf numFmtId="0" fontId="28" fillId="4" borderId="0" xfId="2" applyFont="1" applyFill="1" applyAlignment="1">
      <alignment vertical="center"/>
    </xf>
    <xf numFmtId="0" fontId="210" fillId="0" borderId="4" xfId="2" applyFont="1" applyBorder="1"/>
    <xf numFmtId="0" fontId="218" fillId="4" borderId="4" xfId="2" applyFont="1" applyFill="1" applyBorder="1"/>
    <xf numFmtId="0" fontId="223" fillId="4" borderId="4" xfId="2" applyFont="1" applyFill="1" applyBorder="1"/>
    <xf numFmtId="0" fontId="29" fillId="4" borderId="0" xfId="2" applyFont="1" applyFill="1" applyAlignment="1">
      <alignment horizontal="left" vertical="top" wrapText="1"/>
    </xf>
    <xf numFmtId="10" fontId="28" fillId="4" borderId="0" xfId="3" applyNumberFormat="1" applyFont="1" applyFill="1"/>
    <xf numFmtId="177" fontId="225" fillId="4" borderId="5" xfId="6" applyNumberFormat="1" applyFont="1" applyFill="1" applyBorder="1" applyProtection="1"/>
    <xf numFmtId="177" fontId="225" fillId="4" borderId="5" xfId="6" applyNumberFormat="1" applyFont="1" applyFill="1" applyBorder="1" applyAlignment="1" applyProtection="1">
      <alignment horizontal="right"/>
    </xf>
    <xf numFmtId="177" fontId="225" fillId="6" borderId="5" xfId="6" applyNumberFormat="1" applyFont="1" applyFill="1" applyBorder="1" applyProtection="1"/>
    <xf numFmtId="177" fontId="225" fillId="6" borderId="5" xfId="6" applyNumberFormat="1" applyFont="1" applyFill="1" applyBorder="1" applyAlignment="1" applyProtection="1">
      <alignment horizontal="right"/>
    </xf>
    <xf numFmtId="195" fontId="28" fillId="4" borderId="0" xfId="2" applyNumberFormat="1" applyFont="1" applyFill="1"/>
    <xf numFmtId="37" fontId="28" fillId="4" borderId="0" xfId="2" applyNumberFormat="1" applyFont="1" applyFill="1"/>
    <xf numFmtId="0" fontId="226" fillId="0" borderId="0" xfId="0" applyFont="1" applyAlignment="1">
      <alignment vertical="center"/>
    </xf>
    <xf numFmtId="0" fontId="220" fillId="0" borderId="0" xfId="0" applyFont="1" applyAlignment="1">
      <alignment vertical="center"/>
    </xf>
    <xf numFmtId="177" fontId="225" fillId="4" borderId="0" xfId="6" applyNumberFormat="1" applyFont="1" applyFill="1" applyBorder="1" applyProtection="1"/>
    <xf numFmtId="0" fontId="108" fillId="4" borderId="0" xfId="3" applyNumberFormat="1" applyFont="1" applyFill="1" applyBorder="1" applyAlignment="1" applyProtection="1">
      <alignment horizontal="right"/>
    </xf>
    <xf numFmtId="0" fontId="214" fillId="4" borderId="0" xfId="2" applyFont="1" applyFill="1"/>
    <xf numFmtId="9" fontId="28" fillId="4" borderId="0" xfId="3" applyFont="1" applyFill="1"/>
    <xf numFmtId="0" fontId="28" fillId="4" borderId="0" xfId="2" applyFont="1" applyFill="1" applyBorder="1"/>
    <xf numFmtId="0" fontId="216" fillId="4" borderId="0" xfId="2" applyFont="1" applyFill="1" applyAlignment="1">
      <alignment horizontal="right"/>
    </xf>
    <xf numFmtId="0" fontId="227" fillId="0" borderId="4" xfId="2" applyFont="1" applyBorder="1"/>
    <xf numFmtId="0" fontId="29" fillId="4" borderId="0" xfId="2" applyFont="1" applyFill="1"/>
    <xf numFmtId="0" fontId="223" fillId="4" borderId="0" xfId="2" applyFont="1" applyFill="1" applyBorder="1"/>
    <xf numFmtId="0" fontId="218" fillId="4" borderId="0" xfId="2" applyFont="1" applyFill="1" applyBorder="1"/>
    <xf numFmtId="0" fontId="210" fillId="4" borderId="4" xfId="2" applyFont="1" applyFill="1" applyBorder="1"/>
    <xf numFmtId="0" fontId="29" fillId="0" borderId="0" xfId="2" applyFont="1" applyFill="1" applyAlignment="1">
      <alignment horizontal="left" vertical="top" wrapText="1"/>
    </xf>
    <xf numFmtId="0" fontId="28" fillId="0" borderId="0" xfId="2" applyFont="1" applyFill="1"/>
    <xf numFmtId="0" fontId="229" fillId="0" borderId="0" xfId="14" applyFont="1" applyFill="1" applyAlignment="1">
      <alignment vertical="center"/>
    </xf>
    <xf numFmtId="0" fontId="216" fillId="4" borderId="0" xfId="14" applyFont="1" applyFill="1" applyAlignment="1">
      <alignment vertical="center"/>
    </xf>
    <xf numFmtId="0" fontId="216" fillId="4" borderId="0" xfId="2" applyFont="1" applyFill="1"/>
    <xf numFmtId="0" fontId="216" fillId="4" borderId="0" xfId="0" applyFont="1" applyFill="1"/>
    <xf numFmtId="0" fontId="204" fillId="4" borderId="0" xfId="0" applyFont="1" applyFill="1"/>
    <xf numFmtId="0" fontId="230" fillId="0" borderId="0" xfId="11" applyFont="1" applyAlignment="1">
      <alignment vertical="center"/>
    </xf>
    <xf numFmtId="0" fontId="210" fillId="0" borderId="0" xfId="2" applyFont="1" applyBorder="1"/>
    <xf numFmtId="179" fontId="29" fillId="4" borderId="0" xfId="2" applyNumberFormat="1" applyFont="1" applyFill="1" applyAlignment="1">
      <alignment horizontal="left" vertical="top" wrapText="1"/>
    </xf>
    <xf numFmtId="0" fontId="116" fillId="4" borderId="7" xfId="11" applyFont="1" applyFill="1" applyBorder="1" applyAlignment="1" applyProtection="1">
      <alignment horizontal="left" vertical="center"/>
    </xf>
    <xf numFmtId="0" fontId="200" fillId="4" borderId="0" xfId="0" applyFont="1" applyFill="1" applyBorder="1" applyAlignment="1" applyProtection="1">
      <alignment horizontal="right" vertical="center"/>
    </xf>
    <xf numFmtId="0" fontId="231" fillId="4" borderId="7" xfId="2" applyFont="1" applyFill="1" applyBorder="1" applyAlignment="1" applyProtection="1">
      <alignment horizontal="left" vertical="center"/>
    </xf>
    <xf numFmtId="177" fontId="30" fillId="0" borderId="0" xfId="0" applyNumberFormat="1" applyFont="1" applyFill="1" applyAlignment="1">
      <alignment vertical="center"/>
    </xf>
    <xf numFmtId="1" fontId="217" fillId="0" borderId="0" xfId="14" applyNumberFormat="1" applyFont="1" applyFill="1" applyBorder="1" applyAlignment="1">
      <alignment horizontal="left"/>
    </xf>
    <xf numFmtId="1" fontId="217" fillId="0" borderId="0" xfId="1" applyNumberFormat="1" applyFont="1" applyFill="1" applyBorder="1" applyAlignment="1">
      <alignment horizontal="left"/>
    </xf>
    <xf numFmtId="0" fontId="0" fillId="0" borderId="0" xfId="0"/>
    <xf numFmtId="181" fontId="233" fillId="0" borderId="0" xfId="0" applyNumberFormat="1" applyFont="1" applyFill="1" applyBorder="1" applyAlignment="1">
      <alignment horizontal="right" vertical="center"/>
    </xf>
    <xf numFmtId="3" fontId="233" fillId="0" borderId="0" xfId="0" applyNumberFormat="1" applyFont="1" applyFill="1" applyBorder="1" applyAlignment="1">
      <alignment horizontal="center" vertical="center"/>
    </xf>
    <xf numFmtId="3" fontId="233" fillId="0" borderId="0" xfId="0" applyNumberFormat="1" applyFont="1" applyFill="1" applyBorder="1"/>
    <xf numFmtId="3" fontId="233" fillId="0" borderId="0" xfId="0" applyNumberFormat="1" applyFont="1" applyFill="1" applyBorder="1" applyAlignment="1">
      <alignment horizontal="center"/>
    </xf>
    <xf numFmtId="0" fontId="234" fillId="0" borderId="0" xfId="0" applyFont="1" applyFill="1" applyBorder="1" applyAlignment="1">
      <alignment horizontal="left"/>
    </xf>
    <xf numFmtId="0" fontId="234" fillId="0" borderId="0" xfId="0" applyFont="1" applyFill="1" applyBorder="1" applyAlignment="1">
      <alignment horizontal="center"/>
    </xf>
    <xf numFmtId="0" fontId="234" fillId="0" borderId="0" xfId="0" applyFont="1" applyFill="1" applyBorder="1"/>
    <xf numFmtId="0" fontId="235" fillId="0" borderId="0" xfId="0" applyFont="1" applyFill="1" applyBorder="1" applyAlignment="1">
      <alignment horizontal="left"/>
    </xf>
    <xf numFmtId="0" fontId="234" fillId="0" borderId="0" xfId="0" applyFont="1" applyFill="1" applyBorder="1" applyAlignment="1">
      <alignment horizontal="center" vertical="center" wrapText="1"/>
    </xf>
    <xf numFmtId="179" fontId="233" fillId="0" borderId="0" xfId="0" applyNumberFormat="1" applyFont="1" applyFill="1" applyBorder="1"/>
    <xf numFmtId="246" fontId="232" fillId="119" borderId="0" xfId="0" applyNumberFormat="1" applyFont="1" applyFill="1" applyBorder="1" applyAlignment="1">
      <alignment horizontal="center" wrapText="1"/>
    </xf>
    <xf numFmtId="0" fontId="236" fillId="120" borderId="0" xfId="14" applyFont="1" applyFill="1" applyBorder="1" applyAlignment="1">
      <alignment horizontal="left"/>
    </xf>
    <xf numFmtId="0" fontId="237" fillId="0" borderId="0" xfId="11" applyFont="1" applyAlignment="1">
      <alignment vertical="center"/>
    </xf>
    <xf numFmtId="0" fontId="238" fillId="117" borderId="45" xfId="11" applyFont="1" applyFill="1" applyBorder="1" applyAlignment="1" applyProtection="1">
      <alignment horizontal="left" vertical="center"/>
    </xf>
    <xf numFmtId="17" fontId="238" fillId="117" borderId="45" xfId="11" quotePrefix="1" applyNumberFormat="1" applyFont="1" applyFill="1" applyBorder="1" applyAlignment="1" applyProtection="1">
      <alignment horizontal="center" vertical="center"/>
    </xf>
    <xf numFmtId="4" fontId="238" fillId="117" borderId="45" xfId="12" applyNumberFormat="1" applyFont="1" applyFill="1" applyBorder="1" applyAlignment="1" applyProtection="1">
      <alignment horizontal="center" vertical="center"/>
    </xf>
    <xf numFmtId="3" fontId="238" fillId="118" borderId="45" xfId="12" applyNumberFormat="1" applyFont="1" applyFill="1" applyBorder="1" applyAlignment="1" applyProtection="1">
      <alignment horizontal="center" vertical="center"/>
    </xf>
    <xf numFmtId="3" fontId="238" fillId="0" borderId="45" xfId="12" applyNumberFormat="1" applyFont="1" applyFill="1" applyBorder="1" applyAlignment="1" applyProtection="1">
      <alignment horizontal="center" vertical="center"/>
    </xf>
    <xf numFmtId="3" fontId="238" fillId="117" borderId="45" xfId="12" applyNumberFormat="1" applyFont="1" applyFill="1" applyBorder="1" applyAlignment="1" applyProtection="1">
      <alignment horizontal="center" vertical="center"/>
    </xf>
    <xf numFmtId="9" fontId="238" fillId="117" borderId="45" xfId="13" applyFont="1" applyFill="1" applyBorder="1" applyAlignment="1" applyProtection="1">
      <alignment horizontal="center" vertical="center"/>
    </xf>
    <xf numFmtId="10" fontId="238" fillId="117" borderId="45" xfId="13" applyNumberFormat="1" applyFont="1" applyFill="1" applyBorder="1" applyAlignment="1" applyProtection="1">
      <alignment horizontal="center" vertical="center"/>
    </xf>
    <xf numFmtId="0" fontId="238" fillId="117" borderId="45" xfId="11" applyFont="1" applyFill="1" applyBorder="1" applyAlignment="1" applyProtection="1">
      <alignment horizontal="center" vertical="center"/>
    </xf>
    <xf numFmtId="9" fontId="238" fillId="117" borderId="45" xfId="15" applyFont="1" applyFill="1" applyBorder="1" applyAlignment="1" applyProtection="1">
      <alignment horizontal="center" vertical="center"/>
    </xf>
    <xf numFmtId="0" fontId="238" fillId="0" borderId="45" xfId="11" applyFont="1" applyFill="1" applyBorder="1" applyAlignment="1" applyProtection="1">
      <alignment horizontal="left" vertical="center"/>
    </xf>
    <xf numFmtId="0" fontId="237" fillId="0" borderId="0" xfId="11" applyFont="1" applyFill="1" applyAlignment="1">
      <alignment vertical="center"/>
    </xf>
    <xf numFmtId="0" fontId="238" fillId="0" borderId="0" xfId="11" applyFont="1" applyAlignment="1">
      <alignment vertical="center"/>
    </xf>
    <xf numFmtId="0" fontId="29" fillId="0" borderId="0" xfId="14" applyFont="1" applyFill="1" applyAlignment="1">
      <alignment vertical="center"/>
    </xf>
    <xf numFmtId="0" fontId="29" fillId="0" borderId="0" xfId="14" applyFont="1" applyAlignment="1">
      <alignment vertical="center"/>
    </xf>
    <xf numFmtId="9" fontId="238" fillId="0" borderId="45" xfId="15" applyNumberFormat="1" applyFont="1" applyFill="1" applyBorder="1" applyAlignment="1" applyProtection="1">
      <alignment horizontal="center" vertical="center"/>
    </xf>
    <xf numFmtId="9" fontId="238" fillId="0" borderId="45" xfId="13" applyNumberFormat="1" applyFont="1" applyFill="1" applyBorder="1" applyAlignment="1" applyProtection="1">
      <alignment horizontal="center" vertical="center"/>
    </xf>
    <xf numFmtId="0" fontId="240" fillId="0" borderId="0" xfId="11" applyFont="1" applyAlignment="1">
      <alignment vertical="center"/>
    </xf>
    <xf numFmtId="0" fontId="239" fillId="0" borderId="0" xfId="11" applyFont="1"/>
    <xf numFmtId="0" fontId="230" fillId="0" borderId="0" xfId="11" applyFont="1"/>
    <xf numFmtId="3" fontId="230" fillId="0" borderId="0" xfId="11" applyNumberFormat="1" applyFont="1"/>
    <xf numFmtId="0" fontId="241" fillId="121" borderId="0" xfId="11" applyFont="1" applyFill="1"/>
    <xf numFmtId="178" fontId="28" fillId="4" borderId="0" xfId="2" applyNumberFormat="1" applyFont="1" applyFill="1"/>
    <xf numFmtId="178" fontId="225" fillId="6" borderId="5" xfId="6" applyNumberFormat="1" applyFont="1" applyFill="1" applyBorder="1" applyProtection="1"/>
    <xf numFmtId="10" fontId="231" fillId="4" borderId="7" xfId="3" applyNumberFormat="1" applyFont="1" applyFill="1" applyBorder="1" applyAlignment="1" applyProtection="1">
      <alignment vertical="center"/>
    </xf>
    <xf numFmtId="17" fontId="0" fillId="0" borderId="0" xfId="0" applyNumberFormat="1"/>
    <xf numFmtId="3" fontId="26" fillId="0" borderId="0" xfId="11" applyNumberFormat="1" applyFont="1"/>
    <xf numFmtId="9" fontId="192" fillId="4" borderId="0" xfId="11" applyNumberFormat="1" applyFont="1" applyFill="1" applyBorder="1" applyAlignment="1" applyProtection="1">
      <alignment horizontal="center" vertical="center"/>
    </xf>
    <xf numFmtId="9" fontId="12" fillId="0" borderId="0" xfId="11" applyNumberFormat="1" applyFont="1" applyAlignment="1">
      <alignment vertical="center"/>
    </xf>
    <xf numFmtId="4" fontId="206" fillId="4" borderId="0" xfId="0" applyNumberFormat="1" applyFont="1" applyFill="1" applyAlignment="1">
      <alignment vertical="center"/>
    </xf>
    <xf numFmtId="173" fontId="28" fillId="4" borderId="0" xfId="0" applyNumberFormat="1" applyFont="1" applyFill="1" applyAlignment="1">
      <alignment vertical="center"/>
    </xf>
    <xf numFmtId="17" fontId="28" fillId="0" borderId="0" xfId="0" applyNumberFormat="1" applyFont="1"/>
    <xf numFmtId="0" fontId="29" fillId="0" borderId="0" xfId="2" applyFont="1"/>
    <xf numFmtId="4" fontId="29" fillId="0" borderId="0" xfId="14" applyNumberFormat="1" applyFont="1" applyBorder="1"/>
    <xf numFmtId="0" fontId="29" fillId="0" borderId="0" xfId="2" applyFont="1"/>
    <xf numFmtId="246" fontId="232" fillId="0" borderId="0" xfId="0" applyNumberFormat="1" applyFont="1" applyFill="1" applyBorder="1" applyAlignment="1">
      <alignment horizontal="center" wrapText="1"/>
    </xf>
    <xf numFmtId="14" fontId="233" fillId="0" borderId="0" xfId="0" applyNumberFormat="1" applyFont="1" applyFill="1" applyBorder="1" applyAlignment="1">
      <alignment horizontal="center" vertical="center"/>
    </xf>
    <xf numFmtId="3" fontId="233" fillId="0" borderId="0" xfId="0" applyNumberFormat="1" applyFont="1" applyFill="1" applyBorder="1" applyAlignment="1">
      <alignment horizontal="center"/>
    </xf>
    <xf numFmtId="10" fontId="29" fillId="0" borderId="0" xfId="3" applyNumberFormat="1" applyFont="1" applyAlignment="1">
      <alignment vertical="center"/>
    </xf>
    <xf numFmtId="0" fontId="36" fillId="122" borderId="6" xfId="11" applyFont="1" applyFill="1" applyBorder="1" applyAlignment="1" applyProtection="1">
      <alignment horizontal="right" wrapText="1"/>
    </xf>
    <xf numFmtId="196" fontId="36" fillId="122" borderId="6" xfId="1" applyNumberFormat="1" applyFont="1" applyFill="1" applyBorder="1" applyAlignment="1" applyProtection="1">
      <alignment horizontal="center" wrapText="1"/>
    </xf>
    <xf numFmtId="37" fontId="0" fillId="122" borderId="0" xfId="0" applyNumberFormat="1" applyFill="1" applyAlignment="1"/>
    <xf numFmtId="3" fontId="12" fillId="0" borderId="0" xfId="11" applyNumberFormat="1" applyFont="1" applyAlignment="1">
      <alignment vertical="center"/>
    </xf>
    <xf numFmtId="177" fontId="225" fillId="4" borderId="0" xfId="6" applyNumberFormat="1" applyFont="1" applyFill="1" applyBorder="1" applyAlignment="1" applyProtection="1">
      <alignment horizontal="right"/>
    </xf>
    <xf numFmtId="177" fontId="243" fillId="4" borderId="0" xfId="6" applyNumberFormat="1" applyFont="1" applyFill="1" applyBorder="1" applyProtection="1"/>
    <xf numFmtId="177" fontId="243" fillId="4" borderId="0" xfId="6" applyNumberFormat="1" applyFont="1" applyFill="1" applyBorder="1" applyAlignment="1" applyProtection="1">
      <alignment horizontal="right"/>
    </xf>
    <xf numFmtId="3" fontId="116" fillId="4" borderId="7" xfId="11" applyNumberFormat="1" applyFont="1" applyFill="1" applyBorder="1" applyAlignment="1" applyProtection="1">
      <alignment horizontal="right" vertical="center"/>
    </xf>
    <xf numFmtId="3" fontId="116" fillId="4" borderId="7" xfId="12" applyNumberFormat="1" applyFont="1" applyFill="1" applyBorder="1" applyAlignment="1" applyProtection="1">
      <alignment horizontal="right" vertical="center"/>
    </xf>
    <xf numFmtId="198" fontId="116" fillId="4" borderId="7" xfId="12" applyNumberFormat="1" applyFont="1" applyFill="1" applyBorder="1" applyAlignment="1" applyProtection="1">
      <alignment horizontal="right" vertical="center"/>
    </xf>
    <xf numFmtId="251" fontId="116" fillId="4" borderId="7" xfId="12" applyNumberFormat="1" applyFont="1" applyFill="1" applyBorder="1" applyAlignment="1" applyProtection="1">
      <alignment horizontal="right" vertical="center"/>
    </xf>
    <xf numFmtId="4" fontId="116" fillId="4" borderId="7" xfId="12" applyNumberFormat="1" applyFont="1" applyFill="1" applyBorder="1" applyAlignment="1" applyProtection="1">
      <alignment horizontal="right" vertical="center"/>
    </xf>
    <xf numFmtId="246" fontId="110" fillId="0" borderId="0" xfId="0" applyNumberFormat="1" applyFont="1" applyFill="1" applyBorder="1" applyAlignment="1">
      <alignment horizontal="center" vertical="center" wrapText="1"/>
    </xf>
    <xf numFmtId="4" fontId="117" fillId="4" borderId="0" xfId="0" applyNumberFormat="1" applyFont="1" applyFill="1" applyAlignment="1">
      <alignment vertical="center"/>
    </xf>
    <xf numFmtId="0" fontId="116" fillId="4" borderId="0" xfId="11" applyFont="1" applyFill="1" applyBorder="1" applyAlignment="1" applyProtection="1">
      <alignment horizontal="left" vertical="center"/>
    </xf>
    <xf numFmtId="180" fontId="233" fillId="0" borderId="0" xfId="1" applyNumberFormat="1" applyFont="1" applyFill="1" applyBorder="1" applyAlignment="1">
      <alignment horizontal="center"/>
    </xf>
    <xf numFmtId="0" fontId="34" fillId="0" borderId="0" xfId="5" applyFont="1" applyFill="1" applyBorder="1" applyAlignment="1">
      <alignment horizontal="left" vertical="center" wrapText="1"/>
    </xf>
    <xf numFmtId="0" fontId="34" fillId="0" borderId="0" xfId="5" applyFont="1" applyFill="1" applyBorder="1" applyAlignment="1">
      <alignment vertical="center" wrapText="1"/>
    </xf>
    <xf numFmtId="3" fontId="116" fillId="4" borderId="0" xfId="12" applyNumberFormat="1" applyFont="1" applyFill="1" applyBorder="1" applyAlignment="1" applyProtection="1">
      <alignment horizontal="center" vertical="center"/>
    </xf>
    <xf numFmtId="0" fontId="116" fillId="4" borderId="0" xfId="11" applyFont="1" applyFill="1" applyBorder="1" applyAlignment="1" applyProtection="1">
      <alignment horizontal="center" vertical="center"/>
    </xf>
    <xf numFmtId="0" fontId="116" fillId="0" borderId="0" xfId="11" applyFont="1" applyFill="1" applyBorder="1" applyAlignment="1" applyProtection="1">
      <alignment horizontal="left" vertical="center"/>
    </xf>
    <xf numFmtId="3" fontId="116" fillId="0" borderId="0" xfId="12" applyNumberFormat="1" applyFont="1" applyFill="1" applyBorder="1" applyAlignment="1" applyProtection="1">
      <alignment horizontal="center" vertical="center"/>
    </xf>
    <xf numFmtId="0" fontId="116" fillId="0" borderId="0" xfId="11" applyFont="1" applyFill="1" applyBorder="1" applyAlignment="1" applyProtection="1">
      <alignment horizontal="center" vertical="center"/>
    </xf>
    <xf numFmtId="0" fontId="5" fillId="0" borderId="0" xfId="11" applyFont="1" applyAlignment="1">
      <alignment vertical="center"/>
    </xf>
    <xf numFmtId="0" fontId="36" fillId="122" borderId="0" xfId="11" applyFont="1" applyFill="1" applyBorder="1" applyAlignment="1" applyProtection="1">
      <alignment horizontal="right" wrapText="1"/>
    </xf>
    <xf numFmtId="10" fontId="207" fillId="4" borderId="0" xfId="3" applyNumberFormat="1" applyFont="1" applyFill="1" applyBorder="1" applyAlignment="1" applyProtection="1">
      <alignment vertical="center"/>
    </xf>
    <xf numFmtId="0" fontId="229" fillId="0" borderId="0" xfId="0" applyFont="1" applyAlignment="1">
      <alignment vertical="center"/>
    </xf>
    <xf numFmtId="10" fontId="201" fillId="4" borderId="0" xfId="3" applyNumberFormat="1" applyFont="1" applyFill="1" applyBorder="1" applyProtection="1"/>
    <xf numFmtId="37" fontId="201" fillId="4" borderId="0" xfId="1" applyNumberFormat="1" applyFont="1" applyFill="1" applyBorder="1" applyAlignment="1" applyProtection="1">
      <alignment horizontal="right"/>
    </xf>
    <xf numFmtId="252" fontId="206" fillId="4" borderId="0" xfId="1" applyNumberFormat="1" applyFont="1" applyFill="1" applyAlignment="1">
      <alignment vertical="center"/>
    </xf>
    <xf numFmtId="2" fontId="117" fillId="4" borderId="0" xfId="0" applyNumberFormat="1" applyFont="1" applyFill="1" applyAlignment="1">
      <alignment vertical="center"/>
    </xf>
    <xf numFmtId="180" fontId="203" fillId="4" borderId="0" xfId="1" applyNumberFormat="1" applyFont="1" applyFill="1" applyBorder="1" applyAlignment="1" applyProtection="1">
      <alignment vertical="center"/>
    </xf>
    <xf numFmtId="177" fontId="203" fillId="4" borderId="7" xfId="1" applyNumberFormat="1" applyFont="1" applyFill="1" applyBorder="1" applyAlignment="1" applyProtection="1">
      <alignment horizontal="center" vertical="center"/>
    </xf>
    <xf numFmtId="10" fontId="203" fillId="4" borderId="7" xfId="3" applyNumberFormat="1" applyFont="1" applyFill="1" applyBorder="1" applyAlignment="1" applyProtection="1">
      <alignment horizontal="center" vertical="center"/>
    </xf>
    <xf numFmtId="4" fontId="203" fillId="4" borderId="7" xfId="1" applyNumberFormat="1" applyFont="1" applyFill="1" applyBorder="1" applyAlignment="1" applyProtection="1">
      <alignment horizontal="center" vertical="center"/>
    </xf>
    <xf numFmtId="0" fontId="244" fillId="0" borderId="0" xfId="2" applyFont="1" applyBorder="1" applyAlignment="1">
      <alignment horizontal="left" vertical="center"/>
    </xf>
    <xf numFmtId="0" fontId="244" fillId="4" borderId="6" xfId="2" applyFont="1" applyFill="1" applyBorder="1" applyAlignment="1" applyProtection="1">
      <alignment vertical="center"/>
    </xf>
    <xf numFmtId="0" fontId="244" fillId="4" borderId="0" xfId="2" applyFont="1" applyFill="1" applyBorder="1" applyAlignment="1">
      <alignment vertical="center"/>
    </xf>
    <xf numFmtId="177" fontId="245" fillId="4" borderId="0" xfId="2" applyNumberFormat="1" applyFont="1" applyFill="1" applyAlignment="1">
      <alignment vertical="center"/>
    </xf>
    <xf numFmtId="177" fontId="244" fillId="4" borderId="0" xfId="2" applyNumberFormat="1" applyFont="1" applyFill="1" applyBorder="1" applyAlignment="1">
      <alignment horizontal="center" vertical="center"/>
    </xf>
    <xf numFmtId="177" fontId="244" fillId="4" borderId="6" xfId="1" applyNumberFormat="1" applyFont="1" applyFill="1" applyBorder="1" applyAlignment="1" applyProtection="1">
      <alignment vertical="center"/>
    </xf>
    <xf numFmtId="37" fontId="244" fillId="4" borderId="0" xfId="2" applyNumberFormat="1" applyFont="1" applyFill="1" applyBorder="1" applyAlignment="1">
      <alignment horizontal="center" vertical="center"/>
    </xf>
    <xf numFmtId="0" fontId="244" fillId="4" borderId="43" xfId="2" applyFont="1" applyFill="1" applyBorder="1" applyAlignment="1" applyProtection="1">
      <alignment vertical="center"/>
    </xf>
    <xf numFmtId="37" fontId="244" fillId="4" borderId="6" xfId="1" applyNumberFormat="1" applyFont="1" applyFill="1" applyBorder="1" applyAlignment="1" applyProtection="1">
      <alignment vertical="center"/>
    </xf>
    <xf numFmtId="0" fontId="244" fillId="4" borderId="0" xfId="2" applyFont="1" applyFill="1" applyBorder="1" applyAlignment="1">
      <alignment horizontal="center" vertical="center"/>
    </xf>
    <xf numFmtId="10" fontId="244" fillId="4" borderId="0" xfId="3" applyNumberFormat="1" applyFont="1" applyFill="1" applyBorder="1" applyAlignment="1">
      <alignment horizontal="center" vertical="center"/>
    </xf>
    <xf numFmtId="37" fontId="244" fillId="4" borderId="6" xfId="2" applyNumberFormat="1" applyFont="1" applyFill="1" applyBorder="1" applyAlignment="1" applyProtection="1">
      <alignment vertical="center"/>
    </xf>
    <xf numFmtId="10" fontId="244" fillId="4" borderId="6" xfId="3" applyNumberFormat="1" applyFont="1" applyFill="1" applyBorder="1" applyAlignment="1" applyProtection="1">
      <alignment vertical="center"/>
    </xf>
    <xf numFmtId="0" fontId="246" fillId="4" borderId="6" xfId="0" applyFont="1" applyFill="1" applyBorder="1" applyAlignment="1" applyProtection="1">
      <alignment vertical="center"/>
    </xf>
    <xf numFmtId="181" fontId="246" fillId="4" borderId="6" xfId="0" applyNumberFormat="1" applyFont="1" applyFill="1" applyBorder="1" applyAlignment="1" applyProtection="1">
      <alignment vertical="center"/>
    </xf>
    <xf numFmtId="0" fontId="247" fillId="0" borderId="0" xfId="0" applyFont="1" applyBorder="1" applyAlignment="1">
      <alignment vertical="center"/>
    </xf>
    <xf numFmtId="0" fontId="246" fillId="4" borderId="6" xfId="0" applyFont="1" applyFill="1" applyBorder="1" applyAlignment="1" applyProtection="1">
      <alignment horizontal="right" vertical="center"/>
    </xf>
    <xf numFmtId="0" fontId="246" fillId="0" borderId="4" xfId="2" applyFont="1" applyBorder="1"/>
    <xf numFmtId="0" fontId="248" fillId="117" borderId="44" xfId="11" applyFont="1" applyFill="1" applyBorder="1" applyAlignment="1" applyProtection="1">
      <alignment vertical="center" wrapText="1"/>
    </xf>
    <xf numFmtId="0" fontId="248" fillId="117" borderId="44" xfId="11" applyFont="1" applyFill="1" applyBorder="1" applyAlignment="1" applyProtection="1">
      <alignment horizontal="center" vertical="center" wrapText="1"/>
    </xf>
    <xf numFmtId="0" fontId="248" fillId="118" borderId="44" xfId="11" applyFont="1" applyFill="1" applyBorder="1" applyAlignment="1" applyProtection="1">
      <alignment horizontal="center" vertical="center" wrapText="1"/>
    </xf>
    <xf numFmtId="0" fontId="246" fillId="4" borderId="6" xfId="11" applyFont="1" applyFill="1" applyBorder="1" applyAlignment="1" applyProtection="1">
      <alignment horizontal="left" vertical="center"/>
    </xf>
    <xf numFmtId="37" fontId="116" fillId="4" borderId="0" xfId="1" applyNumberFormat="1" applyFont="1" applyFill="1" applyBorder="1" applyAlignment="1" applyProtection="1">
      <alignment vertical="center"/>
    </xf>
    <xf numFmtId="180" fontId="233" fillId="123" borderId="0" xfId="1" applyNumberFormat="1" applyFont="1" applyFill="1" applyBorder="1" applyAlignment="1">
      <alignment horizontal="center"/>
    </xf>
    <xf numFmtId="3" fontId="233" fillId="123" borderId="0" xfId="0" applyNumberFormat="1" applyFont="1" applyFill="1" applyBorder="1" applyAlignment="1">
      <alignment horizontal="center" vertical="center"/>
    </xf>
    <xf numFmtId="0" fontId="249" fillId="4" borderId="6" xfId="11" applyFont="1" applyFill="1" applyBorder="1" applyAlignment="1" applyProtection="1">
      <alignment horizontal="left" vertical="center"/>
    </xf>
    <xf numFmtId="0" fontId="249" fillId="4" borderId="6" xfId="11" applyFont="1" applyFill="1" applyBorder="1" applyAlignment="1" applyProtection="1">
      <alignment horizontal="center" vertical="center" wrapText="1"/>
    </xf>
    <xf numFmtId="0" fontId="203" fillId="4" borderId="7" xfId="11" applyFont="1" applyFill="1" applyBorder="1" applyAlignment="1" applyProtection="1">
      <alignment horizontal="left" vertical="center"/>
    </xf>
    <xf numFmtId="3" fontId="203" fillId="4" borderId="7" xfId="12" applyNumberFormat="1" applyFont="1" applyFill="1" applyBorder="1" applyAlignment="1" applyProtection="1">
      <alignment horizontal="center" vertical="center"/>
    </xf>
    <xf numFmtId="0" fontId="203" fillId="4" borderId="7" xfId="11" applyFont="1" applyFill="1" applyBorder="1" applyAlignment="1" applyProtection="1">
      <alignment horizontal="center" vertical="center"/>
    </xf>
    <xf numFmtId="9" fontId="203" fillId="4" borderId="7" xfId="13" applyFont="1" applyFill="1" applyBorder="1" applyAlignment="1" applyProtection="1">
      <alignment horizontal="center" vertical="center"/>
    </xf>
    <xf numFmtId="178" fontId="203" fillId="4" borderId="7" xfId="3" applyNumberFormat="1" applyFont="1" applyFill="1" applyBorder="1" applyAlignment="1" applyProtection="1">
      <alignment horizontal="center" vertical="center"/>
    </xf>
    <xf numFmtId="177" fontId="203" fillId="4" borderId="0" xfId="1" applyNumberFormat="1" applyFont="1" applyFill="1" applyBorder="1" applyAlignment="1" applyProtection="1">
      <alignment vertical="center"/>
    </xf>
    <xf numFmtId="176" fontId="242" fillId="121" borderId="0" xfId="1" applyNumberFormat="1" applyFont="1" applyFill="1"/>
    <xf numFmtId="0" fontId="34" fillId="123" borderId="0" xfId="5" applyFont="1" applyFill="1" applyBorder="1" applyAlignment="1">
      <alignment vertical="center" wrapText="1"/>
    </xf>
    <xf numFmtId="0" fontId="34" fillId="99" borderId="0" xfId="5" applyFont="1" applyFill="1" applyBorder="1" applyAlignment="1">
      <alignment vertical="center" wrapText="1"/>
    </xf>
    <xf numFmtId="217" fontId="201" fillId="4" borderId="0" xfId="1" applyNumberFormat="1" applyFont="1" applyFill="1" applyBorder="1" applyAlignment="1" applyProtection="1">
      <alignment vertical="center"/>
    </xf>
    <xf numFmtId="0" fontId="0" fillId="0" borderId="0" xfId="0"/>
    <xf numFmtId="246" fontId="232" fillId="0" borderId="0" xfId="0" applyNumberFormat="1" applyFont="1" applyFill="1" applyBorder="1" applyAlignment="1">
      <alignment horizontal="center" wrapText="1"/>
    </xf>
    <xf numFmtId="181" fontId="233" fillId="0" borderId="0" xfId="0" applyNumberFormat="1" applyFont="1" applyFill="1" applyBorder="1" applyAlignment="1">
      <alignment horizontal="right" vertical="center"/>
    </xf>
    <xf numFmtId="14" fontId="233" fillId="0" borderId="0" xfId="0" applyNumberFormat="1" applyFont="1" applyFill="1" applyBorder="1" applyAlignment="1">
      <alignment horizontal="center" vertical="center"/>
    </xf>
    <xf numFmtId="0" fontId="34" fillId="0" borderId="0" xfId="5" applyFont="1" applyFill="1" applyBorder="1" applyAlignment="1">
      <alignment vertical="center" wrapText="1"/>
    </xf>
    <xf numFmtId="0" fontId="0" fillId="0" borderId="0" xfId="0"/>
    <xf numFmtId="246" fontId="232" fillId="0" borderId="0" xfId="0" applyNumberFormat="1" applyFont="1" applyFill="1" applyBorder="1" applyAlignment="1">
      <alignment horizontal="center" wrapText="1"/>
    </xf>
    <xf numFmtId="181" fontId="233" fillId="0" borderId="0" xfId="0" applyNumberFormat="1" applyFont="1" applyFill="1" applyBorder="1" applyAlignment="1">
      <alignment horizontal="right" vertical="center"/>
    </xf>
    <xf numFmtId="14" fontId="233" fillId="0" borderId="0" xfId="0" applyNumberFormat="1" applyFont="1" applyFill="1" applyBorder="1" applyAlignment="1">
      <alignment horizontal="center" vertical="center"/>
    </xf>
    <xf numFmtId="0" fontId="34" fillId="0" borderId="0" xfId="5" applyFont="1" applyFill="1" applyBorder="1" applyAlignment="1">
      <alignment vertical="center" wrapText="1"/>
    </xf>
    <xf numFmtId="0" fontId="0" fillId="0" borderId="0" xfId="0"/>
    <xf numFmtId="246" fontId="232" fillId="0" borderId="0" xfId="0" applyNumberFormat="1" applyFont="1" applyFill="1" applyBorder="1" applyAlignment="1">
      <alignment horizontal="center" wrapText="1"/>
    </xf>
    <xf numFmtId="181" fontId="233" fillId="0" borderId="0" xfId="0" applyNumberFormat="1" applyFont="1" applyFill="1" applyBorder="1" applyAlignment="1">
      <alignment horizontal="right" vertical="center"/>
    </xf>
    <xf numFmtId="14" fontId="233" fillId="0" borderId="0" xfId="0" applyNumberFormat="1" applyFont="1" applyFill="1" applyBorder="1" applyAlignment="1">
      <alignment horizontal="center" vertical="center"/>
    </xf>
    <xf numFmtId="0" fontId="34" fillId="0" borderId="0" xfId="5" applyFont="1" applyFill="1" applyBorder="1" applyAlignment="1">
      <alignment vertical="center" wrapText="1"/>
    </xf>
    <xf numFmtId="0" fontId="0" fillId="0" borderId="0" xfId="0"/>
    <xf numFmtId="246" fontId="232" fillId="0" borderId="0" xfId="0" applyNumberFormat="1" applyFont="1" applyFill="1" applyBorder="1" applyAlignment="1">
      <alignment horizontal="center" wrapText="1"/>
    </xf>
    <xf numFmtId="181" fontId="233" fillId="0" borderId="0" xfId="0" applyNumberFormat="1" applyFont="1" applyFill="1" applyBorder="1" applyAlignment="1">
      <alignment horizontal="right" vertical="center"/>
    </xf>
    <xf numFmtId="14" fontId="233" fillId="0" borderId="0" xfId="0" applyNumberFormat="1" applyFont="1" applyFill="1" applyBorder="1" applyAlignment="1">
      <alignment horizontal="center" vertical="center"/>
    </xf>
    <xf numFmtId="0" fontId="34" fillId="0" borderId="0" xfId="5" applyFont="1" applyFill="1" applyBorder="1" applyAlignment="1">
      <alignment vertical="center" wrapText="1"/>
    </xf>
    <xf numFmtId="0" fontId="0" fillId="0" borderId="0" xfId="0"/>
    <xf numFmtId="246" fontId="232" fillId="0" borderId="0" xfId="0" applyNumberFormat="1" applyFont="1" applyFill="1" applyBorder="1" applyAlignment="1">
      <alignment horizontal="center" wrapText="1"/>
    </xf>
    <xf numFmtId="181" fontId="233" fillId="0" borderId="0" xfId="0" applyNumberFormat="1" applyFont="1" applyFill="1" applyBorder="1" applyAlignment="1">
      <alignment horizontal="right" vertical="center"/>
    </xf>
    <xf numFmtId="14" fontId="233" fillId="0" borderId="0" xfId="0" applyNumberFormat="1" applyFont="1" applyFill="1" applyBorder="1" applyAlignment="1">
      <alignment horizontal="center" vertical="center"/>
    </xf>
    <xf numFmtId="0" fontId="34" fillId="0" borderId="0" xfId="5" applyFont="1" applyFill="1" applyBorder="1" applyAlignment="1">
      <alignment vertical="center" wrapText="1"/>
    </xf>
    <xf numFmtId="0" fontId="0" fillId="0" borderId="0" xfId="0"/>
    <xf numFmtId="246" fontId="232" fillId="0" borderId="0" xfId="0" applyNumberFormat="1" applyFont="1" applyFill="1" applyBorder="1" applyAlignment="1">
      <alignment horizontal="center" wrapText="1"/>
    </xf>
    <xf numFmtId="181" fontId="233" fillId="0" borderId="0" xfId="0" applyNumberFormat="1" applyFont="1" applyFill="1" applyBorder="1" applyAlignment="1">
      <alignment horizontal="right" vertical="center"/>
    </xf>
    <xf numFmtId="14" fontId="233" fillId="0" borderId="0" xfId="0" applyNumberFormat="1" applyFont="1" applyFill="1" applyBorder="1" applyAlignment="1">
      <alignment horizontal="center" vertical="center"/>
    </xf>
    <xf numFmtId="176" fontId="233" fillId="0" borderId="0" xfId="1" applyFont="1" applyFill="1" applyBorder="1"/>
    <xf numFmtId="3" fontId="233" fillId="0" borderId="0" xfId="0" applyNumberFormat="1" applyFont="1" applyFill="1" applyBorder="1" applyAlignment="1">
      <alignment horizontal="center"/>
    </xf>
    <xf numFmtId="0" fontId="34" fillId="0" borderId="0" xfId="5" applyFont="1" applyFill="1" applyBorder="1" applyAlignment="1">
      <alignment vertical="center" wrapText="1"/>
    </xf>
    <xf numFmtId="0" fontId="249" fillId="4" borderId="46" xfId="0"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249" fillId="4" borderId="47" xfId="0" applyFont="1" applyFill="1" applyBorder="1" applyAlignment="1">
      <alignment vertical="center"/>
    </xf>
    <xf numFmtId="0" fontId="249" fillId="4" borderId="48" xfId="0" applyFont="1" applyFill="1" applyBorder="1" applyAlignment="1">
      <alignment vertical="center"/>
    </xf>
    <xf numFmtId="0" fontId="249" fillId="4" borderId="48" xfId="0" applyFont="1" applyFill="1" applyBorder="1" applyAlignment="1">
      <alignment horizontal="right" vertical="center"/>
    </xf>
    <xf numFmtId="0" fontId="249" fillId="4" borderId="48" xfId="0" applyFont="1" applyFill="1" applyBorder="1" applyAlignment="1">
      <alignment horizontal="right" vertical="center" wrapText="1"/>
    </xf>
    <xf numFmtId="3" fontId="29" fillId="0" borderId="0" xfId="2" applyNumberFormat="1" applyFont="1" applyAlignment="1">
      <alignment vertical="center"/>
    </xf>
    <xf numFmtId="0" fontId="209" fillId="0" borderId="0" xfId="2" applyFont="1" applyAlignment="1">
      <alignment horizontal="center" vertical="center"/>
    </xf>
    <xf numFmtId="0" fontId="249" fillId="4" borderId="48" xfId="0" applyFont="1" applyFill="1" applyBorder="1" applyAlignment="1">
      <alignment horizontal="center" vertical="center"/>
    </xf>
    <xf numFmtId="0" fontId="29" fillId="0" borderId="0" xfId="2" applyFont="1" applyAlignment="1">
      <alignment horizontal="center" vertical="center"/>
    </xf>
    <xf numFmtId="0" fontId="29" fillId="0" borderId="0" xfId="2" applyFont="1" applyAlignment="1">
      <alignment horizontal="center"/>
    </xf>
    <xf numFmtId="0" fontId="217" fillId="124" borderId="0" xfId="2" applyFont="1" applyFill="1" applyAlignment="1">
      <alignment vertical="center"/>
    </xf>
    <xf numFmtId="0" fontId="217" fillId="124" borderId="0" xfId="2" applyFont="1" applyFill="1" applyAlignment="1">
      <alignment horizontal="center" vertical="center"/>
    </xf>
    <xf numFmtId="3" fontId="217" fillId="124" borderId="0" xfId="2" applyNumberFormat="1" applyFont="1" applyFill="1" applyAlignment="1">
      <alignment vertical="center"/>
    </xf>
    <xf numFmtId="0" fontId="217" fillId="125" borderId="0" xfId="2" applyFont="1" applyFill="1" applyAlignment="1">
      <alignment vertical="center"/>
    </xf>
    <xf numFmtId="3" fontId="217" fillId="125" borderId="0" xfId="2" applyNumberFormat="1" applyFont="1" applyFill="1" applyAlignment="1">
      <alignment horizontal="center" vertical="center"/>
    </xf>
    <xf numFmtId="3" fontId="217" fillId="125" borderId="0" xfId="2" applyNumberFormat="1" applyFont="1" applyFill="1" applyAlignment="1">
      <alignment horizontal="right" vertical="center"/>
    </xf>
    <xf numFmtId="0" fontId="116" fillId="4" borderId="0" xfId="0" applyFont="1" applyFill="1" applyBorder="1" applyAlignment="1" applyProtection="1">
      <alignment vertical="center"/>
    </xf>
    <xf numFmtId="0" fontId="29" fillId="0" borderId="0" xfId="2" applyFont="1"/>
    <xf numFmtId="2" fontId="0" fillId="0" borderId="0" xfId="1" applyNumberFormat="1" applyFont="1"/>
    <xf numFmtId="254" fontId="28" fillId="4" borderId="0" xfId="3" applyNumberFormat="1" applyFont="1" applyFill="1"/>
    <xf numFmtId="3" fontId="250" fillId="5" borderId="7" xfId="12" applyNumberFormat="1" applyFont="1" applyFill="1" applyBorder="1" applyAlignment="1" applyProtection="1">
      <alignment horizontal="center" vertical="center"/>
    </xf>
    <xf numFmtId="0" fontId="251" fillId="0" borderId="0" xfId="14" applyFont="1" applyFill="1" applyAlignment="1">
      <alignment vertical="center"/>
    </xf>
    <xf numFmtId="0" fontId="244" fillId="4" borderId="43" xfId="11" applyFont="1" applyFill="1" applyBorder="1" applyAlignment="1" applyProtection="1">
      <alignment vertical="center" wrapText="1"/>
    </xf>
    <xf numFmtId="0" fontId="28" fillId="4" borderId="0" xfId="2" applyFont="1" applyFill="1" applyBorder="1" applyAlignment="1">
      <alignment vertical="center"/>
    </xf>
    <xf numFmtId="0" fontId="246" fillId="0" borderId="0" xfId="2" applyFont="1" applyBorder="1"/>
    <xf numFmtId="0" fontId="29" fillId="4" borderId="0" xfId="2" applyFont="1" applyFill="1" applyBorder="1" applyAlignment="1">
      <alignment horizontal="left" vertical="top" wrapText="1"/>
    </xf>
    <xf numFmtId="0" fontId="122" fillId="4" borderId="0" xfId="2" applyFont="1" applyFill="1" applyBorder="1"/>
    <xf numFmtId="0" fontId="215" fillId="4" borderId="0" xfId="2" applyFont="1" applyFill="1" applyBorder="1"/>
    <xf numFmtId="177" fontId="225" fillId="6" borderId="0" xfId="6" applyNumberFormat="1" applyFont="1" applyFill="1" applyBorder="1" applyProtection="1"/>
    <xf numFmtId="195" fontId="108" fillId="6" borderId="0" xfId="6" applyNumberFormat="1" applyFont="1" applyFill="1" applyBorder="1" applyAlignment="1" applyProtection="1">
      <alignment horizontal="right"/>
    </xf>
    <xf numFmtId="195" fontId="108" fillId="4" borderId="0" xfId="6" applyNumberFormat="1" applyFont="1" applyFill="1" applyBorder="1" applyAlignment="1" applyProtection="1">
      <alignment horizontal="right"/>
    </xf>
    <xf numFmtId="177" fontId="225" fillId="0" borderId="0" xfId="6" applyNumberFormat="1" applyFont="1" applyFill="1" applyBorder="1" applyProtection="1"/>
    <xf numFmtId="195" fontId="108" fillId="0" borderId="0" xfId="6" applyNumberFormat="1" applyFont="1" applyFill="1" applyBorder="1" applyAlignment="1" applyProtection="1">
      <alignment horizontal="right"/>
    </xf>
    <xf numFmtId="10" fontId="108" fillId="0" borderId="0" xfId="3" applyNumberFormat="1" applyFont="1" applyFill="1" applyBorder="1" applyAlignment="1" applyProtection="1">
      <alignment horizontal="right"/>
    </xf>
    <xf numFmtId="177" fontId="108" fillId="4" borderId="0" xfId="6" applyNumberFormat="1" applyFont="1" applyFill="1" applyBorder="1" applyProtection="1"/>
    <xf numFmtId="10" fontId="108" fillId="4" borderId="0" xfId="3" applyNumberFormat="1" applyFont="1" applyFill="1" applyBorder="1" applyAlignment="1" applyProtection="1">
      <alignment horizontal="right"/>
    </xf>
    <xf numFmtId="177" fontId="108" fillId="6" borderId="0" xfId="6" applyNumberFormat="1" applyFont="1" applyFill="1" applyBorder="1" applyProtection="1"/>
    <xf numFmtId="10" fontId="108" fillId="6" borderId="0" xfId="3" applyNumberFormat="1" applyFont="1" applyFill="1" applyBorder="1" applyAlignment="1" applyProtection="1">
      <alignment horizontal="right"/>
    </xf>
    <xf numFmtId="0" fontId="228" fillId="4" borderId="0" xfId="2" applyFont="1" applyFill="1" applyBorder="1"/>
    <xf numFmtId="0" fontId="224" fillId="4" borderId="0" xfId="2" applyFont="1" applyFill="1" applyBorder="1"/>
    <xf numFmtId="178" fontId="108" fillId="6" borderId="0" xfId="3" applyNumberFormat="1" applyFont="1" applyFill="1" applyBorder="1" applyProtection="1"/>
    <xf numFmtId="178" fontId="108" fillId="4" borderId="0" xfId="3" applyNumberFormat="1" applyFont="1" applyFill="1" applyBorder="1" applyProtection="1"/>
    <xf numFmtId="0" fontId="252" fillId="4" borderId="0" xfId="2" applyFont="1" applyFill="1" applyBorder="1" applyAlignment="1"/>
    <xf numFmtId="0" fontId="252" fillId="4" borderId="0" xfId="2" applyFont="1" applyFill="1" applyBorder="1"/>
    <xf numFmtId="0" fontId="253" fillId="4" borderId="0" xfId="0" applyFont="1" applyFill="1" applyBorder="1" applyAlignment="1" applyProtection="1">
      <alignment vertical="center"/>
    </xf>
    <xf numFmtId="37" fontId="253" fillId="4" borderId="0" xfId="1" applyNumberFormat="1" applyFont="1" applyFill="1" applyBorder="1" applyAlignment="1" applyProtection="1">
      <alignment vertical="center"/>
    </xf>
    <xf numFmtId="0" fontId="1" fillId="0" borderId="0" xfId="11" applyFont="1" applyAlignment="1">
      <alignment vertical="center"/>
    </xf>
    <xf numFmtId="3" fontId="116" fillId="4" borderId="7" xfId="12" applyNumberFormat="1" applyFont="1" applyFill="1" applyBorder="1" applyAlignment="1" applyProtection="1">
      <alignment horizontal="center" vertical="center"/>
    </xf>
    <xf numFmtId="0" fontId="230" fillId="0" borderId="0" xfId="11" applyFont="1" applyBorder="1"/>
    <xf numFmtId="37" fontId="230" fillId="0" borderId="0" xfId="11" applyNumberFormat="1" applyFont="1" applyBorder="1"/>
    <xf numFmtId="253" fontId="240" fillId="0" borderId="0" xfId="11" applyNumberFormat="1" applyFont="1" applyBorder="1"/>
    <xf numFmtId="169" fontId="30" fillId="0" borderId="0" xfId="2" applyNumberFormat="1" applyFont="1"/>
    <xf numFmtId="176" fontId="0" fillId="0" borderId="0" xfId="0" applyNumberFormat="1"/>
    <xf numFmtId="0" fontId="254" fillId="4" borderId="0" xfId="0" applyFont="1" applyFill="1" applyBorder="1" applyAlignment="1" applyProtection="1">
      <alignment vertical="center"/>
    </xf>
    <xf numFmtId="0" fontId="28" fillId="0" borderId="0" xfId="0" applyFont="1"/>
    <xf numFmtId="0" fontId="0" fillId="0" borderId="0" xfId="0" applyFont="1" applyAlignment="1">
      <alignment horizontal="left"/>
    </xf>
    <xf numFmtId="3" fontId="249" fillId="4" borderId="7" xfId="11" applyNumberFormat="1" applyFont="1" applyFill="1" applyBorder="1" applyAlignment="1" applyProtection="1">
      <alignment horizontal="right" vertical="center"/>
    </xf>
    <xf numFmtId="0" fontId="246" fillId="4" borderId="43" xfId="11" applyFont="1" applyFill="1" applyBorder="1" applyAlignment="1" applyProtection="1">
      <alignment horizontal="center" vertical="center" wrapText="1"/>
    </xf>
    <xf numFmtId="177" fontId="108" fillId="0" borderId="0" xfId="6" applyNumberFormat="1" applyFont="1" applyFill="1" applyBorder="1" applyProtection="1"/>
    <xf numFmtId="37" fontId="116" fillId="4" borderId="0" xfId="1" applyNumberFormat="1" applyFont="1" applyFill="1" applyBorder="1" applyAlignment="1" applyProtection="1">
      <alignment vertical="center"/>
    </xf>
    <xf numFmtId="180" fontId="0" fillId="0" borderId="0" xfId="0" applyNumberFormat="1"/>
    <xf numFmtId="10" fontId="28" fillId="4" borderId="0" xfId="2" applyNumberFormat="1" applyFont="1" applyFill="1"/>
    <xf numFmtId="176" fontId="0" fillId="0" borderId="0" xfId="1" applyFont="1"/>
    <xf numFmtId="0" fontId="0" fillId="0" borderId="0" xfId="1" applyNumberFormat="1" applyFont="1" applyAlignment="1">
      <alignment horizontal="left"/>
    </xf>
    <xf numFmtId="251" fontId="203" fillId="4" borderId="7" xfId="1" applyNumberFormat="1" applyFont="1" applyFill="1" applyBorder="1" applyAlignment="1" applyProtection="1">
      <alignment horizontal="center" vertical="center"/>
    </xf>
    <xf numFmtId="1" fontId="108" fillId="0" borderId="0" xfId="3" applyNumberFormat="1" applyFont="1" applyFill="1" applyBorder="1" applyAlignment="1" applyProtection="1">
      <alignment horizontal="right"/>
    </xf>
    <xf numFmtId="255" fontId="29" fillId="0" borderId="0" xfId="3" applyNumberFormat="1" applyFont="1" applyAlignment="1">
      <alignment vertical="center"/>
    </xf>
    <xf numFmtId="10" fontId="30" fillId="0" borderId="0" xfId="3" applyNumberFormat="1" applyFont="1" applyBorder="1" applyAlignment="1">
      <alignment vertical="center"/>
    </xf>
    <xf numFmtId="176" fontId="242" fillId="121" borderId="0" xfId="1" applyFont="1" applyFill="1"/>
    <xf numFmtId="256" fontId="28" fillId="4" borderId="0" xfId="2" applyNumberFormat="1" applyFont="1" applyFill="1"/>
    <xf numFmtId="176" fontId="29" fillId="0" borderId="0" xfId="1" applyFont="1" applyAlignment="1">
      <alignment vertical="center"/>
    </xf>
    <xf numFmtId="176" fontId="29" fillId="4" borderId="0" xfId="1" applyFont="1" applyFill="1" applyBorder="1"/>
    <xf numFmtId="0" fontId="238" fillId="117" borderId="0" xfId="11" applyFont="1" applyFill="1" applyBorder="1" applyAlignment="1" applyProtection="1">
      <alignment horizontal="left" vertical="center"/>
    </xf>
    <xf numFmtId="17" fontId="238" fillId="117" borderId="0" xfId="11" quotePrefix="1" applyNumberFormat="1" applyFont="1" applyFill="1" applyBorder="1" applyAlignment="1" applyProtection="1">
      <alignment horizontal="center" vertical="center"/>
    </xf>
    <xf numFmtId="4" fontId="238" fillId="117" borderId="0" xfId="12" applyNumberFormat="1" applyFont="1" applyFill="1" applyBorder="1" applyAlignment="1" applyProtection="1">
      <alignment horizontal="center" vertical="center"/>
    </xf>
    <xf numFmtId="3" fontId="238" fillId="118" borderId="0" xfId="12" applyNumberFormat="1" applyFont="1" applyFill="1" applyBorder="1" applyAlignment="1" applyProtection="1">
      <alignment horizontal="center" vertical="center"/>
    </xf>
    <xf numFmtId="3" fontId="238" fillId="0" borderId="0" xfId="12" applyNumberFormat="1" applyFont="1" applyFill="1" applyBorder="1" applyAlignment="1" applyProtection="1">
      <alignment horizontal="center" vertical="center"/>
    </xf>
    <xf numFmtId="9" fontId="238" fillId="0" borderId="0" xfId="15" applyNumberFormat="1" applyFont="1" applyFill="1" applyBorder="1" applyAlignment="1" applyProtection="1">
      <alignment horizontal="center" vertical="center"/>
    </xf>
    <xf numFmtId="9" fontId="238" fillId="0" borderId="0" xfId="13" applyNumberFormat="1" applyFont="1" applyFill="1" applyBorder="1" applyAlignment="1" applyProtection="1">
      <alignment horizontal="center" vertical="center"/>
    </xf>
    <xf numFmtId="3" fontId="238" fillId="117" borderId="0" xfId="12" applyNumberFormat="1" applyFont="1" applyFill="1" applyBorder="1" applyAlignment="1" applyProtection="1">
      <alignment horizontal="center" vertical="center"/>
    </xf>
    <xf numFmtId="9" fontId="238" fillId="117" borderId="0" xfId="13" applyFont="1" applyFill="1" applyBorder="1" applyAlignment="1" applyProtection="1">
      <alignment horizontal="center" vertical="center"/>
    </xf>
    <xf numFmtId="10" fontId="238" fillId="117" borderId="0" xfId="13" applyNumberFormat="1" applyFont="1" applyFill="1" applyBorder="1" applyAlignment="1" applyProtection="1">
      <alignment horizontal="center" vertical="center"/>
    </xf>
    <xf numFmtId="0" fontId="238" fillId="117" borderId="0" xfId="11" applyFont="1" applyFill="1" applyBorder="1" applyAlignment="1" applyProtection="1">
      <alignment horizontal="center" vertical="center"/>
    </xf>
    <xf numFmtId="9" fontId="238" fillId="117" borderId="0" xfId="15" applyFont="1" applyFill="1" applyBorder="1" applyAlignment="1" applyProtection="1">
      <alignment horizontal="center" vertical="center"/>
    </xf>
    <xf numFmtId="180" fontId="29" fillId="0" borderId="0" xfId="1" applyNumberFormat="1" applyFont="1" applyAlignment="1">
      <alignment vertical="center"/>
    </xf>
    <xf numFmtId="180" fontId="29" fillId="0" borderId="0" xfId="2" applyNumberFormat="1" applyFont="1" applyAlignment="1">
      <alignment vertical="center"/>
    </xf>
    <xf numFmtId="177" fontId="225" fillId="6" borderId="49" xfId="6" applyNumberFormat="1" applyFont="1" applyFill="1" applyBorder="1" applyProtection="1"/>
    <xf numFmtId="177" fontId="225" fillId="6" borderId="49" xfId="6" applyNumberFormat="1" applyFont="1" applyFill="1" applyBorder="1" applyAlignment="1" applyProtection="1">
      <alignment horizontal="right"/>
    </xf>
    <xf numFmtId="178" fontId="225" fillId="6" borderId="49" xfId="6" applyNumberFormat="1" applyFont="1" applyFill="1" applyBorder="1" applyProtection="1"/>
    <xf numFmtId="177" fontId="225" fillId="6" borderId="7" xfId="6" applyNumberFormat="1" applyFont="1" applyFill="1" applyBorder="1" applyProtection="1"/>
    <xf numFmtId="177" fontId="225" fillId="6" borderId="7" xfId="6" applyNumberFormat="1" applyFont="1" applyFill="1" applyBorder="1" applyAlignment="1" applyProtection="1">
      <alignment horizontal="right"/>
    </xf>
    <xf numFmtId="178" fontId="225" fillId="6" borderId="7" xfId="6" applyNumberFormat="1" applyFont="1" applyFill="1" applyBorder="1" applyProtection="1"/>
    <xf numFmtId="181" fontId="36" fillId="4" borderId="0" xfId="11" applyNumberFormat="1" applyFont="1" applyFill="1" applyBorder="1" applyAlignment="1" applyProtection="1">
      <alignment horizontal="center" wrapText="1"/>
    </xf>
    <xf numFmtId="196" fontId="36" fillId="4" borderId="0" xfId="1" applyNumberFormat="1" applyFont="1" applyFill="1" applyBorder="1" applyAlignment="1" applyProtection="1">
      <alignment horizontal="center" wrapText="1"/>
    </xf>
    <xf numFmtId="0" fontId="203" fillId="4" borderId="7" xfId="2" applyFont="1" applyFill="1" applyBorder="1" applyAlignment="1">
      <alignment horizontal="left" vertical="center" indent="2"/>
    </xf>
    <xf numFmtId="0" fontId="204" fillId="4" borderId="7" xfId="2" applyFont="1" applyFill="1" applyBorder="1" applyAlignment="1">
      <alignment horizontal="left" vertical="center"/>
    </xf>
    <xf numFmtId="0" fontId="249" fillId="4" borderId="46" xfId="0" applyFont="1" applyFill="1" applyBorder="1" applyAlignment="1" applyProtection="1">
      <alignment horizontal="center" vertical="center"/>
    </xf>
    <xf numFmtId="0" fontId="249" fillId="4" borderId="46" xfId="0" applyFont="1" applyFill="1" applyBorder="1" applyAlignment="1" applyProtection="1">
      <alignment horizontal="center" vertical="center" wrapText="1"/>
    </xf>
    <xf numFmtId="14" fontId="233" fillId="123" borderId="0" xfId="0" applyNumberFormat="1" applyFont="1" applyFill="1" applyBorder="1" applyAlignment="1">
      <alignment horizontal="center" vertical="center"/>
    </xf>
    <xf numFmtId="177" fontId="108" fillId="4" borderId="0" xfId="6" quotePrefix="1" applyNumberFormat="1" applyFont="1" applyFill="1" applyBorder="1" applyAlignment="1" applyProtection="1">
      <alignment horizontal="right"/>
    </xf>
    <xf numFmtId="180" fontId="207" fillId="4" borderId="7" xfId="3" applyNumberFormat="1" applyFont="1" applyFill="1" applyBorder="1" applyAlignment="1" applyProtection="1">
      <alignment vertical="center"/>
    </xf>
    <xf numFmtId="0" fontId="29" fillId="4" borderId="0" xfId="2" applyFont="1" applyFill="1" applyAlignment="1">
      <alignment horizontal="left" vertical="top" wrapText="1"/>
    </xf>
    <xf numFmtId="0" fontId="29" fillId="123" borderId="0" xfId="2" applyFont="1" applyFill="1" applyAlignment="1">
      <alignment vertical="center"/>
    </xf>
    <xf numFmtId="180" fontId="29" fillId="123" borderId="0" xfId="1" applyNumberFormat="1" applyFont="1" applyFill="1" applyAlignment="1">
      <alignment vertical="center"/>
    </xf>
    <xf numFmtId="0" fontId="216" fillId="0" borderId="0" xfId="14" applyFont="1" applyFill="1" applyAlignment="1">
      <alignment horizontal="left" vertical="top" wrapText="1"/>
    </xf>
    <xf numFmtId="0" fontId="29" fillId="4" borderId="0" xfId="2" applyFont="1" applyFill="1" applyAlignment="1">
      <alignment horizontal="left" vertical="top" wrapText="1"/>
    </xf>
    <xf numFmtId="0" fontId="249" fillId="4" borderId="0" xfId="11" applyFont="1" applyFill="1" applyBorder="1" applyAlignment="1" applyProtection="1">
      <alignment horizontal="center" vertical="center" wrapText="1"/>
    </xf>
    <xf numFmtId="0" fontId="249" fillId="4" borderId="43" xfId="11" applyFont="1" applyFill="1" applyBorder="1" applyAlignment="1" applyProtection="1">
      <alignment horizontal="center" vertical="center" wrapText="1"/>
    </xf>
  </cellXfs>
  <cellStyles count="41868">
    <cellStyle name="=C:\WINNT35\SYSTEM32\COMMAND.COM" xfId="33005" xr:uid="{00000000-0005-0000-0000-000000000000}"/>
    <cellStyle name="1" xfId="33006" xr:uid="{00000000-0005-0000-0000-000001000000}"/>
    <cellStyle name="20% - Accent1" xfId="16621" xr:uid="{00000000-0005-0000-0000-000002000000}"/>
    <cellStyle name="20% - Accent1 2" xfId="33007" xr:uid="{00000000-0005-0000-0000-000003000000}"/>
    <cellStyle name="20% - Accent1 3" xfId="33008" xr:uid="{00000000-0005-0000-0000-000004000000}"/>
    <cellStyle name="20% - Accent2" xfId="16625" xr:uid="{00000000-0005-0000-0000-000005000000}"/>
    <cellStyle name="20% - Accent2 2" xfId="33009" xr:uid="{00000000-0005-0000-0000-000006000000}"/>
    <cellStyle name="20% - Accent2 3" xfId="33078" xr:uid="{00000000-0005-0000-0000-000007000000}"/>
    <cellStyle name="20% - Accent3" xfId="16629" xr:uid="{00000000-0005-0000-0000-000008000000}"/>
    <cellStyle name="20% - Accent3 2" xfId="33010" xr:uid="{00000000-0005-0000-0000-000009000000}"/>
    <cellStyle name="20% - Accent3 3" xfId="33011" xr:uid="{00000000-0005-0000-0000-00000A000000}"/>
    <cellStyle name="20% - Accent4" xfId="16633" xr:uid="{00000000-0005-0000-0000-00000B000000}"/>
    <cellStyle name="20% - Accent4 2" xfId="33012" xr:uid="{00000000-0005-0000-0000-00000C000000}"/>
    <cellStyle name="20% - Accent4 3" xfId="33013" xr:uid="{00000000-0005-0000-0000-00000D000000}"/>
    <cellStyle name="20% - Accent5" xfId="16637" xr:uid="{00000000-0005-0000-0000-00000E000000}"/>
    <cellStyle name="20% - Accent5 2" xfId="33014" xr:uid="{00000000-0005-0000-0000-00000F000000}"/>
    <cellStyle name="20% - Accent5 3" xfId="33015" xr:uid="{00000000-0005-0000-0000-000010000000}"/>
    <cellStyle name="20% - Accent6" xfId="16641" xr:uid="{00000000-0005-0000-0000-000011000000}"/>
    <cellStyle name="20% - Accent6 2" xfId="33016" xr:uid="{00000000-0005-0000-0000-000012000000}"/>
    <cellStyle name="20% - Accent6 3" xfId="33017" xr:uid="{00000000-0005-0000-0000-000013000000}"/>
    <cellStyle name="20% - Énfasis1 10" xfId="17" xr:uid="{00000000-0005-0000-0000-000014000000}"/>
    <cellStyle name="20% - Énfasis1 10 2" xfId="28500" xr:uid="{00000000-0005-0000-0000-000015000000}"/>
    <cellStyle name="20% - Énfasis1 11" xfId="18" xr:uid="{00000000-0005-0000-0000-000016000000}"/>
    <cellStyle name="20% - Énfasis1 11 2" xfId="32321" xr:uid="{00000000-0005-0000-0000-000017000000}"/>
    <cellStyle name="20% - Énfasis1 12" xfId="19" xr:uid="{00000000-0005-0000-0000-000018000000}"/>
    <cellStyle name="20% - Énfasis1 13" xfId="32589" xr:uid="{00000000-0005-0000-0000-000019000000}"/>
    <cellStyle name="20% - Énfasis1 2" xfId="20" xr:uid="{00000000-0005-0000-0000-00001A000000}"/>
    <cellStyle name="20% - Énfasis1 2 10" xfId="32806" xr:uid="{00000000-0005-0000-0000-00001B000000}"/>
    <cellStyle name="20% - Énfasis1 2 10 2" xfId="38242" xr:uid="{00000000-0005-0000-0000-00001C000000}"/>
    <cellStyle name="20% - Énfasis1 2 11" xfId="32922" xr:uid="{00000000-0005-0000-0000-00001D000000}"/>
    <cellStyle name="20% - Énfasis1 2 12" xfId="32977" xr:uid="{00000000-0005-0000-0000-00001E000000}"/>
    <cellStyle name="20% - Énfasis1 2 13" xfId="35235" xr:uid="{00000000-0005-0000-0000-00001F000000}"/>
    <cellStyle name="20% - Énfasis1 2 2" xfId="21" xr:uid="{00000000-0005-0000-0000-000020000000}"/>
    <cellStyle name="20% - Énfasis1 2 2 10" xfId="32883" xr:uid="{00000000-0005-0000-0000-000021000000}"/>
    <cellStyle name="20% - Énfasis1 2 2 11" xfId="32976" xr:uid="{00000000-0005-0000-0000-000022000000}"/>
    <cellStyle name="20% - Énfasis1 2 2 12" xfId="33167" xr:uid="{00000000-0005-0000-0000-000023000000}"/>
    <cellStyle name="20% - Énfasis1 2 2 13" xfId="35692" xr:uid="{00000000-0005-0000-0000-000024000000}"/>
    <cellStyle name="20% - Énfasis1 2 2 14" xfId="16655" xr:uid="{00000000-0005-0000-0000-000025000000}"/>
    <cellStyle name="20% - Énfasis1 2 2 2" xfId="22" xr:uid="{00000000-0005-0000-0000-000026000000}"/>
    <cellStyle name="20% - Énfasis1 2 2 2 2" xfId="23" xr:uid="{00000000-0005-0000-0000-000027000000}"/>
    <cellStyle name="20% - Énfasis1 2 2 2 2 2" xfId="24" xr:uid="{00000000-0005-0000-0000-000028000000}"/>
    <cellStyle name="20% - Énfasis1 2 2 2 2 2 2" xfId="20845" xr:uid="{00000000-0005-0000-0000-000029000000}"/>
    <cellStyle name="20% - Énfasis1 2 2 2 2 3" xfId="25" xr:uid="{00000000-0005-0000-0000-00002A000000}"/>
    <cellStyle name="20% - Énfasis1 2 2 2 2 3 2" xfId="24695" xr:uid="{00000000-0005-0000-0000-00002B000000}"/>
    <cellStyle name="20% - Énfasis1 2 2 2 2 4" xfId="26" xr:uid="{00000000-0005-0000-0000-00002C000000}"/>
    <cellStyle name="20% - Énfasis1 2 2 2 2 4 2" xfId="28498" xr:uid="{00000000-0005-0000-0000-00002D000000}"/>
    <cellStyle name="20% - Énfasis1 2 2 2 2 5" xfId="37325" xr:uid="{00000000-0005-0000-0000-00002E000000}"/>
    <cellStyle name="20% - Énfasis1 2 2 2 2 6" xfId="19630" xr:uid="{00000000-0005-0000-0000-00002F000000}"/>
    <cellStyle name="20% - Énfasis1 2 2 2 3" xfId="27" xr:uid="{00000000-0005-0000-0000-000030000000}"/>
    <cellStyle name="20% - Énfasis1 2 2 2 3 2" xfId="37658" xr:uid="{00000000-0005-0000-0000-000031000000}"/>
    <cellStyle name="20% - Énfasis1 2 2 2 3 3" xfId="20846" xr:uid="{00000000-0005-0000-0000-000032000000}"/>
    <cellStyle name="20% - Énfasis1 2 2 2 4" xfId="28" xr:uid="{00000000-0005-0000-0000-000033000000}"/>
    <cellStyle name="20% - Énfasis1 2 2 2 4 2" xfId="38240" xr:uid="{00000000-0005-0000-0000-000034000000}"/>
    <cellStyle name="20% - Énfasis1 2 2 2 4 3" xfId="24696" xr:uid="{00000000-0005-0000-0000-000035000000}"/>
    <cellStyle name="20% - Énfasis1 2 2 2 5" xfId="29" xr:uid="{00000000-0005-0000-0000-000036000000}"/>
    <cellStyle name="20% - Énfasis1 2 2 2 5 2" xfId="28484" xr:uid="{00000000-0005-0000-0000-000037000000}"/>
    <cellStyle name="20% - Énfasis1 2 2 2 6" xfId="36730" xr:uid="{00000000-0005-0000-0000-000038000000}"/>
    <cellStyle name="20% - Énfasis1 2 2 2 7" xfId="16672" xr:uid="{00000000-0005-0000-0000-000039000000}"/>
    <cellStyle name="20% - Énfasis1 2 2 3" xfId="30" xr:uid="{00000000-0005-0000-0000-00003A000000}"/>
    <cellStyle name="20% - Énfasis1 2 2 3 2" xfId="31" xr:uid="{00000000-0005-0000-0000-00003B000000}"/>
    <cellStyle name="20% - Énfasis1 2 2 3 2 2" xfId="20844" xr:uid="{00000000-0005-0000-0000-00003C000000}"/>
    <cellStyle name="20% - Énfasis1 2 2 3 3" xfId="32" xr:uid="{00000000-0005-0000-0000-00003D000000}"/>
    <cellStyle name="20% - Énfasis1 2 2 3 3 2" xfId="24694" xr:uid="{00000000-0005-0000-0000-00003E000000}"/>
    <cellStyle name="20% - Énfasis1 2 2 3 4" xfId="33" xr:uid="{00000000-0005-0000-0000-00003F000000}"/>
    <cellStyle name="20% - Énfasis1 2 2 3 4 2" xfId="28496" xr:uid="{00000000-0005-0000-0000-000040000000}"/>
    <cellStyle name="20% - Énfasis1 2 2 3 5" xfId="37326" xr:uid="{00000000-0005-0000-0000-000041000000}"/>
    <cellStyle name="20% - Énfasis1 2 2 3 6" xfId="18650" xr:uid="{00000000-0005-0000-0000-000042000000}"/>
    <cellStyle name="20% - Énfasis1 2 2 4" xfId="34" xr:uid="{00000000-0005-0000-0000-000043000000}"/>
    <cellStyle name="20% - Énfasis1 2 2 4 2" xfId="37657" xr:uid="{00000000-0005-0000-0000-000044000000}"/>
    <cellStyle name="20% - Énfasis1 2 2 4 3" xfId="20847" xr:uid="{00000000-0005-0000-0000-000045000000}"/>
    <cellStyle name="20% - Énfasis1 2 2 5" xfId="35" xr:uid="{00000000-0005-0000-0000-000046000000}"/>
    <cellStyle name="20% - Énfasis1 2 2 5 2" xfId="38241" xr:uid="{00000000-0005-0000-0000-000047000000}"/>
    <cellStyle name="20% - Énfasis1 2 2 5 3" xfId="24697" xr:uid="{00000000-0005-0000-0000-000048000000}"/>
    <cellStyle name="20% - Énfasis1 2 2 6" xfId="36" xr:uid="{00000000-0005-0000-0000-000049000000}"/>
    <cellStyle name="20% - Énfasis1 2 2 6 2" xfId="28485" xr:uid="{00000000-0005-0000-0000-00004A000000}"/>
    <cellStyle name="20% - Énfasis1 2 2 7" xfId="32746" xr:uid="{00000000-0005-0000-0000-00004B000000}"/>
    <cellStyle name="20% - Énfasis1 2 2 8" xfId="32786" xr:uid="{00000000-0005-0000-0000-00004C000000}"/>
    <cellStyle name="20% - Énfasis1 2 2 9" xfId="32807" xr:uid="{00000000-0005-0000-0000-00004D000000}"/>
    <cellStyle name="20% - Énfasis1 2 3" xfId="37" xr:uid="{00000000-0005-0000-0000-00004E000000}"/>
    <cellStyle name="20% - Énfasis1 2 3 2" xfId="38" xr:uid="{00000000-0005-0000-0000-00004F000000}"/>
    <cellStyle name="20% - Énfasis1 2 3 2 2" xfId="39" xr:uid="{00000000-0005-0000-0000-000050000000}"/>
    <cellStyle name="20% - Énfasis1 2 3 2 2 2" xfId="37327" xr:uid="{00000000-0005-0000-0000-000051000000}"/>
    <cellStyle name="20% - Énfasis1 2 3 2 2 3" xfId="20840" xr:uid="{00000000-0005-0000-0000-000052000000}"/>
    <cellStyle name="20% - Énfasis1 2 3 2 3" xfId="40" xr:uid="{00000000-0005-0000-0000-000053000000}"/>
    <cellStyle name="20% - Énfasis1 2 3 2 3 2" xfId="37660" xr:uid="{00000000-0005-0000-0000-000054000000}"/>
    <cellStyle name="20% - Énfasis1 2 3 2 3 3" xfId="24692" xr:uid="{00000000-0005-0000-0000-000055000000}"/>
    <cellStyle name="20% - Énfasis1 2 3 2 4" xfId="41" xr:uid="{00000000-0005-0000-0000-000056000000}"/>
    <cellStyle name="20% - Énfasis1 2 3 2 4 2" xfId="38238" xr:uid="{00000000-0005-0000-0000-000057000000}"/>
    <cellStyle name="20% - Énfasis1 2 3 2 4 3" xfId="28490" xr:uid="{00000000-0005-0000-0000-000058000000}"/>
    <cellStyle name="20% - Énfasis1 2 3 2 5" xfId="36732" xr:uid="{00000000-0005-0000-0000-000059000000}"/>
    <cellStyle name="20% - Énfasis1 2 3 2 6" xfId="19629" xr:uid="{00000000-0005-0000-0000-00005A000000}"/>
    <cellStyle name="20% - Énfasis1 2 3 3" xfId="42" xr:uid="{00000000-0005-0000-0000-00005B000000}"/>
    <cellStyle name="20% - Énfasis1 2 3 3 2" xfId="37328" xr:uid="{00000000-0005-0000-0000-00005C000000}"/>
    <cellStyle name="20% - Énfasis1 2 3 3 3" xfId="20843" xr:uid="{00000000-0005-0000-0000-00005D000000}"/>
    <cellStyle name="20% - Énfasis1 2 3 4" xfId="43" xr:uid="{00000000-0005-0000-0000-00005E000000}"/>
    <cellStyle name="20% - Énfasis1 2 3 4 2" xfId="37659" xr:uid="{00000000-0005-0000-0000-00005F000000}"/>
    <cellStyle name="20% - Énfasis1 2 3 4 3" xfId="24693" xr:uid="{00000000-0005-0000-0000-000060000000}"/>
    <cellStyle name="20% - Énfasis1 2 3 5" xfId="44" xr:uid="{00000000-0005-0000-0000-000061000000}"/>
    <cellStyle name="20% - Énfasis1 2 3 5 2" xfId="38239" xr:uid="{00000000-0005-0000-0000-000062000000}"/>
    <cellStyle name="20% - Énfasis1 2 3 5 3" xfId="28492" xr:uid="{00000000-0005-0000-0000-000063000000}"/>
    <cellStyle name="20% - Énfasis1 2 3 6" xfId="36731" xr:uid="{00000000-0005-0000-0000-000064000000}"/>
    <cellStyle name="20% - Énfasis1 2 3 7" xfId="16673" xr:uid="{00000000-0005-0000-0000-000065000000}"/>
    <cellStyle name="20% - Énfasis1 2 4" xfId="45" xr:uid="{00000000-0005-0000-0000-000066000000}"/>
    <cellStyle name="20% - Énfasis1 2 4 2" xfId="46" xr:uid="{00000000-0005-0000-0000-000067000000}"/>
    <cellStyle name="20% - Énfasis1 2 4 2 2" xfId="37329" xr:uid="{00000000-0005-0000-0000-000068000000}"/>
    <cellStyle name="20% - Énfasis1 2 4 2 3" xfId="37662" xr:uid="{00000000-0005-0000-0000-000069000000}"/>
    <cellStyle name="20% - Énfasis1 2 4 2 4" xfId="38237" xr:uid="{00000000-0005-0000-0000-00006A000000}"/>
    <cellStyle name="20% - Énfasis1 2 4 2 5" xfId="36734" xr:uid="{00000000-0005-0000-0000-00006B000000}"/>
    <cellStyle name="20% - Énfasis1 2 4 2 6" xfId="20839" xr:uid="{00000000-0005-0000-0000-00006C000000}"/>
    <cellStyle name="20% - Énfasis1 2 4 3" xfId="47" xr:uid="{00000000-0005-0000-0000-00006D000000}"/>
    <cellStyle name="20% - Énfasis1 2 4 3 2" xfId="37330" xr:uid="{00000000-0005-0000-0000-00006E000000}"/>
    <cellStyle name="20% - Énfasis1 2 4 3 3" xfId="24686" xr:uid="{00000000-0005-0000-0000-00006F000000}"/>
    <cellStyle name="20% - Énfasis1 2 4 4" xfId="48" xr:uid="{00000000-0005-0000-0000-000070000000}"/>
    <cellStyle name="20% - Énfasis1 2 4 4 2" xfId="37661" xr:uid="{00000000-0005-0000-0000-000071000000}"/>
    <cellStyle name="20% - Énfasis1 2 4 4 3" xfId="28489" xr:uid="{00000000-0005-0000-0000-000072000000}"/>
    <cellStyle name="20% - Énfasis1 2 4 5" xfId="37640" xr:uid="{00000000-0005-0000-0000-000073000000}"/>
    <cellStyle name="20% - Énfasis1 2 4 6" xfId="36733" xr:uid="{00000000-0005-0000-0000-000074000000}"/>
    <cellStyle name="20% - Énfasis1 2 4 7" xfId="18651" xr:uid="{00000000-0005-0000-0000-000075000000}"/>
    <cellStyle name="20% - Énfasis1 2 5" xfId="49" xr:uid="{00000000-0005-0000-0000-000076000000}"/>
    <cellStyle name="20% - Énfasis1 2 5 2" xfId="36736" xr:uid="{00000000-0005-0000-0000-000077000000}"/>
    <cellStyle name="20% - Énfasis1 2 5 2 2" xfId="37331" xr:uid="{00000000-0005-0000-0000-000078000000}"/>
    <cellStyle name="20% - Énfasis1 2 5 2 3" xfId="37664" xr:uid="{00000000-0005-0000-0000-000079000000}"/>
    <cellStyle name="20% - Énfasis1 2 5 2 4" xfId="38235" xr:uid="{00000000-0005-0000-0000-00007A000000}"/>
    <cellStyle name="20% - Énfasis1 2 5 3" xfId="37332" xr:uid="{00000000-0005-0000-0000-00007B000000}"/>
    <cellStyle name="20% - Énfasis1 2 5 4" xfId="37663" xr:uid="{00000000-0005-0000-0000-00007C000000}"/>
    <cellStyle name="20% - Énfasis1 2 5 5" xfId="38236" xr:uid="{00000000-0005-0000-0000-00007D000000}"/>
    <cellStyle name="20% - Énfasis1 2 5 6" xfId="36735" xr:uid="{00000000-0005-0000-0000-00007E000000}"/>
    <cellStyle name="20% - Énfasis1 2 5 7" xfId="20848" xr:uid="{00000000-0005-0000-0000-00007F000000}"/>
    <cellStyle name="20% - Énfasis1 2 6" xfId="50" xr:uid="{00000000-0005-0000-0000-000080000000}"/>
    <cellStyle name="20% - Énfasis1 2 6 2" xfId="36738" xr:uid="{00000000-0005-0000-0000-000081000000}"/>
    <cellStyle name="20% - Énfasis1 2 6 2 2" xfId="37333" xr:uid="{00000000-0005-0000-0000-000082000000}"/>
    <cellStyle name="20% - Énfasis1 2 6 2 3" xfId="37666" xr:uid="{00000000-0005-0000-0000-000083000000}"/>
    <cellStyle name="20% - Énfasis1 2 6 2 4" xfId="38233" xr:uid="{00000000-0005-0000-0000-000084000000}"/>
    <cellStyle name="20% - Énfasis1 2 6 3" xfId="37334" xr:uid="{00000000-0005-0000-0000-000085000000}"/>
    <cellStyle name="20% - Énfasis1 2 6 4" xfId="37665" xr:uid="{00000000-0005-0000-0000-000086000000}"/>
    <cellStyle name="20% - Énfasis1 2 6 5" xfId="38234" xr:uid="{00000000-0005-0000-0000-000087000000}"/>
    <cellStyle name="20% - Énfasis1 2 6 6" xfId="36737" xr:uid="{00000000-0005-0000-0000-000088000000}"/>
    <cellStyle name="20% - Énfasis1 2 6 7" xfId="24698" xr:uid="{00000000-0005-0000-0000-000089000000}"/>
    <cellStyle name="20% - Énfasis1 2 7" xfId="51" xr:uid="{00000000-0005-0000-0000-00008A000000}"/>
    <cellStyle name="20% - Énfasis1 2 7 2" xfId="37335" xr:uid="{00000000-0005-0000-0000-00008B000000}"/>
    <cellStyle name="20% - Énfasis1 2 7 3" xfId="37667" xr:uid="{00000000-0005-0000-0000-00008C000000}"/>
    <cellStyle name="20% - Énfasis1 2 7 4" xfId="38232" xr:uid="{00000000-0005-0000-0000-00008D000000}"/>
    <cellStyle name="20% - Énfasis1 2 7 5" xfId="36739" xr:uid="{00000000-0005-0000-0000-00008E000000}"/>
    <cellStyle name="20% - Énfasis1 2 7 6" xfId="28486" xr:uid="{00000000-0005-0000-0000-00008F000000}"/>
    <cellStyle name="20% - Énfasis1 2 8" xfId="32747" xr:uid="{00000000-0005-0000-0000-000090000000}"/>
    <cellStyle name="20% - Énfasis1 2 8 2" xfId="37336" xr:uid="{00000000-0005-0000-0000-000091000000}"/>
    <cellStyle name="20% - Énfasis1 2 9" xfId="32787" xr:uid="{00000000-0005-0000-0000-000092000000}"/>
    <cellStyle name="20% - Énfasis1 2 9 2" xfId="37656" xr:uid="{00000000-0005-0000-0000-000093000000}"/>
    <cellStyle name="20% - Énfasis1 3" xfId="52" xr:uid="{00000000-0005-0000-0000-000094000000}"/>
    <cellStyle name="20% - Énfasis1 3 10" xfId="32882" xr:uid="{00000000-0005-0000-0000-000095000000}"/>
    <cellStyle name="20% - Énfasis1 3 10 2" xfId="38231" xr:uid="{00000000-0005-0000-0000-000096000000}"/>
    <cellStyle name="20% - Énfasis1 3 11" xfId="32975" xr:uid="{00000000-0005-0000-0000-000097000000}"/>
    <cellStyle name="20% - Énfasis1 3 12" xfId="35234" xr:uid="{00000000-0005-0000-0000-000098000000}"/>
    <cellStyle name="20% - Énfasis1 3 13" xfId="36740" xr:uid="{00000000-0005-0000-0000-000099000000}"/>
    <cellStyle name="20% - Énfasis1 3 2" xfId="53" xr:uid="{00000000-0005-0000-0000-00009A000000}"/>
    <cellStyle name="20% - Énfasis1 3 2 2" xfId="54" xr:uid="{00000000-0005-0000-0000-00009B000000}"/>
    <cellStyle name="20% - Énfasis1 3 2 2 2" xfId="55" xr:uid="{00000000-0005-0000-0000-00009C000000}"/>
    <cellStyle name="20% - Énfasis1 3 2 2 2 2" xfId="37337" xr:uid="{00000000-0005-0000-0000-00009D000000}"/>
    <cellStyle name="20% - Énfasis1 3 2 2 2 3" xfId="20836" xr:uid="{00000000-0005-0000-0000-00009E000000}"/>
    <cellStyle name="20% - Énfasis1 3 2 2 3" xfId="56" xr:uid="{00000000-0005-0000-0000-00009F000000}"/>
    <cellStyle name="20% - Énfasis1 3 2 2 3 2" xfId="37670" xr:uid="{00000000-0005-0000-0000-0000A0000000}"/>
    <cellStyle name="20% - Énfasis1 3 2 2 3 3" xfId="24689" xr:uid="{00000000-0005-0000-0000-0000A1000000}"/>
    <cellStyle name="20% - Énfasis1 3 2 2 4" xfId="57" xr:uid="{00000000-0005-0000-0000-0000A2000000}"/>
    <cellStyle name="20% - Énfasis1 3 2 2 4 2" xfId="38229" xr:uid="{00000000-0005-0000-0000-0000A3000000}"/>
    <cellStyle name="20% - Énfasis1 3 2 2 4 3" xfId="28514" xr:uid="{00000000-0005-0000-0000-0000A4000000}"/>
    <cellStyle name="20% - Énfasis1 3 2 2 5" xfId="36742" xr:uid="{00000000-0005-0000-0000-0000A5000000}"/>
    <cellStyle name="20% - Énfasis1 3 2 2 6" xfId="19631" xr:uid="{00000000-0005-0000-0000-0000A6000000}"/>
    <cellStyle name="20% - Énfasis1 3 2 3" xfId="58" xr:uid="{00000000-0005-0000-0000-0000A7000000}"/>
    <cellStyle name="20% - Énfasis1 3 2 3 2" xfId="37338" xr:uid="{00000000-0005-0000-0000-0000A8000000}"/>
    <cellStyle name="20% - Énfasis1 3 2 3 3" xfId="20837" xr:uid="{00000000-0005-0000-0000-0000A9000000}"/>
    <cellStyle name="20% - Énfasis1 3 2 4" xfId="59" xr:uid="{00000000-0005-0000-0000-0000AA000000}"/>
    <cellStyle name="20% - Énfasis1 3 2 4 2" xfId="37669" xr:uid="{00000000-0005-0000-0000-0000AB000000}"/>
    <cellStyle name="20% - Énfasis1 3 2 4 3" xfId="24690" xr:uid="{00000000-0005-0000-0000-0000AC000000}"/>
    <cellStyle name="20% - Énfasis1 3 2 5" xfId="60" xr:uid="{00000000-0005-0000-0000-0000AD000000}"/>
    <cellStyle name="20% - Énfasis1 3 2 5 2" xfId="38230" xr:uid="{00000000-0005-0000-0000-0000AE000000}"/>
    <cellStyle name="20% - Énfasis1 3 2 5 3" xfId="28518" xr:uid="{00000000-0005-0000-0000-0000AF000000}"/>
    <cellStyle name="20% - Énfasis1 3 2 6" xfId="36741" xr:uid="{00000000-0005-0000-0000-0000B0000000}"/>
    <cellStyle name="20% - Énfasis1 3 2 7" xfId="16675" xr:uid="{00000000-0005-0000-0000-0000B1000000}"/>
    <cellStyle name="20% - Énfasis1 3 3" xfId="61" xr:uid="{00000000-0005-0000-0000-0000B2000000}"/>
    <cellStyle name="20% - Énfasis1 3 3 2" xfId="62" xr:uid="{00000000-0005-0000-0000-0000B3000000}"/>
    <cellStyle name="20% - Énfasis1 3 3 2 2" xfId="37339" xr:uid="{00000000-0005-0000-0000-0000B4000000}"/>
    <cellStyle name="20% - Énfasis1 3 3 2 3" xfId="37672" xr:uid="{00000000-0005-0000-0000-0000B5000000}"/>
    <cellStyle name="20% - Énfasis1 3 3 2 4" xfId="38227" xr:uid="{00000000-0005-0000-0000-0000B6000000}"/>
    <cellStyle name="20% - Énfasis1 3 3 2 5" xfId="36744" xr:uid="{00000000-0005-0000-0000-0000B7000000}"/>
    <cellStyle name="20% - Énfasis1 3 3 2 6" xfId="20835" xr:uid="{00000000-0005-0000-0000-0000B8000000}"/>
    <cellStyle name="20% - Énfasis1 3 3 3" xfId="63" xr:uid="{00000000-0005-0000-0000-0000B9000000}"/>
    <cellStyle name="20% - Énfasis1 3 3 3 2" xfId="37340" xr:uid="{00000000-0005-0000-0000-0000BA000000}"/>
    <cellStyle name="20% - Énfasis1 3 3 3 3" xfId="24688" xr:uid="{00000000-0005-0000-0000-0000BB000000}"/>
    <cellStyle name="20% - Énfasis1 3 3 4" xfId="64" xr:uid="{00000000-0005-0000-0000-0000BC000000}"/>
    <cellStyle name="20% - Énfasis1 3 3 4 2" xfId="37671" xr:uid="{00000000-0005-0000-0000-0000BD000000}"/>
    <cellStyle name="20% - Énfasis1 3 3 4 3" xfId="28510" xr:uid="{00000000-0005-0000-0000-0000BE000000}"/>
    <cellStyle name="20% - Énfasis1 3 3 5" xfId="38228" xr:uid="{00000000-0005-0000-0000-0000BF000000}"/>
    <cellStyle name="20% - Énfasis1 3 3 6" xfId="36743" xr:uid="{00000000-0005-0000-0000-0000C0000000}"/>
    <cellStyle name="20% - Énfasis1 3 3 7" xfId="18666" xr:uid="{00000000-0005-0000-0000-0000C1000000}"/>
    <cellStyle name="20% - Énfasis1 3 4" xfId="65" xr:uid="{00000000-0005-0000-0000-0000C2000000}"/>
    <cellStyle name="20% - Énfasis1 3 4 2" xfId="36746" xr:uid="{00000000-0005-0000-0000-0000C3000000}"/>
    <cellStyle name="20% - Énfasis1 3 4 2 2" xfId="37341" xr:uid="{00000000-0005-0000-0000-0000C4000000}"/>
    <cellStyle name="20% - Énfasis1 3 4 2 3" xfId="37674" xr:uid="{00000000-0005-0000-0000-0000C5000000}"/>
    <cellStyle name="20% - Énfasis1 3 4 2 4" xfId="38225" xr:uid="{00000000-0005-0000-0000-0000C6000000}"/>
    <cellStyle name="20% - Énfasis1 3 4 3" xfId="37342" xr:uid="{00000000-0005-0000-0000-0000C7000000}"/>
    <cellStyle name="20% - Énfasis1 3 4 4" xfId="37673" xr:uid="{00000000-0005-0000-0000-0000C8000000}"/>
    <cellStyle name="20% - Énfasis1 3 4 5" xfId="38226" xr:uid="{00000000-0005-0000-0000-0000C9000000}"/>
    <cellStyle name="20% - Énfasis1 3 4 6" xfId="36745" xr:uid="{00000000-0005-0000-0000-0000CA000000}"/>
    <cellStyle name="20% - Énfasis1 3 4 7" xfId="20838" xr:uid="{00000000-0005-0000-0000-0000CB000000}"/>
    <cellStyle name="20% - Énfasis1 3 5" xfId="66" xr:uid="{00000000-0005-0000-0000-0000CC000000}"/>
    <cellStyle name="20% - Énfasis1 3 5 2" xfId="36748" xr:uid="{00000000-0005-0000-0000-0000CD000000}"/>
    <cellStyle name="20% - Énfasis1 3 5 2 2" xfId="37343" xr:uid="{00000000-0005-0000-0000-0000CE000000}"/>
    <cellStyle name="20% - Énfasis1 3 5 2 3" xfId="37676" xr:uid="{00000000-0005-0000-0000-0000CF000000}"/>
    <cellStyle name="20% - Énfasis1 3 5 2 4" xfId="38223" xr:uid="{00000000-0005-0000-0000-0000D0000000}"/>
    <cellStyle name="20% - Énfasis1 3 5 3" xfId="37344" xr:uid="{00000000-0005-0000-0000-0000D1000000}"/>
    <cellStyle name="20% - Énfasis1 3 5 4" xfId="37675" xr:uid="{00000000-0005-0000-0000-0000D2000000}"/>
    <cellStyle name="20% - Énfasis1 3 5 5" xfId="38224" xr:uid="{00000000-0005-0000-0000-0000D3000000}"/>
    <cellStyle name="20% - Énfasis1 3 5 6" xfId="36747" xr:uid="{00000000-0005-0000-0000-0000D4000000}"/>
    <cellStyle name="20% - Énfasis1 3 5 7" xfId="24691" xr:uid="{00000000-0005-0000-0000-0000D5000000}"/>
    <cellStyle name="20% - Énfasis1 3 6" xfId="67" xr:uid="{00000000-0005-0000-0000-0000D6000000}"/>
    <cellStyle name="20% - Énfasis1 3 6 2" xfId="36750" xr:uid="{00000000-0005-0000-0000-0000D7000000}"/>
    <cellStyle name="20% - Énfasis1 3 6 2 2" xfId="37345" xr:uid="{00000000-0005-0000-0000-0000D8000000}"/>
    <cellStyle name="20% - Énfasis1 3 6 2 3" xfId="37678" xr:uid="{00000000-0005-0000-0000-0000D9000000}"/>
    <cellStyle name="20% - Énfasis1 3 6 2 4" xfId="38221" xr:uid="{00000000-0005-0000-0000-0000DA000000}"/>
    <cellStyle name="20% - Énfasis1 3 6 3" xfId="37346" xr:uid="{00000000-0005-0000-0000-0000DB000000}"/>
    <cellStyle name="20% - Énfasis1 3 6 4" xfId="37677" xr:uid="{00000000-0005-0000-0000-0000DC000000}"/>
    <cellStyle name="20% - Énfasis1 3 6 5" xfId="38222" xr:uid="{00000000-0005-0000-0000-0000DD000000}"/>
    <cellStyle name="20% - Énfasis1 3 6 6" xfId="36749" xr:uid="{00000000-0005-0000-0000-0000DE000000}"/>
    <cellStyle name="20% - Énfasis1 3 6 7" xfId="28491" xr:uid="{00000000-0005-0000-0000-0000DF000000}"/>
    <cellStyle name="20% - Énfasis1 3 7" xfId="68" xr:uid="{00000000-0005-0000-0000-0000E0000000}"/>
    <cellStyle name="20% - Énfasis1 3 7 2" xfId="37347" xr:uid="{00000000-0005-0000-0000-0000E1000000}"/>
    <cellStyle name="20% - Énfasis1 3 7 3" xfId="37679" xr:uid="{00000000-0005-0000-0000-0000E2000000}"/>
    <cellStyle name="20% - Énfasis1 3 7 4" xfId="38220" xr:uid="{00000000-0005-0000-0000-0000E3000000}"/>
    <cellStyle name="20% - Énfasis1 3 7 5" xfId="36751" xr:uid="{00000000-0005-0000-0000-0000E4000000}"/>
    <cellStyle name="20% - Énfasis1 3 7 6" xfId="16674" xr:uid="{00000000-0005-0000-0000-0000E5000000}"/>
    <cellStyle name="20% - Énfasis1 3 8" xfId="32785" xr:uid="{00000000-0005-0000-0000-0000E6000000}"/>
    <cellStyle name="20% - Énfasis1 3 8 2" xfId="37348" xr:uid="{00000000-0005-0000-0000-0000E7000000}"/>
    <cellStyle name="20% - Énfasis1 3 9" xfId="32808" xr:uid="{00000000-0005-0000-0000-0000E8000000}"/>
    <cellStyle name="20% - Énfasis1 3 9 2" xfId="37668" xr:uid="{00000000-0005-0000-0000-0000E9000000}"/>
    <cellStyle name="20% - Énfasis1 4" xfId="69" xr:uid="{00000000-0005-0000-0000-0000EA000000}"/>
    <cellStyle name="20% - Énfasis1 4 2" xfId="70" xr:uid="{00000000-0005-0000-0000-0000EB000000}"/>
    <cellStyle name="20% - Énfasis1 4 2 2" xfId="71" xr:uid="{00000000-0005-0000-0000-0000EC000000}"/>
    <cellStyle name="20% - Énfasis1 4 2 2 2" xfId="72" xr:uid="{00000000-0005-0000-0000-0000ED000000}"/>
    <cellStyle name="20% - Énfasis1 4 2 2 2 2" xfId="20832" xr:uid="{00000000-0005-0000-0000-0000EE000000}"/>
    <cellStyle name="20% - Énfasis1 4 2 2 3" xfId="73" xr:uid="{00000000-0005-0000-0000-0000EF000000}"/>
    <cellStyle name="20% - Énfasis1 4 2 2 3 2" xfId="24660" xr:uid="{00000000-0005-0000-0000-0000F0000000}"/>
    <cellStyle name="20% - Énfasis1 4 2 2 4" xfId="74" xr:uid="{00000000-0005-0000-0000-0000F1000000}"/>
    <cellStyle name="20% - Énfasis1 4 2 2 4 2" xfId="28499" xr:uid="{00000000-0005-0000-0000-0000F2000000}"/>
    <cellStyle name="20% - Énfasis1 4 2 2 5" xfId="19632" xr:uid="{00000000-0005-0000-0000-0000F3000000}"/>
    <cellStyle name="20% - Énfasis1 4 2 3" xfId="75" xr:uid="{00000000-0005-0000-0000-0000F4000000}"/>
    <cellStyle name="20% - Énfasis1 4 2 3 2" xfId="20833" xr:uid="{00000000-0005-0000-0000-0000F5000000}"/>
    <cellStyle name="20% - Énfasis1 4 2 4" xfId="76" xr:uid="{00000000-0005-0000-0000-0000F6000000}"/>
    <cellStyle name="20% - Énfasis1 4 2 4 2" xfId="24659" xr:uid="{00000000-0005-0000-0000-0000F7000000}"/>
    <cellStyle name="20% - Énfasis1 4 2 5" xfId="77" xr:uid="{00000000-0005-0000-0000-0000F8000000}"/>
    <cellStyle name="20% - Énfasis1 4 2 5 2" xfId="28503" xr:uid="{00000000-0005-0000-0000-0000F9000000}"/>
    <cellStyle name="20% - Énfasis1 4 2 6" xfId="16677" xr:uid="{00000000-0005-0000-0000-0000FA000000}"/>
    <cellStyle name="20% - Énfasis1 4 3" xfId="78" xr:uid="{00000000-0005-0000-0000-0000FB000000}"/>
    <cellStyle name="20% - Énfasis1 4 3 2" xfId="79" xr:uid="{00000000-0005-0000-0000-0000FC000000}"/>
    <cellStyle name="20% - Énfasis1 4 3 2 2" xfId="20831" xr:uid="{00000000-0005-0000-0000-0000FD000000}"/>
    <cellStyle name="20% - Énfasis1 4 3 3" xfId="80" xr:uid="{00000000-0005-0000-0000-0000FE000000}"/>
    <cellStyle name="20% - Énfasis1 4 3 3 2" xfId="24661" xr:uid="{00000000-0005-0000-0000-0000FF000000}"/>
    <cellStyle name="20% - Énfasis1 4 3 4" xfId="81" xr:uid="{00000000-0005-0000-0000-000000010000}"/>
    <cellStyle name="20% - Énfasis1 4 3 4 2" xfId="28487" xr:uid="{00000000-0005-0000-0000-000001010000}"/>
    <cellStyle name="20% - Énfasis1 4 3 5" xfId="18662" xr:uid="{00000000-0005-0000-0000-000002010000}"/>
    <cellStyle name="20% - Énfasis1 4 4" xfId="82" xr:uid="{00000000-0005-0000-0000-000003010000}"/>
    <cellStyle name="20% - Énfasis1 4 4 2" xfId="20834" xr:uid="{00000000-0005-0000-0000-000004010000}"/>
    <cellStyle name="20% - Énfasis1 4 5" xfId="83" xr:uid="{00000000-0005-0000-0000-000005010000}"/>
    <cellStyle name="20% - Énfasis1 4 5 2" xfId="24687" xr:uid="{00000000-0005-0000-0000-000006010000}"/>
    <cellStyle name="20% - Énfasis1 4 6" xfId="84" xr:uid="{00000000-0005-0000-0000-000007010000}"/>
    <cellStyle name="20% - Énfasis1 4 6 2" xfId="28507" xr:uid="{00000000-0005-0000-0000-000008010000}"/>
    <cellStyle name="20% - Énfasis1 4 7" xfId="16676" xr:uid="{00000000-0005-0000-0000-000009010000}"/>
    <cellStyle name="20% - Énfasis1 5" xfId="85" xr:uid="{00000000-0005-0000-0000-00000A010000}"/>
    <cellStyle name="20% - Énfasis1 5 2" xfId="86" xr:uid="{00000000-0005-0000-0000-00000B010000}"/>
    <cellStyle name="20% - Énfasis1 5 2 2" xfId="87" xr:uid="{00000000-0005-0000-0000-00000C010000}"/>
    <cellStyle name="20% - Énfasis1 5 2 2 2" xfId="88" xr:uid="{00000000-0005-0000-0000-00000D010000}"/>
    <cellStyle name="20% - Énfasis1 5 2 2 2 2" xfId="20828" xr:uid="{00000000-0005-0000-0000-00000E010000}"/>
    <cellStyle name="20% - Énfasis1 5 2 2 3" xfId="89" xr:uid="{00000000-0005-0000-0000-00000F010000}"/>
    <cellStyle name="20% - Énfasis1 5 2 2 3 2" xfId="24664" xr:uid="{00000000-0005-0000-0000-000010010000}"/>
    <cellStyle name="20% - Énfasis1 5 2 2 4" xfId="90" xr:uid="{00000000-0005-0000-0000-000011010000}"/>
    <cellStyle name="20% - Énfasis1 5 2 2 4 2" xfId="28493" xr:uid="{00000000-0005-0000-0000-000012010000}"/>
    <cellStyle name="20% - Énfasis1 5 2 2 5" xfId="20527" xr:uid="{00000000-0005-0000-0000-000013010000}"/>
    <cellStyle name="20% - Énfasis1 5 2 3" xfId="91" xr:uid="{00000000-0005-0000-0000-000014010000}"/>
    <cellStyle name="20% - Énfasis1 5 2 3 2" xfId="20829" xr:uid="{00000000-0005-0000-0000-000015010000}"/>
    <cellStyle name="20% - Énfasis1 5 2 4" xfId="92" xr:uid="{00000000-0005-0000-0000-000016010000}"/>
    <cellStyle name="20% - Énfasis1 5 2 4 2" xfId="24663" xr:uid="{00000000-0005-0000-0000-000017010000}"/>
    <cellStyle name="20% - Énfasis1 5 2 5" xfId="93" xr:uid="{00000000-0005-0000-0000-000018010000}"/>
    <cellStyle name="20% - Énfasis1 5 2 5 2" xfId="28495" xr:uid="{00000000-0005-0000-0000-000019010000}"/>
    <cellStyle name="20% - Énfasis1 5 2 6" xfId="16679" xr:uid="{00000000-0005-0000-0000-00001A010000}"/>
    <cellStyle name="20% - Énfasis1 5 3" xfId="94" xr:uid="{00000000-0005-0000-0000-00001B010000}"/>
    <cellStyle name="20% - Énfasis1 5 3 2" xfId="95" xr:uid="{00000000-0005-0000-0000-00001C010000}"/>
    <cellStyle name="20% - Énfasis1 5 3 2 2" xfId="20827" xr:uid="{00000000-0005-0000-0000-00001D010000}"/>
    <cellStyle name="20% - Énfasis1 5 3 3" xfId="96" xr:uid="{00000000-0005-0000-0000-00001E010000}"/>
    <cellStyle name="20% - Énfasis1 5 3 3 2" xfId="24665" xr:uid="{00000000-0005-0000-0000-00001F010000}"/>
    <cellStyle name="20% - Énfasis1 5 3 4" xfId="97" xr:uid="{00000000-0005-0000-0000-000020010000}"/>
    <cellStyle name="20% - Énfasis1 5 3 4 2" xfId="28488" xr:uid="{00000000-0005-0000-0000-000021010000}"/>
    <cellStyle name="20% - Énfasis1 5 3 5" xfId="18658" xr:uid="{00000000-0005-0000-0000-000022010000}"/>
    <cellStyle name="20% - Énfasis1 5 4" xfId="98" xr:uid="{00000000-0005-0000-0000-000023010000}"/>
    <cellStyle name="20% - Énfasis1 5 4 2" xfId="20830" xr:uid="{00000000-0005-0000-0000-000024010000}"/>
    <cellStyle name="20% - Énfasis1 5 5" xfId="99" xr:uid="{00000000-0005-0000-0000-000025010000}"/>
    <cellStyle name="20% - Énfasis1 5 5 2" xfId="24662" xr:uid="{00000000-0005-0000-0000-000026010000}"/>
    <cellStyle name="20% - Énfasis1 5 6" xfId="100" xr:uid="{00000000-0005-0000-0000-000027010000}"/>
    <cellStyle name="20% - Énfasis1 5 6 2" xfId="28494" xr:uid="{00000000-0005-0000-0000-000028010000}"/>
    <cellStyle name="20% - Énfasis1 5 7" xfId="16678" xr:uid="{00000000-0005-0000-0000-000029010000}"/>
    <cellStyle name="20% - Énfasis1 6" xfId="101" xr:uid="{00000000-0005-0000-0000-00002A010000}"/>
    <cellStyle name="20% - Énfasis1 6 2" xfId="102" xr:uid="{00000000-0005-0000-0000-00002B010000}"/>
    <cellStyle name="20% - Énfasis1 6 2 2" xfId="103" xr:uid="{00000000-0005-0000-0000-00002C010000}"/>
    <cellStyle name="20% - Énfasis1 6 2 2 2" xfId="20825" xr:uid="{00000000-0005-0000-0000-00002D010000}"/>
    <cellStyle name="20% - Énfasis1 6 2 3" xfId="104" xr:uid="{00000000-0005-0000-0000-00002E010000}"/>
    <cellStyle name="20% - Énfasis1 6 2 3 2" xfId="24667" xr:uid="{00000000-0005-0000-0000-00002F010000}"/>
    <cellStyle name="20% - Énfasis1 6 2 4" xfId="105" xr:uid="{00000000-0005-0000-0000-000030010000}"/>
    <cellStyle name="20% - Énfasis1 6 2 4 2" xfId="28517" xr:uid="{00000000-0005-0000-0000-000031010000}"/>
    <cellStyle name="20% - Énfasis1 6 2 5" xfId="19628" xr:uid="{00000000-0005-0000-0000-000032010000}"/>
    <cellStyle name="20% - Énfasis1 6 3" xfId="106" xr:uid="{00000000-0005-0000-0000-000033010000}"/>
    <cellStyle name="20% - Énfasis1 6 3 2" xfId="20826" xr:uid="{00000000-0005-0000-0000-000034010000}"/>
    <cellStyle name="20% - Énfasis1 6 4" xfId="107" xr:uid="{00000000-0005-0000-0000-000035010000}"/>
    <cellStyle name="20% - Énfasis1 6 4 2" xfId="24666" xr:uid="{00000000-0005-0000-0000-000036010000}"/>
    <cellStyle name="20% - Énfasis1 6 5" xfId="108" xr:uid="{00000000-0005-0000-0000-000037010000}"/>
    <cellStyle name="20% - Énfasis1 6 5 2" xfId="28521" xr:uid="{00000000-0005-0000-0000-000038010000}"/>
    <cellStyle name="20% - Énfasis1 6 6" xfId="16680" xr:uid="{00000000-0005-0000-0000-000039010000}"/>
    <cellStyle name="20% - Énfasis1 7" xfId="109" xr:uid="{00000000-0005-0000-0000-00003A010000}"/>
    <cellStyle name="20% - Énfasis1 7 2" xfId="110" xr:uid="{00000000-0005-0000-0000-00003B010000}"/>
    <cellStyle name="20% - Énfasis1 7 2 2" xfId="20824" xr:uid="{00000000-0005-0000-0000-00003C010000}"/>
    <cellStyle name="20% - Énfasis1 7 3" xfId="111" xr:uid="{00000000-0005-0000-0000-00003D010000}"/>
    <cellStyle name="20% - Énfasis1 7 3 2" xfId="24668" xr:uid="{00000000-0005-0000-0000-00003E010000}"/>
    <cellStyle name="20% - Énfasis1 7 4" xfId="112" xr:uid="{00000000-0005-0000-0000-00003F010000}"/>
    <cellStyle name="20% - Énfasis1 7 4 2" xfId="28513" xr:uid="{00000000-0005-0000-0000-000040010000}"/>
    <cellStyle name="20% - Énfasis1 7 5" xfId="18631" xr:uid="{00000000-0005-0000-0000-000041010000}"/>
    <cellStyle name="20% - Énfasis1 8" xfId="113" xr:uid="{00000000-0005-0000-0000-000042010000}"/>
    <cellStyle name="20% - Énfasis1 8 2" xfId="20810" xr:uid="{00000000-0005-0000-0000-000043010000}"/>
    <cellStyle name="20% - Énfasis1 9" xfId="114" xr:uid="{00000000-0005-0000-0000-000044010000}"/>
    <cellStyle name="20% - Énfasis1 9 2" xfId="24647" xr:uid="{00000000-0005-0000-0000-000045010000}"/>
    <cellStyle name="20% - Énfasis2 10" xfId="115" xr:uid="{00000000-0005-0000-0000-000046010000}"/>
    <cellStyle name="20% - Énfasis2 10 2" xfId="28504" xr:uid="{00000000-0005-0000-0000-000047010000}"/>
    <cellStyle name="20% - Énfasis2 11" xfId="116" xr:uid="{00000000-0005-0000-0000-000048010000}"/>
    <cellStyle name="20% - Énfasis2 11 2" xfId="32322" xr:uid="{00000000-0005-0000-0000-000049010000}"/>
    <cellStyle name="20% - Énfasis2 12" xfId="117" xr:uid="{00000000-0005-0000-0000-00004A010000}"/>
    <cellStyle name="20% - Énfasis2 13" xfId="32588" xr:uid="{00000000-0005-0000-0000-00004B010000}"/>
    <cellStyle name="20% - Énfasis2 2" xfId="118" xr:uid="{00000000-0005-0000-0000-00004C010000}"/>
    <cellStyle name="20% - Énfasis2 2 10" xfId="32809" xr:uid="{00000000-0005-0000-0000-00004D010000}"/>
    <cellStyle name="20% - Énfasis2 2 10 2" xfId="38219" xr:uid="{00000000-0005-0000-0000-00004E010000}"/>
    <cellStyle name="20% - Énfasis2 2 11" xfId="32881" xr:uid="{00000000-0005-0000-0000-00004F010000}"/>
    <cellStyle name="20% - Énfasis2 2 12" xfId="32974" xr:uid="{00000000-0005-0000-0000-000050010000}"/>
    <cellStyle name="20% - Énfasis2 2 13" xfId="35233" xr:uid="{00000000-0005-0000-0000-000051010000}"/>
    <cellStyle name="20% - Énfasis2 2 2" xfId="119" xr:uid="{00000000-0005-0000-0000-000052010000}"/>
    <cellStyle name="20% - Énfasis2 2 2 10" xfId="32880" xr:uid="{00000000-0005-0000-0000-000053010000}"/>
    <cellStyle name="20% - Énfasis2 2 2 11" xfId="32973" xr:uid="{00000000-0005-0000-0000-000054010000}"/>
    <cellStyle name="20% - Énfasis2 2 2 12" xfId="33164" xr:uid="{00000000-0005-0000-0000-000055010000}"/>
    <cellStyle name="20% - Énfasis2 2 2 13" xfId="35693" xr:uid="{00000000-0005-0000-0000-000056010000}"/>
    <cellStyle name="20% - Énfasis2 2 2 14" xfId="16656" xr:uid="{00000000-0005-0000-0000-000057010000}"/>
    <cellStyle name="20% - Énfasis2 2 2 2" xfId="120" xr:uid="{00000000-0005-0000-0000-000058010000}"/>
    <cellStyle name="20% - Énfasis2 2 2 2 2" xfId="121" xr:uid="{00000000-0005-0000-0000-000059010000}"/>
    <cellStyle name="20% - Énfasis2 2 2 2 2 2" xfId="122" xr:uid="{00000000-0005-0000-0000-00005A010000}"/>
    <cellStyle name="20% - Énfasis2 2 2 2 2 2 2" xfId="20850" xr:uid="{00000000-0005-0000-0000-00005B010000}"/>
    <cellStyle name="20% - Énfasis2 2 2 2 2 3" xfId="123" xr:uid="{00000000-0005-0000-0000-00005C010000}"/>
    <cellStyle name="20% - Énfasis2 2 2 2 2 3 2" xfId="24672" xr:uid="{00000000-0005-0000-0000-00005D010000}"/>
    <cellStyle name="20% - Énfasis2 2 2 2 2 4" xfId="124" xr:uid="{00000000-0005-0000-0000-00005E010000}"/>
    <cellStyle name="20% - Énfasis2 2 2 2 2 4 2" xfId="28523" xr:uid="{00000000-0005-0000-0000-00005F010000}"/>
    <cellStyle name="20% - Énfasis2 2 2 2 2 5" xfId="37349" xr:uid="{00000000-0005-0000-0000-000060010000}"/>
    <cellStyle name="20% - Énfasis2 2 2 2 2 6" xfId="19635" xr:uid="{00000000-0005-0000-0000-000061010000}"/>
    <cellStyle name="20% - Énfasis2 2 2 2 3" xfId="125" xr:uid="{00000000-0005-0000-0000-000062010000}"/>
    <cellStyle name="20% - Énfasis2 2 2 2 3 2" xfId="37682" xr:uid="{00000000-0005-0000-0000-000063010000}"/>
    <cellStyle name="20% - Énfasis2 2 2 2 3 3" xfId="20849" xr:uid="{00000000-0005-0000-0000-000064010000}"/>
    <cellStyle name="20% - Énfasis2 2 2 2 4" xfId="126" xr:uid="{00000000-0005-0000-0000-000065010000}"/>
    <cellStyle name="20% - Énfasis2 2 2 2 4 2" xfId="38218" xr:uid="{00000000-0005-0000-0000-000066010000}"/>
    <cellStyle name="20% - Énfasis2 2 2 2 4 3" xfId="24671" xr:uid="{00000000-0005-0000-0000-000067010000}"/>
    <cellStyle name="20% - Énfasis2 2 2 2 5" xfId="127" xr:uid="{00000000-0005-0000-0000-000068010000}"/>
    <cellStyle name="20% - Énfasis2 2 2 2 5 2" xfId="28522" xr:uid="{00000000-0005-0000-0000-000069010000}"/>
    <cellStyle name="20% - Énfasis2 2 2 2 6" xfId="36753" xr:uid="{00000000-0005-0000-0000-00006A010000}"/>
    <cellStyle name="20% - Énfasis2 2 2 2 7" xfId="16681" xr:uid="{00000000-0005-0000-0000-00006B010000}"/>
    <cellStyle name="20% - Énfasis2 2 2 3" xfId="128" xr:uid="{00000000-0005-0000-0000-00006C010000}"/>
    <cellStyle name="20% - Énfasis2 2 2 3 2" xfId="129" xr:uid="{00000000-0005-0000-0000-00006D010000}"/>
    <cellStyle name="20% - Énfasis2 2 2 3 2 2" xfId="20851" xr:uid="{00000000-0005-0000-0000-00006E010000}"/>
    <cellStyle name="20% - Énfasis2 2 2 3 3" xfId="130" xr:uid="{00000000-0005-0000-0000-00006F010000}"/>
    <cellStyle name="20% - Énfasis2 2 2 3 3 2" xfId="24673" xr:uid="{00000000-0005-0000-0000-000070010000}"/>
    <cellStyle name="20% - Énfasis2 2 2 3 4" xfId="131" xr:uid="{00000000-0005-0000-0000-000071010000}"/>
    <cellStyle name="20% - Énfasis2 2 2 3 4 2" xfId="28524" xr:uid="{00000000-0005-0000-0000-000072010000}"/>
    <cellStyle name="20% - Énfasis2 2 2 3 5" xfId="37350" xr:uid="{00000000-0005-0000-0000-000073010000}"/>
    <cellStyle name="20% - Énfasis2 2 2 3 6" xfId="18647" xr:uid="{00000000-0005-0000-0000-000074010000}"/>
    <cellStyle name="20% - Énfasis2 2 2 4" xfId="132" xr:uid="{00000000-0005-0000-0000-000075010000}"/>
    <cellStyle name="20% - Énfasis2 2 2 4 2" xfId="37681" xr:uid="{00000000-0005-0000-0000-000076010000}"/>
    <cellStyle name="20% - Énfasis2 2 2 4 3" xfId="20822" xr:uid="{00000000-0005-0000-0000-000077010000}"/>
    <cellStyle name="20% - Énfasis2 2 2 5" xfId="133" xr:uid="{00000000-0005-0000-0000-000078010000}"/>
    <cellStyle name="20% - Énfasis2 2 2 5 2" xfId="37645" xr:uid="{00000000-0005-0000-0000-000079010000}"/>
    <cellStyle name="20% - Énfasis2 2 2 5 3" xfId="24670" xr:uid="{00000000-0005-0000-0000-00007A010000}"/>
    <cellStyle name="20% - Énfasis2 2 2 6" xfId="134" xr:uid="{00000000-0005-0000-0000-00007B010000}"/>
    <cellStyle name="20% - Énfasis2 2 2 6 2" xfId="28502" xr:uid="{00000000-0005-0000-0000-00007C010000}"/>
    <cellStyle name="20% - Énfasis2 2 2 7" xfId="32744" xr:uid="{00000000-0005-0000-0000-00007D010000}"/>
    <cellStyle name="20% - Énfasis2 2 2 8" xfId="32783" xr:uid="{00000000-0005-0000-0000-00007E010000}"/>
    <cellStyle name="20% - Énfasis2 2 2 9" xfId="32810" xr:uid="{00000000-0005-0000-0000-00007F010000}"/>
    <cellStyle name="20% - Énfasis2 2 3" xfId="135" xr:uid="{00000000-0005-0000-0000-000080010000}"/>
    <cellStyle name="20% - Énfasis2 2 3 2" xfId="136" xr:uid="{00000000-0005-0000-0000-000081010000}"/>
    <cellStyle name="20% - Énfasis2 2 3 2 2" xfId="137" xr:uid="{00000000-0005-0000-0000-000082010000}"/>
    <cellStyle name="20% - Énfasis2 2 3 2 2 2" xfId="37351" xr:uid="{00000000-0005-0000-0000-000083010000}"/>
    <cellStyle name="20% - Énfasis2 2 3 2 2 3" xfId="20853" xr:uid="{00000000-0005-0000-0000-000084010000}"/>
    <cellStyle name="20% - Énfasis2 2 3 2 3" xfId="138" xr:uid="{00000000-0005-0000-0000-000085010000}"/>
    <cellStyle name="20% - Énfasis2 2 3 2 3 2" xfId="37684" xr:uid="{00000000-0005-0000-0000-000086010000}"/>
    <cellStyle name="20% - Énfasis2 2 3 2 3 3" xfId="24675" xr:uid="{00000000-0005-0000-0000-000087010000}"/>
    <cellStyle name="20% - Énfasis2 2 3 2 4" xfId="139" xr:uid="{00000000-0005-0000-0000-000088010000}"/>
    <cellStyle name="20% - Énfasis2 2 3 2 4 2" xfId="38216" xr:uid="{00000000-0005-0000-0000-000089010000}"/>
    <cellStyle name="20% - Énfasis2 2 3 2 4 3" xfId="28526" xr:uid="{00000000-0005-0000-0000-00008A010000}"/>
    <cellStyle name="20% - Énfasis2 2 3 2 5" xfId="36755" xr:uid="{00000000-0005-0000-0000-00008B010000}"/>
    <cellStyle name="20% - Énfasis2 2 3 2 6" xfId="19634" xr:uid="{00000000-0005-0000-0000-00008C010000}"/>
    <cellStyle name="20% - Énfasis2 2 3 3" xfId="140" xr:uid="{00000000-0005-0000-0000-00008D010000}"/>
    <cellStyle name="20% - Énfasis2 2 3 3 2" xfId="37352" xr:uid="{00000000-0005-0000-0000-00008E010000}"/>
    <cellStyle name="20% - Énfasis2 2 3 3 3" xfId="20852" xr:uid="{00000000-0005-0000-0000-00008F010000}"/>
    <cellStyle name="20% - Énfasis2 2 3 4" xfId="141" xr:uid="{00000000-0005-0000-0000-000090010000}"/>
    <cellStyle name="20% - Énfasis2 2 3 4 2" xfId="37683" xr:uid="{00000000-0005-0000-0000-000091010000}"/>
    <cellStyle name="20% - Énfasis2 2 3 4 3" xfId="24674" xr:uid="{00000000-0005-0000-0000-000092010000}"/>
    <cellStyle name="20% - Énfasis2 2 3 5" xfId="142" xr:uid="{00000000-0005-0000-0000-000093010000}"/>
    <cellStyle name="20% - Énfasis2 2 3 5 2" xfId="38217" xr:uid="{00000000-0005-0000-0000-000094010000}"/>
    <cellStyle name="20% - Énfasis2 2 3 5 3" xfId="28525" xr:uid="{00000000-0005-0000-0000-000095010000}"/>
    <cellStyle name="20% - Énfasis2 2 3 6" xfId="36754" xr:uid="{00000000-0005-0000-0000-000096010000}"/>
    <cellStyle name="20% - Énfasis2 2 3 7" xfId="16682" xr:uid="{00000000-0005-0000-0000-000097010000}"/>
    <cellStyle name="20% - Énfasis2 2 4" xfId="143" xr:uid="{00000000-0005-0000-0000-000098010000}"/>
    <cellStyle name="20% - Énfasis2 2 4 2" xfId="144" xr:uid="{00000000-0005-0000-0000-000099010000}"/>
    <cellStyle name="20% - Énfasis2 2 4 2 2" xfId="37353" xr:uid="{00000000-0005-0000-0000-00009A010000}"/>
    <cellStyle name="20% - Énfasis2 2 4 2 3" xfId="37686" xr:uid="{00000000-0005-0000-0000-00009B010000}"/>
    <cellStyle name="20% - Énfasis2 2 4 2 4" xfId="38214" xr:uid="{00000000-0005-0000-0000-00009C010000}"/>
    <cellStyle name="20% - Énfasis2 2 4 2 5" xfId="36757" xr:uid="{00000000-0005-0000-0000-00009D010000}"/>
    <cellStyle name="20% - Énfasis2 2 4 2 6" xfId="20854" xr:uid="{00000000-0005-0000-0000-00009E010000}"/>
    <cellStyle name="20% - Énfasis2 2 4 3" xfId="145" xr:uid="{00000000-0005-0000-0000-00009F010000}"/>
    <cellStyle name="20% - Énfasis2 2 4 3 2" xfId="37354" xr:uid="{00000000-0005-0000-0000-0000A0010000}"/>
    <cellStyle name="20% - Énfasis2 2 4 3 3" xfId="24676" xr:uid="{00000000-0005-0000-0000-0000A1010000}"/>
    <cellStyle name="20% - Énfasis2 2 4 4" xfId="146" xr:uid="{00000000-0005-0000-0000-0000A2010000}"/>
    <cellStyle name="20% - Énfasis2 2 4 4 2" xfId="37685" xr:uid="{00000000-0005-0000-0000-0000A3010000}"/>
    <cellStyle name="20% - Énfasis2 2 4 4 3" xfId="28527" xr:uid="{00000000-0005-0000-0000-0000A4010000}"/>
    <cellStyle name="20% - Énfasis2 2 4 5" xfId="38215" xr:uid="{00000000-0005-0000-0000-0000A5010000}"/>
    <cellStyle name="20% - Énfasis2 2 4 6" xfId="36756" xr:uid="{00000000-0005-0000-0000-0000A6010000}"/>
    <cellStyle name="20% - Énfasis2 2 4 7" xfId="18643" xr:uid="{00000000-0005-0000-0000-0000A7010000}"/>
    <cellStyle name="20% - Énfasis2 2 5" xfId="147" xr:uid="{00000000-0005-0000-0000-0000A8010000}"/>
    <cellStyle name="20% - Énfasis2 2 5 2" xfId="36759" xr:uid="{00000000-0005-0000-0000-0000A9010000}"/>
    <cellStyle name="20% - Énfasis2 2 5 2 2" xfId="37355" xr:uid="{00000000-0005-0000-0000-0000AA010000}"/>
    <cellStyle name="20% - Énfasis2 2 5 2 3" xfId="37688" xr:uid="{00000000-0005-0000-0000-0000AB010000}"/>
    <cellStyle name="20% - Énfasis2 2 5 2 4" xfId="37642" xr:uid="{00000000-0005-0000-0000-0000AC010000}"/>
    <cellStyle name="20% - Énfasis2 2 5 3" xfId="37356" xr:uid="{00000000-0005-0000-0000-0000AD010000}"/>
    <cellStyle name="20% - Énfasis2 2 5 4" xfId="37687" xr:uid="{00000000-0005-0000-0000-0000AE010000}"/>
    <cellStyle name="20% - Énfasis2 2 5 5" xfId="38213" xr:uid="{00000000-0005-0000-0000-0000AF010000}"/>
    <cellStyle name="20% - Énfasis2 2 5 6" xfId="36758" xr:uid="{00000000-0005-0000-0000-0000B0010000}"/>
    <cellStyle name="20% - Énfasis2 2 5 7" xfId="20823" xr:uid="{00000000-0005-0000-0000-0000B1010000}"/>
    <cellStyle name="20% - Énfasis2 2 6" xfId="148" xr:uid="{00000000-0005-0000-0000-0000B2010000}"/>
    <cellStyle name="20% - Énfasis2 2 6 2" xfId="36761" xr:uid="{00000000-0005-0000-0000-0000B3010000}"/>
    <cellStyle name="20% - Énfasis2 2 6 2 2" xfId="37357" xr:uid="{00000000-0005-0000-0000-0000B4010000}"/>
    <cellStyle name="20% - Énfasis2 2 6 2 3" xfId="37690" xr:uid="{00000000-0005-0000-0000-0000B5010000}"/>
    <cellStyle name="20% - Énfasis2 2 6 2 4" xfId="38210" xr:uid="{00000000-0005-0000-0000-0000B6010000}"/>
    <cellStyle name="20% - Énfasis2 2 6 3" xfId="37358" xr:uid="{00000000-0005-0000-0000-0000B7010000}"/>
    <cellStyle name="20% - Énfasis2 2 6 4" xfId="37689" xr:uid="{00000000-0005-0000-0000-0000B8010000}"/>
    <cellStyle name="20% - Énfasis2 2 6 5" xfId="38211" xr:uid="{00000000-0005-0000-0000-0000B9010000}"/>
    <cellStyle name="20% - Énfasis2 2 6 6" xfId="36760" xr:uid="{00000000-0005-0000-0000-0000BA010000}"/>
    <cellStyle name="20% - Énfasis2 2 6 7" xfId="24669" xr:uid="{00000000-0005-0000-0000-0000BB010000}"/>
    <cellStyle name="20% - Énfasis2 2 7" xfId="149" xr:uid="{00000000-0005-0000-0000-0000BC010000}"/>
    <cellStyle name="20% - Énfasis2 2 7 2" xfId="37359" xr:uid="{00000000-0005-0000-0000-0000BD010000}"/>
    <cellStyle name="20% - Énfasis2 2 7 3" xfId="37691" xr:uid="{00000000-0005-0000-0000-0000BE010000}"/>
    <cellStyle name="20% - Énfasis2 2 7 4" xfId="38209" xr:uid="{00000000-0005-0000-0000-0000BF010000}"/>
    <cellStyle name="20% - Énfasis2 2 7 5" xfId="36762" xr:uid="{00000000-0005-0000-0000-0000C0010000}"/>
    <cellStyle name="20% - Énfasis2 2 7 6" xfId="28506" xr:uid="{00000000-0005-0000-0000-0000C1010000}"/>
    <cellStyle name="20% - Énfasis2 2 8" xfId="32745" xr:uid="{00000000-0005-0000-0000-0000C2010000}"/>
    <cellStyle name="20% - Énfasis2 2 8 2" xfId="37360" xr:uid="{00000000-0005-0000-0000-0000C3010000}"/>
    <cellStyle name="20% - Énfasis2 2 9" xfId="32784" xr:uid="{00000000-0005-0000-0000-0000C4010000}"/>
    <cellStyle name="20% - Énfasis2 2 9 2" xfId="37680" xr:uid="{00000000-0005-0000-0000-0000C5010000}"/>
    <cellStyle name="20% - Énfasis2 3" xfId="150" xr:uid="{00000000-0005-0000-0000-0000C6010000}"/>
    <cellStyle name="20% - Énfasis2 3 10" xfId="32879" xr:uid="{00000000-0005-0000-0000-0000C7010000}"/>
    <cellStyle name="20% - Énfasis2 3 10 2" xfId="38205" xr:uid="{00000000-0005-0000-0000-0000C8010000}"/>
    <cellStyle name="20% - Énfasis2 3 11" xfId="32972" xr:uid="{00000000-0005-0000-0000-0000C9010000}"/>
    <cellStyle name="20% - Énfasis2 3 12" xfId="35232" xr:uid="{00000000-0005-0000-0000-0000CA010000}"/>
    <cellStyle name="20% - Énfasis2 3 13" xfId="36763" xr:uid="{00000000-0005-0000-0000-0000CB010000}"/>
    <cellStyle name="20% - Énfasis2 3 2" xfId="151" xr:uid="{00000000-0005-0000-0000-0000CC010000}"/>
    <cellStyle name="20% - Énfasis2 3 2 2" xfId="152" xr:uid="{00000000-0005-0000-0000-0000CD010000}"/>
    <cellStyle name="20% - Énfasis2 3 2 2 2" xfId="153" xr:uid="{00000000-0005-0000-0000-0000CE010000}"/>
    <cellStyle name="20% - Énfasis2 3 2 2 2 2" xfId="37361" xr:uid="{00000000-0005-0000-0000-0000CF010000}"/>
    <cellStyle name="20% - Énfasis2 3 2 2 2 3" xfId="20857" xr:uid="{00000000-0005-0000-0000-0000D0010000}"/>
    <cellStyle name="20% - Énfasis2 3 2 2 3" xfId="154" xr:uid="{00000000-0005-0000-0000-0000D1010000}"/>
    <cellStyle name="20% - Énfasis2 3 2 2 3 2" xfId="37694" xr:uid="{00000000-0005-0000-0000-0000D2010000}"/>
    <cellStyle name="20% - Énfasis2 3 2 2 3 3" xfId="24680" xr:uid="{00000000-0005-0000-0000-0000D3010000}"/>
    <cellStyle name="20% - Énfasis2 3 2 2 4" xfId="155" xr:uid="{00000000-0005-0000-0000-0000D4010000}"/>
    <cellStyle name="20% - Énfasis2 3 2 2 4 2" xfId="38201" xr:uid="{00000000-0005-0000-0000-0000D5010000}"/>
    <cellStyle name="20% - Énfasis2 3 2 2 4 3" xfId="28530" xr:uid="{00000000-0005-0000-0000-0000D6010000}"/>
    <cellStyle name="20% - Énfasis2 3 2 2 5" xfId="36765" xr:uid="{00000000-0005-0000-0000-0000D7010000}"/>
    <cellStyle name="20% - Énfasis2 3 2 2 6" xfId="19636" xr:uid="{00000000-0005-0000-0000-0000D8010000}"/>
    <cellStyle name="20% - Énfasis2 3 2 3" xfId="156" xr:uid="{00000000-0005-0000-0000-0000D9010000}"/>
    <cellStyle name="20% - Énfasis2 3 2 3 2" xfId="37362" xr:uid="{00000000-0005-0000-0000-0000DA010000}"/>
    <cellStyle name="20% - Énfasis2 3 2 3 3" xfId="20856" xr:uid="{00000000-0005-0000-0000-0000DB010000}"/>
    <cellStyle name="20% - Énfasis2 3 2 4" xfId="157" xr:uid="{00000000-0005-0000-0000-0000DC010000}"/>
    <cellStyle name="20% - Énfasis2 3 2 4 2" xfId="37693" xr:uid="{00000000-0005-0000-0000-0000DD010000}"/>
    <cellStyle name="20% - Énfasis2 3 2 4 3" xfId="24679" xr:uid="{00000000-0005-0000-0000-0000DE010000}"/>
    <cellStyle name="20% - Énfasis2 3 2 5" xfId="158" xr:uid="{00000000-0005-0000-0000-0000DF010000}"/>
    <cellStyle name="20% - Énfasis2 3 2 5 2" xfId="38204" xr:uid="{00000000-0005-0000-0000-0000E0010000}"/>
    <cellStyle name="20% - Énfasis2 3 2 5 3" xfId="28529" xr:uid="{00000000-0005-0000-0000-0000E1010000}"/>
    <cellStyle name="20% - Énfasis2 3 2 6" xfId="36764" xr:uid="{00000000-0005-0000-0000-0000E2010000}"/>
    <cellStyle name="20% - Énfasis2 3 2 7" xfId="16684" xr:uid="{00000000-0005-0000-0000-0000E3010000}"/>
    <cellStyle name="20% - Énfasis2 3 3" xfId="159" xr:uid="{00000000-0005-0000-0000-0000E4010000}"/>
    <cellStyle name="20% - Énfasis2 3 3 2" xfId="160" xr:uid="{00000000-0005-0000-0000-0000E5010000}"/>
    <cellStyle name="20% - Énfasis2 3 3 2 2" xfId="37363" xr:uid="{00000000-0005-0000-0000-0000E6010000}"/>
    <cellStyle name="20% - Énfasis2 3 3 2 3" xfId="37696" xr:uid="{00000000-0005-0000-0000-0000E7010000}"/>
    <cellStyle name="20% - Énfasis2 3 3 2 4" xfId="38195" xr:uid="{00000000-0005-0000-0000-0000E8010000}"/>
    <cellStyle name="20% - Énfasis2 3 3 2 5" xfId="36767" xr:uid="{00000000-0005-0000-0000-0000E9010000}"/>
    <cellStyle name="20% - Énfasis2 3 3 2 6" xfId="20858" xr:uid="{00000000-0005-0000-0000-0000EA010000}"/>
    <cellStyle name="20% - Énfasis2 3 3 3" xfId="161" xr:uid="{00000000-0005-0000-0000-0000EB010000}"/>
    <cellStyle name="20% - Énfasis2 3 3 3 2" xfId="37364" xr:uid="{00000000-0005-0000-0000-0000EC010000}"/>
    <cellStyle name="20% - Énfasis2 3 3 3 3" xfId="24681" xr:uid="{00000000-0005-0000-0000-0000ED010000}"/>
    <cellStyle name="20% - Énfasis2 3 3 4" xfId="162" xr:uid="{00000000-0005-0000-0000-0000EE010000}"/>
    <cellStyle name="20% - Énfasis2 3 3 4 2" xfId="37695" xr:uid="{00000000-0005-0000-0000-0000EF010000}"/>
    <cellStyle name="20% - Énfasis2 3 3 4 3" xfId="28531" xr:uid="{00000000-0005-0000-0000-0000F0010000}"/>
    <cellStyle name="20% - Énfasis2 3 3 5" xfId="38198" xr:uid="{00000000-0005-0000-0000-0000F1010000}"/>
    <cellStyle name="20% - Énfasis2 3 3 6" xfId="36766" xr:uid="{00000000-0005-0000-0000-0000F2010000}"/>
    <cellStyle name="20% - Énfasis2 3 3 7" xfId="18653" xr:uid="{00000000-0005-0000-0000-0000F3010000}"/>
    <cellStyle name="20% - Énfasis2 3 4" xfId="163" xr:uid="{00000000-0005-0000-0000-0000F4010000}"/>
    <cellStyle name="20% - Énfasis2 3 4 2" xfId="36769" xr:uid="{00000000-0005-0000-0000-0000F5010000}"/>
    <cellStyle name="20% - Énfasis2 3 4 2 2" xfId="37365" xr:uid="{00000000-0005-0000-0000-0000F6010000}"/>
    <cellStyle name="20% - Énfasis2 3 4 2 3" xfId="37698" xr:uid="{00000000-0005-0000-0000-0000F7010000}"/>
    <cellStyle name="20% - Énfasis2 3 4 2 4" xfId="38189" xr:uid="{00000000-0005-0000-0000-0000F8010000}"/>
    <cellStyle name="20% - Énfasis2 3 4 3" xfId="37366" xr:uid="{00000000-0005-0000-0000-0000F9010000}"/>
    <cellStyle name="20% - Énfasis2 3 4 4" xfId="37697" xr:uid="{00000000-0005-0000-0000-0000FA010000}"/>
    <cellStyle name="20% - Énfasis2 3 4 5" xfId="38191" xr:uid="{00000000-0005-0000-0000-0000FB010000}"/>
    <cellStyle name="20% - Énfasis2 3 4 6" xfId="36768" xr:uid="{00000000-0005-0000-0000-0000FC010000}"/>
    <cellStyle name="20% - Énfasis2 3 4 7" xfId="20855" xr:uid="{00000000-0005-0000-0000-0000FD010000}"/>
    <cellStyle name="20% - Énfasis2 3 5" xfId="164" xr:uid="{00000000-0005-0000-0000-0000FE010000}"/>
    <cellStyle name="20% - Énfasis2 3 5 2" xfId="36771" xr:uid="{00000000-0005-0000-0000-0000FF010000}"/>
    <cellStyle name="20% - Énfasis2 3 5 2 2" xfId="37367" xr:uid="{00000000-0005-0000-0000-000000020000}"/>
    <cellStyle name="20% - Énfasis2 3 5 2 3" xfId="37700" xr:uid="{00000000-0005-0000-0000-000001020000}"/>
    <cellStyle name="20% - Énfasis2 3 5 2 4" xfId="38183" xr:uid="{00000000-0005-0000-0000-000002020000}"/>
    <cellStyle name="20% - Énfasis2 3 5 3" xfId="37368" xr:uid="{00000000-0005-0000-0000-000003020000}"/>
    <cellStyle name="20% - Énfasis2 3 5 4" xfId="37699" xr:uid="{00000000-0005-0000-0000-000004020000}"/>
    <cellStyle name="20% - Énfasis2 3 5 5" xfId="38186" xr:uid="{00000000-0005-0000-0000-000005020000}"/>
    <cellStyle name="20% - Énfasis2 3 5 6" xfId="36770" xr:uid="{00000000-0005-0000-0000-000006020000}"/>
    <cellStyle name="20% - Énfasis2 3 5 7" xfId="24677" xr:uid="{00000000-0005-0000-0000-000007020000}"/>
    <cellStyle name="20% - Énfasis2 3 6" xfId="165" xr:uid="{00000000-0005-0000-0000-000008020000}"/>
    <cellStyle name="20% - Énfasis2 3 6 2" xfId="36773" xr:uid="{00000000-0005-0000-0000-000009020000}"/>
    <cellStyle name="20% - Énfasis2 3 6 2 2" xfId="37369" xr:uid="{00000000-0005-0000-0000-00000A020000}"/>
    <cellStyle name="20% - Énfasis2 3 6 2 3" xfId="37702" xr:uid="{00000000-0005-0000-0000-00000B020000}"/>
    <cellStyle name="20% - Énfasis2 3 6 2 4" xfId="38179" xr:uid="{00000000-0005-0000-0000-00000C020000}"/>
    <cellStyle name="20% - Énfasis2 3 6 3" xfId="37370" xr:uid="{00000000-0005-0000-0000-00000D020000}"/>
    <cellStyle name="20% - Énfasis2 3 6 4" xfId="37701" xr:uid="{00000000-0005-0000-0000-00000E020000}"/>
    <cellStyle name="20% - Énfasis2 3 6 5" xfId="38180" xr:uid="{00000000-0005-0000-0000-00000F020000}"/>
    <cellStyle name="20% - Énfasis2 3 6 6" xfId="36772" xr:uid="{00000000-0005-0000-0000-000010020000}"/>
    <cellStyle name="20% - Énfasis2 3 6 7" xfId="28528" xr:uid="{00000000-0005-0000-0000-000011020000}"/>
    <cellStyle name="20% - Énfasis2 3 7" xfId="166" xr:uid="{00000000-0005-0000-0000-000012020000}"/>
    <cellStyle name="20% - Énfasis2 3 7 2" xfId="37371" xr:uid="{00000000-0005-0000-0000-000013020000}"/>
    <cellStyle name="20% - Énfasis2 3 7 3" xfId="37703" xr:uid="{00000000-0005-0000-0000-000014020000}"/>
    <cellStyle name="20% - Énfasis2 3 7 4" xfId="38176" xr:uid="{00000000-0005-0000-0000-000015020000}"/>
    <cellStyle name="20% - Énfasis2 3 7 5" xfId="36774" xr:uid="{00000000-0005-0000-0000-000016020000}"/>
    <cellStyle name="20% - Énfasis2 3 7 6" xfId="16683" xr:uid="{00000000-0005-0000-0000-000017020000}"/>
    <cellStyle name="20% - Énfasis2 3 8" xfId="32782" xr:uid="{00000000-0005-0000-0000-000018020000}"/>
    <cellStyle name="20% - Énfasis2 3 8 2" xfId="37372" xr:uid="{00000000-0005-0000-0000-000019020000}"/>
    <cellStyle name="20% - Énfasis2 3 9" xfId="32811" xr:uid="{00000000-0005-0000-0000-00001A020000}"/>
    <cellStyle name="20% - Énfasis2 3 9 2" xfId="37692" xr:uid="{00000000-0005-0000-0000-00001B020000}"/>
    <cellStyle name="20% - Énfasis2 4" xfId="167" xr:uid="{00000000-0005-0000-0000-00001C020000}"/>
    <cellStyle name="20% - Énfasis2 4 2" xfId="168" xr:uid="{00000000-0005-0000-0000-00001D020000}"/>
    <cellStyle name="20% - Énfasis2 4 2 2" xfId="169" xr:uid="{00000000-0005-0000-0000-00001E020000}"/>
    <cellStyle name="20% - Énfasis2 4 2 2 2" xfId="170" xr:uid="{00000000-0005-0000-0000-00001F020000}"/>
    <cellStyle name="20% - Énfasis2 4 2 2 2 2" xfId="20861" xr:uid="{00000000-0005-0000-0000-000020020000}"/>
    <cellStyle name="20% - Énfasis2 4 2 2 3" xfId="171" xr:uid="{00000000-0005-0000-0000-000021020000}"/>
    <cellStyle name="20% - Énfasis2 4 2 2 3 2" xfId="24684" xr:uid="{00000000-0005-0000-0000-000022020000}"/>
    <cellStyle name="20% - Énfasis2 4 2 2 4" xfId="172" xr:uid="{00000000-0005-0000-0000-000023020000}"/>
    <cellStyle name="20% - Énfasis2 4 2 2 4 2" xfId="28534" xr:uid="{00000000-0005-0000-0000-000024020000}"/>
    <cellStyle name="20% - Énfasis2 4 2 2 5" xfId="19637" xr:uid="{00000000-0005-0000-0000-000025020000}"/>
    <cellStyle name="20% - Énfasis2 4 2 3" xfId="173" xr:uid="{00000000-0005-0000-0000-000026020000}"/>
    <cellStyle name="20% - Énfasis2 4 2 3 2" xfId="20860" xr:uid="{00000000-0005-0000-0000-000027020000}"/>
    <cellStyle name="20% - Énfasis2 4 2 4" xfId="174" xr:uid="{00000000-0005-0000-0000-000028020000}"/>
    <cellStyle name="20% - Énfasis2 4 2 4 2" xfId="24683" xr:uid="{00000000-0005-0000-0000-000029020000}"/>
    <cellStyle name="20% - Énfasis2 4 2 5" xfId="175" xr:uid="{00000000-0005-0000-0000-00002A020000}"/>
    <cellStyle name="20% - Énfasis2 4 2 5 2" xfId="28533" xr:uid="{00000000-0005-0000-0000-00002B020000}"/>
    <cellStyle name="20% - Énfasis2 4 2 6" xfId="16686" xr:uid="{00000000-0005-0000-0000-00002C020000}"/>
    <cellStyle name="20% - Énfasis2 4 3" xfId="176" xr:uid="{00000000-0005-0000-0000-00002D020000}"/>
    <cellStyle name="20% - Énfasis2 4 3 2" xfId="177" xr:uid="{00000000-0005-0000-0000-00002E020000}"/>
    <cellStyle name="20% - Énfasis2 4 3 2 2" xfId="20862" xr:uid="{00000000-0005-0000-0000-00002F020000}"/>
    <cellStyle name="20% - Énfasis2 4 3 3" xfId="178" xr:uid="{00000000-0005-0000-0000-000030020000}"/>
    <cellStyle name="20% - Énfasis2 4 3 3 2" xfId="24685" xr:uid="{00000000-0005-0000-0000-000031020000}"/>
    <cellStyle name="20% - Énfasis2 4 3 4" xfId="179" xr:uid="{00000000-0005-0000-0000-000032020000}"/>
    <cellStyle name="20% - Énfasis2 4 3 4 2" xfId="28535" xr:uid="{00000000-0005-0000-0000-000033020000}"/>
    <cellStyle name="20% - Énfasis2 4 3 5" xfId="18649" xr:uid="{00000000-0005-0000-0000-000034020000}"/>
    <cellStyle name="20% - Énfasis2 4 4" xfId="180" xr:uid="{00000000-0005-0000-0000-000035020000}"/>
    <cellStyle name="20% - Énfasis2 4 4 2" xfId="20859" xr:uid="{00000000-0005-0000-0000-000036020000}"/>
    <cellStyle name="20% - Énfasis2 4 5" xfId="181" xr:uid="{00000000-0005-0000-0000-000037020000}"/>
    <cellStyle name="20% - Énfasis2 4 5 2" xfId="24682" xr:uid="{00000000-0005-0000-0000-000038020000}"/>
    <cellStyle name="20% - Énfasis2 4 6" xfId="182" xr:uid="{00000000-0005-0000-0000-000039020000}"/>
    <cellStyle name="20% - Énfasis2 4 6 2" xfId="28532" xr:uid="{00000000-0005-0000-0000-00003A020000}"/>
    <cellStyle name="20% - Énfasis2 4 7" xfId="16685" xr:uid="{00000000-0005-0000-0000-00003B020000}"/>
    <cellStyle name="20% - Énfasis2 5" xfId="183" xr:uid="{00000000-0005-0000-0000-00003C020000}"/>
    <cellStyle name="20% - Énfasis2 5 2" xfId="184" xr:uid="{00000000-0005-0000-0000-00003D020000}"/>
    <cellStyle name="20% - Énfasis2 5 2 2" xfId="185" xr:uid="{00000000-0005-0000-0000-00003E020000}"/>
    <cellStyle name="20% - Énfasis2 5 2 2 2" xfId="186" xr:uid="{00000000-0005-0000-0000-00003F020000}"/>
    <cellStyle name="20% - Énfasis2 5 2 2 2 2" xfId="20865" xr:uid="{00000000-0005-0000-0000-000040020000}"/>
    <cellStyle name="20% - Énfasis2 5 2 2 3" xfId="187" xr:uid="{00000000-0005-0000-0000-000041020000}"/>
    <cellStyle name="20% - Énfasis2 5 2 2 3 2" xfId="24701" xr:uid="{00000000-0005-0000-0000-000042020000}"/>
    <cellStyle name="20% - Énfasis2 5 2 2 4" xfId="188" xr:uid="{00000000-0005-0000-0000-000043020000}"/>
    <cellStyle name="20% - Énfasis2 5 2 2 4 2" xfId="28538" xr:uid="{00000000-0005-0000-0000-000044020000}"/>
    <cellStyle name="20% - Énfasis2 5 2 2 5" xfId="20490" xr:uid="{00000000-0005-0000-0000-000045020000}"/>
    <cellStyle name="20% - Énfasis2 5 2 3" xfId="189" xr:uid="{00000000-0005-0000-0000-000046020000}"/>
    <cellStyle name="20% - Énfasis2 5 2 3 2" xfId="20864" xr:uid="{00000000-0005-0000-0000-000047020000}"/>
    <cellStyle name="20% - Énfasis2 5 2 4" xfId="190" xr:uid="{00000000-0005-0000-0000-000048020000}"/>
    <cellStyle name="20% - Énfasis2 5 2 4 2" xfId="24700" xr:uid="{00000000-0005-0000-0000-000049020000}"/>
    <cellStyle name="20% - Énfasis2 5 2 5" xfId="191" xr:uid="{00000000-0005-0000-0000-00004A020000}"/>
    <cellStyle name="20% - Énfasis2 5 2 5 2" xfId="28537" xr:uid="{00000000-0005-0000-0000-00004B020000}"/>
    <cellStyle name="20% - Énfasis2 5 2 6" xfId="16688" xr:uid="{00000000-0005-0000-0000-00004C020000}"/>
    <cellStyle name="20% - Énfasis2 5 3" xfId="192" xr:uid="{00000000-0005-0000-0000-00004D020000}"/>
    <cellStyle name="20% - Énfasis2 5 3 2" xfId="193" xr:uid="{00000000-0005-0000-0000-00004E020000}"/>
    <cellStyle name="20% - Énfasis2 5 3 2 2" xfId="20866" xr:uid="{00000000-0005-0000-0000-00004F020000}"/>
    <cellStyle name="20% - Énfasis2 5 3 3" xfId="194" xr:uid="{00000000-0005-0000-0000-000050020000}"/>
    <cellStyle name="20% - Énfasis2 5 3 3 2" xfId="24702" xr:uid="{00000000-0005-0000-0000-000051020000}"/>
    <cellStyle name="20% - Énfasis2 5 3 4" xfId="195" xr:uid="{00000000-0005-0000-0000-000052020000}"/>
    <cellStyle name="20% - Énfasis2 5 3 4 2" xfId="28539" xr:uid="{00000000-0005-0000-0000-000053020000}"/>
    <cellStyle name="20% - Énfasis2 5 3 5" xfId="18648" xr:uid="{00000000-0005-0000-0000-000054020000}"/>
    <cellStyle name="20% - Énfasis2 5 4" xfId="196" xr:uid="{00000000-0005-0000-0000-000055020000}"/>
    <cellStyle name="20% - Énfasis2 5 4 2" xfId="20863" xr:uid="{00000000-0005-0000-0000-000056020000}"/>
    <cellStyle name="20% - Énfasis2 5 5" xfId="197" xr:uid="{00000000-0005-0000-0000-000057020000}"/>
    <cellStyle name="20% - Énfasis2 5 5 2" xfId="24699" xr:uid="{00000000-0005-0000-0000-000058020000}"/>
    <cellStyle name="20% - Énfasis2 5 6" xfId="198" xr:uid="{00000000-0005-0000-0000-000059020000}"/>
    <cellStyle name="20% - Énfasis2 5 6 2" xfId="28536" xr:uid="{00000000-0005-0000-0000-00005A020000}"/>
    <cellStyle name="20% - Énfasis2 5 7" xfId="16687" xr:uid="{00000000-0005-0000-0000-00005B020000}"/>
    <cellStyle name="20% - Énfasis2 6" xfId="199" xr:uid="{00000000-0005-0000-0000-00005C020000}"/>
    <cellStyle name="20% - Énfasis2 6 2" xfId="200" xr:uid="{00000000-0005-0000-0000-00005D020000}"/>
    <cellStyle name="20% - Énfasis2 6 2 2" xfId="201" xr:uid="{00000000-0005-0000-0000-00005E020000}"/>
    <cellStyle name="20% - Énfasis2 6 2 2 2" xfId="20868" xr:uid="{00000000-0005-0000-0000-00005F020000}"/>
    <cellStyle name="20% - Énfasis2 6 2 3" xfId="202" xr:uid="{00000000-0005-0000-0000-000060020000}"/>
    <cellStyle name="20% - Énfasis2 6 2 3 2" xfId="24704" xr:uid="{00000000-0005-0000-0000-000061020000}"/>
    <cellStyle name="20% - Énfasis2 6 2 4" xfId="203" xr:uid="{00000000-0005-0000-0000-000062020000}"/>
    <cellStyle name="20% - Énfasis2 6 2 4 2" xfId="28541" xr:uid="{00000000-0005-0000-0000-000063020000}"/>
    <cellStyle name="20% - Énfasis2 6 2 5" xfId="19633" xr:uid="{00000000-0005-0000-0000-000064020000}"/>
    <cellStyle name="20% - Énfasis2 6 3" xfId="204" xr:uid="{00000000-0005-0000-0000-000065020000}"/>
    <cellStyle name="20% - Énfasis2 6 3 2" xfId="20867" xr:uid="{00000000-0005-0000-0000-000066020000}"/>
    <cellStyle name="20% - Énfasis2 6 4" xfId="205" xr:uid="{00000000-0005-0000-0000-000067020000}"/>
    <cellStyle name="20% - Énfasis2 6 4 2" xfId="24703" xr:uid="{00000000-0005-0000-0000-000068020000}"/>
    <cellStyle name="20% - Énfasis2 6 5" xfId="206" xr:uid="{00000000-0005-0000-0000-000069020000}"/>
    <cellStyle name="20% - Énfasis2 6 5 2" xfId="28540" xr:uid="{00000000-0005-0000-0000-00006A020000}"/>
    <cellStyle name="20% - Énfasis2 6 6" xfId="16689" xr:uid="{00000000-0005-0000-0000-00006B020000}"/>
    <cellStyle name="20% - Énfasis2 7" xfId="207" xr:uid="{00000000-0005-0000-0000-00006C020000}"/>
    <cellStyle name="20% - Énfasis2 7 2" xfId="208" xr:uid="{00000000-0005-0000-0000-00006D020000}"/>
    <cellStyle name="20% - Énfasis2 7 2 2" xfId="20869" xr:uid="{00000000-0005-0000-0000-00006E020000}"/>
    <cellStyle name="20% - Énfasis2 7 3" xfId="209" xr:uid="{00000000-0005-0000-0000-00006F020000}"/>
    <cellStyle name="20% - Énfasis2 7 3 2" xfId="24705" xr:uid="{00000000-0005-0000-0000-000070020000}"/>
    <cellStyle name="20% - Énfasis2 7 4" xfId="210" xr:uid="{00000000-0005-0000-0000-000071020000}"/>
    <cellStyle name="20% - Énfasis2 7 4 2" xfId="28542" xr:uid="{00000000-0005-0000-0000-000072020000}"/>
    <cellStyle name="20% - Énfasis2 7 5" xfId="18632" xr:uid="{00000000-0005-0000-0000-000073020000}"/>
    <cellStyle name="20% - Énfasis2 8" xfId="211" xr:uid="{00000000-0005-0000-0000-000074020000}"/>
    <cellStyle name="20% - Énfasis2 8 2" xfId="20811" xr:uid="{00000000-0005-0000-0000-000075020000}"/>
    <cellStyle name="20% - Énfasis2 9" xfId="212" xr:uid="{00000000-0005-0000-0000-000076020000}"/>
    <cellStyle name="20% - Énfasis2 9 2" xfId="24648" xr:uid="{00000000-0005-0000-0000-000077020000}"/>
    <cellStyle name="20% - Énfasis3 10" xfId="213" xr:uid="{00000000-0005-0000-0000-000078020000}"/>
    <cellStyle name="20% - Énfasis3 10 2" xfId="28508" xr:uid="{00000000-0005-0000-0000-000079020000}"/>
    <cellStyle name="20% - Énfasis3 11" xfId="214" xr:uid="{00000000-0005-0000-0000-00007A020000}"/>
    <cellStyle name="20% - Énfasis3 11 2" xfId="32323" xr:uid="{00000000-0005-0000-0000-00007B020000}"/>
    <cellStyle name="20% - Énfasis3 12" xfId="215" xr:uid="{00000000-0005-0000-0000-00007C020000}"/>
    <cellStyle name="20% - Énfasis3 13" xfId="32587" xr:uid="{00000000-0005-0000-0000-00007D020000}"/>
    <cellStyle name="20% - Énfasis3 2" xfId="216" xr:uid="{00000000-0005-0000-0000-00007E020000}"/>
    <cellStyle name="20% - Énfasis3 2 10" xfId="32812" xr:uid="{00000000-0005-0000-0000-00007F020000}"/>
    <cellStyle name="20% - Énfasis3 2 10 2" xfId="38172" xr:uid="{00000000-0005-0000-0000-000080020000}"/>
    <cellStyle name="20% - Énfasis3 2 11" xfId="32878" xr:uid="{00000000-0005-0000-0000-000081020000}"/>
    <cellStyle name="20% - Énfasis3 2 12" xfId="32971" xr:uid="{00000000-0005-0000-0000-000082020000}"/>
    <cellStyle name="20% - Énfasis3 2 13" xfId="35231" xr:uid="{00000000-0005-0000-0000-000083020000}"/>
    <cellStyle name="20% - Énfasis3 2 2" xfId="217" xr:uid="{00000000-0005-0000-0000-000084020000}"/>
    <cellStyle name="20% - Énfasis3 2 2 10" xfId="32876" xr:uid="{00000000-0005-0000-0000-000085020000}"/>
    <cellStyle name="20% - Énfasis3 2 2 11" xfId="32970" xr:uid="{00000000-0005-0000-0000-000086020000}"/>
    <cellStyle name="20% - Énfasis3 2 2 12" xfId="33163" xr:uid="{00000000-0005-0000-0000-000087020000}"/>
    <cellStyle name="20% - Énfasis3 2 2 13" xfId="35694" xr:uid="{00000000-0005-0000-0000-000088020000}"/>
    <cellStyle name="20% - Énfasis3 2 2 14" xfId="16657" xr:uid="{00000000-0005-0000-0000-000089020000}"/>
    <cellStyle name="20% - Énfasis3 2 2 2" xfId="218" xr:uid="{00000000-0005-0000-0000-00008A020000}"/>
    <cellStyle name="20% - Énfasis3 2 2 2 2" xfId="219" xr:uid="{00000000-0005-0000-0000-00008B020000}"/>
    <cellStyle name="20% - Énfasis3 2 2 2 2 2" xfId="220" xr:uid="{00000000-0005-0000-0000-00008C020000}"/>
    <cellStyle name="20% - Énfasis3 2 2 2 2 2 2" xfId="20873" xr:uid="{00000000-0005-0000-0000-00008D020000}"/>
    <cellStyle name="20% - Énfasis3 2 2 2 2 3" xfId="221" xr:uid="{00000000-0005-0000-0000-00008E020000}"/>
    <cellStyle name="20% - Énfasis3 2 2 2 2 3 2" xfId="24709" xr:uid="{00000000-0005-0000-0000-00008F020000}"/>
    <cellStyle name="20% - Énfasis3 2 2 2 2 4" xfId="222" xr:uid="{00000000-0005-0000-0000-000090020000}"/>
    <cellStyle name="20% - Énfasis3 2 2 2 2 4 2" xfId="28546" xr:uid="{00000000-0005-0000-0000-000091020000}"/>
    <cellStyle name="20% - Énfasis3 2 2 2 2 5" xfId="37373" xr:uid="{00000000-0005-0000-0000-000092020000}"/>
    <cellStyle name="20% - Énfasis3 2 2 2 2 6" xfId="19640" xr:uid="{00000000-0005-0000-0000-000093020000}"/>
    <cellStyle name="20% - Énfasis3 2 2 2 3" xfId="223" xr:uid="{00000000-0005-0000-0000-000094020000}"/>
    <cellStyle name="20% - Énfasis3 2 2 2 3 2" xfId="37706" xr:uid="{00000000-0005-0000-0000-000095020000}"/>
    <cellStyle name="20% - Énfasis3 2 2 2 3 3" xfId="20872" xr:uid="{00000000-0005-0000-0000-000096020000}"/>
    <cellStyle name="20% - Énfasis3 2 2 2 4" xfId="224" xr:uid="{00000000-0005-0000-0000-000097020000}"/>
    <cellStyle name="20% - Énfasis3 2 2 2 4 2" xfId="38170" xr:uid="{00000000-0005-0000-0000-000098020000}"/>
    <cellStyle name="20% - Énfasis3 2 2 2 4 3" xfId="24708" xr:uid="{00000000-0005-0000-0000-000099020000}"/>
    <cellStyle name="20% - Énfasis3 2 2 2 5" xfId="225" xr:uid="{00000000-0005-0000-0000-00009A020000}"/>
    <cellStyle name="20% - Énfasis3 2 2 2 5 2" xfId="28545" xr:uid="{00000000-0005-0000-0000-00009B020000}"/>
    <cellStyle name="20% - Énfasis3 2 2 2 6" xfId="36775" xr:uid="{00000000-0005-0000-0000-00009C020000}"/>
    <cellStyle name="20% - Énfasis3 2 2 2 7" xfId="16690" xr:uid="{00000000-0005-0000-0000-00009D020000}"/>
    <cellStyle name="20% - Énfasis3 2 2 3" xfId="226" xr:uid="{00000000-0005-0000-0000-00009E020000}"/>
    <cellStyle name="20% - Énfasis3 2 2 3 2" xfId="227" xr:uid="{00000000-0005-0000-0000-00009F020000}"/>
    <cellStyle name="20% - Énfasis3 2 2 3 2 2" xfId="20874" xr:uid="{00000000-0005-0000-0000-0000A0020000}"/>
    <cellStyle name="20% - Énfasis3 2 2 3 3" xfId="228" xr:uid="{00000000-0005-0000-0000-0000A1020000}"/>
    <cellStyle name="20% - Énfasis3 2 2 3 3 2" xfId="24710" xr:uid="{00000000-0005-0000-0000-0000A2020000}"/>
    <cellStyle name="20% - Énfasis3 2 2 3 4" xfId="229" xr:uid="{00000000-0005-0000-0000-0000A3020000}"/>
    <cellStyle name="20% - Énfasis3 2 2 3 4 2" xfId="28547" xr:uid="{00000000-0005-0000-0000-0000A4020000}"/>
    <cellStyle name="20% - Énfasis3 2 2 3 5" xfId="37374" xr:uid="{00000000-0005-0000-0000-0000A5020000}"/>
    <cellStyle name="20% - Énfasis3 2 2 3 6" xfId="18669" xr:uid="{00000000-0005-0000-0000-0000A6020000}"/>
    <cellStyle name="20% - Énfasis3 2 2 4" xfId="230" xr:uid="{00000000-0005-0000-0000-0000A7020000}"/>
    <cellStyle name="20% - Énfasis3 2 2 4 2" xfId="37705" xr:uid="{00000000-0005-0000-0000-0000A8020000}"/>
    <cellStyle name="20% - Énfasis3 2 2 4 3" xfId="20871" xr:uid="{00000000-0005-0000-0000-0000A9020000}"/>
    <cellStyle name="20% - Énfasis3 2 2 5" xfId="231" xr:uid="{00000000-0005-0000-0000-0000AA020000}"/>
    <cellStyle name="20% - Énfasis3 2 2 5 2" xfId="38171" xr:uid="{00000000-0005-0000-0000-0000AB020000}"/>
    <cellStyle name="20% - Énfasis3 2 2 5 3" xfId="24707" xr:uid="{00000000-0005-0000-0000-0000AC020000}"/>
    <cellStyle name="20% - Énfasis3 2 2 6" xfId="232" xr:uid="{00000000-0005-0000-0000-0000AD020000}"/>
    <cellStyle name="20% - Énfasis3 2 2 6 2" xfId="28544" xr:uid="{00000000-0005-0000-0000-0000AE020000}"/>
    <cellStyle name="20% - Énfasis3 2 2 7" xfId="32742" xr:uid="{00000000-0005-0000-0000-0000AF020000}"/>
    <cellStyle name="20% - Énfasis3 2 2 8" xfId="32780" xr:uid="{00000000-0005-0000-0000-0000B0020000}"/>
    <cellStyle name="20% - Énfasis3 2 2 9" xfId="32813" xr:uid="{00000000-0005-0000-0000-0000B1020000}"/>
    <cellStyle name="20% - Énfasis3 2 3" xfId="233" xr:uid="{00000000-0005-0000-0000-0000B2020000}"/>
    <cellStyle name="20% - Énfasis3 2 3 2" xfId="234" xr:uid="{00000000-0005-0000-0000-0000B3020000}"/>
    <cellStyle name="20% - Énfasis3 2 3 2 2" xfId="235" xr:uid="{00000000-0005-0000-0000-0000B4020000}"/>
    <cellStyle name="20% - Énfasis3 2 3 2 2 2" xfId="37375" xr:uid="{00000000-0005-0000-0000-0000B5020000}"/>
    <cellStyle name="20% - Énfasis3 2 3 2 2 3" xfId="20876" xr:uid="{00000000-0005-0000-0000-0000B6020000}"/>
    <cellStyle name="20% - Énfasis3 2 3 2 3" xfId="236" xr:uid="{00000000-0005-0000-0000-0000B7020000}"/>
    <cellStyle name="20% - Énfasis3 2 3 2 3 2" xfId="37708" xr:uid="{00000000-0005-0000-0000-0000B8020000}"/>
    <cellStyle name="20% - Énfasis3 2 3 2 3 3" xfId="24712" xr:uid="{00000000-0005-0000-0000-0000B9020000}"/>
    <cellStyle name="20% - Énfasis3 2 3 2 4" xfId="237" xr:uid="{00000000-0005-0000-0000-0000BA020000}"/>
    <cellStyle name="20% - Énfasis3 2 3 2 4 2" xfId="38168" xr:uid="{00000000-0005-0000-0000-0000BB020000}"/>
    <cellStyle name="20% - Énfasis3 2 3 2 4 3" xfId="28549" xr:uid="{00000000-0005-0000-0000-0000BC020000}"/>
    <cellStyle name="20% - Énfasis3 2 3 2 5" xfId="36777" xr:uid="{00000000-0005-0000-0000-0000BD020000}"/>
    <cellStyle name="20% - Énfasis3 2 3 2 6" xfId="19639" xr:uid="{00000000-0005-0000-0000-0000BE020000}"/>
    <cellStyle name="20% - Énfasis3 2 3 3" xfId="238" xr:uid="{00000000-0005-0000-0000-0000BF020000}"/>
    <cellStyle name="20% - Énfasis3 2 3 3 2" xfId="37376" xr:uid="{00000000-0005-0000-0000-0000C0020000}"/>
    <cellStyle name="20% - Énfasis3 2 3 3 3" xfId="20875" xr:uid="{00000000-0005-0000-0000-0000C1020000}"/>
    <cellStyle name="20% - Énfasis3 2 3 4" xfId="239" xr:uid="{00000000-0005-0000-0000-0000C2020000}"/>
    <cellStyle name="20% - Énfasis3 2 3 4 2" xfId="37707" xr:uid="{00000000-0005-0000-0000-0000C3020000}"/>
    <cellStyle name="20% - Énfasis3 2 3 4 3" xfId="24711" xr:uid="{00000000-0005-0000-0000-0000C4020000}"/>
    <cellStyle name="20% - Énfasis3 2 3 5" xfId="240" xr:uid="{00000000-0005-0000-0000-0000C5020000}"/>
    <cellStyle name="20% - Énfasis3 2 3 5 2" xfId="38169" xr:uid="{00000000-0005-0000-0000-0000C6020000}"/>
    <cellStyle name="20% - Énfasis3 2 3 5 3" xfId="28548" xr:uid="{00000000-0005-0000-0000-0000C7020000}"/>
    <cellStyle name="20% - Énfasis3 2 3 6" xfId="36776" xr:uid="{00000000-0005-0000-0000-0000C8020000}"/>
    <cellStyle name="20% - Énfasis3 2 3 7" xfId="16691" xr:uid="{00000000-0005-0000-0000-0000C9020000}"/>
    <cellStyle name="20% - Énfasis3 2 4" xfId="241" xr:uid="{00000000-0005-0000-0000-0000CA020000}"/>
    <cellStyle name="20% - Énfasis3 2 4 2" xfId="242" xr:uid="{00000000-0005-0000-0000-0000CB020000}"/>
    <cellStyle name="20% - Énfasis3 2 4 2 2" xfId="37377" xr:uid="{00000000-0005-0000-0000-0000CC020000}"/>
    <cellStyle name="20% - Énfasis3 2 4 2 3" xfId="37710" xr:uid="{00000000-0005-0000-0000-0000CD020000}"/>
    <cellStyle name="20% - Énfasis3 2 4 2 4" xfId="38166" xr:uid="{00000000-0005-0000-0000-0000CE020000}"/>
    <cellStyle name="20% - Énfasis3 2 4 2 5" xfId="36779" xr:uid="{00000000-0005-0000-0000-0000CF020000}"/>
    <cellStyle name="20% - Énfasis3 2 4 2 6" xfId="20877" xr:uid="{00000000-0005-0000-0000-0000D0020000}"/>
    <cellStyle name="20% - Énfasis3 2 4 3" xfId="243" xr:uid="{00000000-0005-0000-0000-0000D1020000}"/>
    <cellStyle name="20% - Énfasis3 2 4 3 2" xfId="37378" xr:uid="{00000000-0005-0000-0000-0000D2020000}"/>
    <cellStyle name="20% - Énfasis3 2 4 3 3" xfId="24713" xr:uid="{00000000-0005-0000-0000-0000D3020000}"/>
    <cellStyle name="20% - Énfasis3 2 4 4" xfId="244" xr:uid="{00000000-0005-0000-0000-0000D4020000}"/>
    <cellStyle name="20% - Énfasis3 2 4 4 2" xfId="37709" xr:uid="{00000000-0005-0000-0000-0000D5020000}"/>
    <cellStyle name="20% - Énfasis3 2 4 4 3" xfId="28550" xr:uid="{00000000-0005-0000-0000-0000D6020000}"/>
    <cellStyle name="20% - Énfasis3 2 4 5" xfId="38167" xr:uid="{00000000-0005-0000-0000-0000D7020000}"/>
    <cellStyle name="20% - Énfasis3 2 4 6" xfId="36778" xr:uid="{00000000-0005-0000-0000-0000D8020000}"/>
    <cellStyle name="20% - Énfasis3 2 4 7" xfId="18652" xr:uid="{00000000-0005-0000-0000-0000D9020000}"/>
    <cellStyle name="20% - Énfasis3 2 5" xfId="245" xr:uid="{00000000-0005-0000-0000-0000DA020000}"/>
    <cellStyle name="20% - Énfasis3 2 5 2" xfId="36781" xr:uid="{00000000-0005-0000-0000-0000DB020000}"/>
    <cellStyle name="20% - Énfasis3 2 5 2 2" xfId="37379" xr:uid="{00000000-0005-0000-0000-0000DC020000}"/>
    <cellStyle name="20% - Énfasis3 2 5 2 3" xfId="37712" xr:uid="{00000000-0005-0000-0000-0000DD020000}"/>
    <cellStyle name="20% - Énfasis3 2 5 2 4" xfId="38164" xr:uid="{00000000-0005-0000-0000-0000DE020000}"/>
    <cellStyle name="20% - Énfasis3 2 5 3" xfId="37380" xr:uid="{00000000-0005-0000-0000-0000DF020000}"/>
    <cellStyle name="20% - Énfasis3 2 5 4" xfId="37711" xr:uid="{00000000-0005-0000-0000-0000E0020000}"/>
    <cellStyle name="20% - Énfasis3 2 5 5" xfId="38165" xr:uid="{00000000-0005-0000-0000-0000E1020000}"/>
    <cellStyle name="20% - Énfasis3 2 5 6" xfId="36780" xr:uid="{00000000-0005-0000-0000-0000E2020000}"/>
    <cellStyle name="20% - Énfasis3 2 5 7" xfId="20870" xr:uid="{00000000-0005-0000-0000-0000E3020000}"/>
    <cellStyle name="20% - Énfasis3 2 6" xfId="246" xr:uid="{00000000-0005-0000-0000-0000E4020000}"/>
    <cellStyle name="20% - Énfasis3 2 6 2" xfId="36783" xr:uid="{00000000-0005-0000-0000-0000E5020000}"/>
    <cellStyle name="20% - Énfasis3 2 6 2 2" xfId="37381" xr:uid="{00000000-0005-0000-0000-0000E6020000}"/>
    <cellStyle name="20% - Énfasis3 2 6 2 3" xfId="37714" xr:uid="{00000000-0005-0000-0000-0000E7020000}"/>
    <cellStyle name="20% - Énfasis3 2 6 2 4" xfId="37639" xr:uid="{00000000-0005-0000-0000-0000E8020000}"/>
    <cellStyle name="20% - Énfasis3 2 6 3" xfId="37382" xr:uid="{00000000-0005-0000-0000-0000E9020000}"/>
    <cellStyle name="20% - Énfasis3 2 6 4" xfId="37713" xr:uid="{00000000-0005-0000-0000-0000EA020000}"/>
    <cellStyle name="20% - Énfasis3 2 6 5" xfId="38163" xr:uid="{00000000-0005-0000-0000-0000EB020000}"/>
    <cellStyle name="20% - Énfasis3 2 6 6" xfId="36782" xr:uid="{00000000-0005-0000-0000-0000EC020000}"/>
    <cellStyle name="20% - Énfasis3 2 6 7" xfId="24706" xr:uid="{00000000-0005-0000-0000-0000ED020000}"/>
    <cellStyle name="20% - Énfasis3 2 7" xfId="247" xr:uid="{00000000-0005-0000-0000-0000EE020000}"/>
    <cellStyle name="20% - Énfasis3 2 7 2" xfId="37383" xr:uid="{00000000-0005-0000-0000-0000EF020000}"/>
    <cellStyle name="20% - Énfasis3 2 7 3" xfId="37715" xr:uid="{00000000-0005-0000-0000-0000F0020000}"/>
    <cellStyle name="20% - Énfasis3 2 7 4" xfId="38162" xr:uid="{00000000-0005-0000-0000-0000F1020000}"/>
    <cellStyle name="20% - Énfasis3 2 7 5" xfId="36784" xr:uid="{00000000-0005-0000-0000-0000F2020000}"/>
    <cellStyle name="20% - Énfasis3 2 7 6" xfId="28543" xr:uid="{00000000-0005-0000-0000-0000F3020000}"/>
    <cellStyle name="20% - Énfasis3 2 8" xfId="32743" xr:uid="{00000000-0005-0000-0000-0000F4020000}"/>
    <cellStyle name="20% - Énfasis3 2 8 2" xfId="37384" xr:uid="{00000000-0005-0000-0000-0000F5020000}"/>
    <cellStyle name="20% - Énfasis3 2 9" xfId="32781" xr:uid="{00000000-0005-0000-0000-0000F6020000}"/>
    <cellStyle name="20% - Énfasis3 2 9 2" xfId="37704" xr:uid="{00000000-0005-0000-0000-0000F7020000}"/>
    <cellStyle name="20% - Énfasis3 3" xfId="248" xr:uid="{00000000-0005-0000-0000-0000F8020000}"/>
    <cellStyle name="20% - Énfasis3 3 10" xfId="32875" xr:uid="{00000000-0005-0000-0000-0000F9020000}"/>
    <cellStyle name="20% - Énfasis3 3 10 2" xfId="38161" xr:uid="{00000000-0005-0000-0000-0000FA020000}"/>
    <cellStyle name="20% - Énfasis3 3 11" xfId="32969" xr:uid="{00000000-0005-0000-0000-0000FB020000}"/>
    <cellStyle name="20% - Énfasis3 3 12" xfId="35230" xr:uid="{00000000-0005-0000-0000-0000FC020000}"/>
    <cellStyle name="20% - Énfasis3 3 13" xfId="36785" xr:uid="{00000000-0005-0000-0000-0000FD020000}"/>
    <cellStyle name="20% - Énfasis3 3 2" xfId="249" xr:uid="{00000000-0005-0000-0000-0000FE020000}"/>
    <cellStyle name="20% - Énfasis3 3 2 2" xfId="250" xr:uid="{00000000-0005-0000-0000-0000FF020000}"/>
    <cellStyle name="20% - Énfasis3 3 2 2 2" xfId="251" xr:uid="{00000000-0005-0000-0000-000000030000}"/>
    <cellStyle name="20% - Énfasis3 3 2 2 2 2" xfId="37385" xr:uid="{00000000-0005-0000-0000-000001030000}"/>
    <cellStyle name="20% - Énfasis3 3 2 2 2 3" xfId="20880" xr:uid="{00000000-0005-0000-0000-000002030000}"/>
    <cellStyle name="20% - Énfasis3 3 2 2 3" xfId="252" xr:uid="{00000000-0005-0000-0000-000003030000}"/>
    <cellStyle name="20% - Énfasis3 3 2 2 3 2" xfId="37718" xr:uid="{00000000-0005-0000-0000-000004030000}"/>
    <cellStyle name="20% - Énfasis3 3 2 2 3 3" xfId="24716" xr:uid="{00000000-0005-0000-0000-000005030000}"/>
    <cellStyle name="20% - Énfasis3 3 2 2 4" xfId="253" xr:uid="{00000000-0005-0000-0000-000006030000}"/>
    <cellStyle name="20% - Énfasis3 3 2 2 4 2" xfId="38159" xr:uid="{00000000-0005-0000-0000-000007030000}"/>
    <cellStyle name="20% - Énfasis3 3 2 2 4 3" xfId="28553" xr:uid="{00000000-0005-0000-0000-000008030000}"/>
    <cellStyle name="20% - Énfasis3 3 2 2 5" xfId="36787" xr:uid="{00000000-0005-0000-0000-000009030000}"/>
    <cellStyle name="20% - Énfasis3 3 2 2 6" xfId="19641" xr:uid="{00000000-0005-0000-0000-00000A030000}"/>
    <cellStyle name="20% - Énfasis3 3 2 3" xfId="254" xr:uid="{00000000-0005-0000-0000-00000B030000}"/>
    <cellStyle name="20% - Énfasis3 3 2 3 2" xfId="37386" xr:uid="{00000000-0005-0000-0000-00000C030000}"/>
    <cellStyle name="20% - Énfasis3 3 2 3 3" xfId="20879" xr:uid="{00000000-0005-0000-0000-00000D030000}"/>
    <cellStyle name="20% - Énfasis3 3 2 4" xfId="255" xr:uid="{00000000-0005-0000-0000-00000E030000}"/>
    <cellStyle name="20% - Énfasis3 3 2 4 2" xfId="37717" xr:uid="{00000000-0005-0000-0000-00000F030000}"/>
    <cellStyle name="20% - Énfasis3 3 2 4 3" xfId="24715" xr:uid="{00000000-0005-0000-0000-000010030000}"/>
    <cellStyle name="20% - Énfasis3 3 2 5" xfId="256" xr:uid="{00000000-0005-0000-0000-000011030000}"/>
    <cellStyle name="20% - Énfasis3 3 2 5 2" xfId="38160" xr:uid="{00000000-0005-0000-0000-000012030000}"/>
    <cellStyle name="20% - Énfasis3 3 2 5 3" xfId="28552" xr:uid="{00000000-0005-0000-0000-000013030000}"/>
    <cellStyle name="20% - Énfasis3 3 2 6" xfId="36786" xr:uid="{00000000-0005-0000-0000-000014030000}"/>
    <cellStyle name="20% - Énfasis3 3 2 7" xfId="16693" xr:uid="{00000000-0005-0000-0000-000015030000}"/>
    <cellStyle name="20% - Énfasis3 3 3" xfId="257" xr:uid="{00000000-0005-0000-0000-000016030000}"/>
    <cellStyle name="20% - Énfasis3 3 3 2" xfId="258" xr:uid="{00000000-0005-0000-0000-000017030000}"/>
    <cellStyle name="20% - Énfasis3 3 3 2 2" xfId="37387" xr:uid="{00000000-0005-0000-0000-000018030000}"/>
    <cellStyle name="20% - Énfasis3 3 3 2 3" xfId="37720" xr:uid="{00000000-0005-0000-0000-000019030000}"/>
    <cellStyle name="20% - Énfasis3 3 3 2 4" xfId="38157" xr:uid="{00000000-0005-0000-0000-00001A030000}"/>
    <cellStyle name="20% - Énfasis3 3 3 2 5" xfId="36789" xr:uid="{00000000-0005-0000-0000-00001B030000}"/>
    <cellStyle name="20% - Énfasis3 3 3 2 6" xfId="20881" xr:uid="{00000000-0005-0000-0000-00001C030000}"/>
    <cellStyle name="20% - Énfasis3 3 3 3" xfId="259" xr:uid="{00000000-0005-0000-0000-00001D030000}"/>
    <cellStyle name="20% - Énfasis3 3 3 3 2" xfId="37388" xr:uid="{00000000-0005-0000-0000-00001E030000}"/>
    <cellStyle name="20% - Énfasis3 3 3 3 3" xfId="24717" xr:uid="{00000000-0005-0000-0000-00001F030000}"/>
    <cellStyle name="20% - Énfasis3 3 3 4" xfId="260" xr:uid="{00000000-0005-0000-0000-000020030000}"/>
    <cellStyle name="20% - Énfasis3 3 3 4 2" xfId="37719" xr:uid="{00000000-0005-0000-0000-000021030000}"/>
    <cellStyle name="20% - Énfasis3 3 3 4 3" xfId="28554" xr:uid="{00000000-0005-0000-0000-000022030000}"/>
    <cellStyle name="20% - Énfasis3 3 3 5" xfId="38158" xr:uid="{00000000-0005-0000-0000-000023030000}"/>
    <cellStyle name="20% - Énfasis3 3 3 6" xfId="36788" xr:uid="{00000000-0005-0000-0000-000024030000}"/>
    <cellStyle name="20% - Énfasis3 3 3 7" xfId="18665" xr:uid="{00000000-0005-0000-0000-000025030000}"/>
    <cellStyle name="20% - Énfasis3 3 4" xfId="261" xr:uid="{00000000-0005-0000-0000-000026030000}"/>
    <cellStyle name="20% - Énfasis3 3 4 2" xfId="36791" xr:uid="{00000000-0005-0000-0000-000027030000}"/>
    <cellStyle name="20% - Énfasis3 3 4 2 2" xfId="37389" xr:uid="{00000000-0005-0000-0000-000028030000}"/>
    <cellStyle name="20% - Énfasis3 3 4 2 3" xfId="37722" xr:uid="{00000000-0005-0000-0000-000029030000}"/>
    <cellStyle name="20% - Énfasis3 3 4 2 4" xfId="38154" xr:uid="{00000000-0005-0000-0000-00002A030000}"/>
    <cellStyle name="20% - Énfasis3 3 4 3" xfId="37390" xr:uid="{00000000-0005-0000-0000-00002B030000}"/>
    <cellStyle name="20% - Énfasis3 3 4 4" xfId="37721" xr:uid="{00000000-0005-0000-0000-00002C030000}"/>
    <cellStyle name="20% - Énfasis3 3 4 5" xfId="38155" xr:uid="{00000000-0005-0000-0000-00002D030000}"/>
    <cellStyle name="20% - Énfasis3 3 4 6" xfId="36790" xr:uid="{00000000-0005-0000-0000-00002E030000}"/>
    <cellStyle name="20% - Énfasis3 3 4 7" xfId="20878" xr:uid="{00000000-0005-0000-0000-00002F030000}"/>
    <cellStyle name="20% - Énfasis3 3 5" xfId="262" xr:uid="{00000000-0005-0000-0000-000030030000}"/>
    <cellStyle name="20% - Énfasis3 3 5 2" xfId="36793" xr:uid="{00000000-0005-0000-0000-000031030000}"/>
    <cellStyle name="20% - Énfasis3 3 5 2 2" xfId="37391" xr:uid="{00000000-0005-0000-0000-000032030000}"/>
    <cellStyle name="20% - Énfasis3 3 5 2 3" xfId="37724" xr:uid="{00000000-0005-0000-0000-000033030000}"/>
    <cellStyle name="20% - Énfasis3 3 5 2 4" xfId="38150" xr:uid="{00000000-0005-0000-0000-000034030000}"/>
    <cellStyle name="20% - Énfasis3 3 5 3" xfId="37392" xr:uid="{00000000-0005-0000-0000-000035030000}"/>
    <cellStyle name="20% - Énfasis3 3 5 4" xfId="37723" xr:uid="{00000000-0005-0000-0000-000036030000}"/>
    <cellStyle name="20% - Énfasis3 3 5 5" xfId="38152" xr:uid="{00000000-0005-0000-0000-000037030000}"/>
    <cellStyle name="20% - Énfasis3 3 5 6" xfId="36792" xr:uid="{00000000-0005-0000-0000-000038030000}"/>
    <cellStyle name="20% - Énfasis3 3 5 7" xfId="24714" xr:uid="{00000000-0005-0000-0000-000039030000}"/>
    <cellStyle name="20% - Énfasis3 3 6" xfId="263" xr:uid="{00000000-0005-0000-0000-00003A030000}"/>
    <cellStyle name="20% - Énfasis3 3 6 2" xfId="36795" xr:uid="{00000000-0005-0000-0000-00003B030000}"/>
    <cellStyle name="20% - Énfasis3 3 6 2 2" xfId="37393" xr:uid="{00000000-0005-0000-0000-00003C030000}"/>
    <cellStyle name="20% - Énfasis3 3 6 2 3" xfId="37726" xr:uid="{00000000-0005-0000-0000-00003D030000}"/>
    <cellStyle name="20% - Énfasis3 3 6 2 4" xfId="38148" xr:uid="{00000000-0005-0000-0000-00003E030000}"/>
    <cellStyle name="20% - Énfasis3 3 6 3" xfId="37394" xr:uid="{00000000-0005-0000-0000-00003F030000}"/>
    <cellStyle name="20% - Énfasis3 3 6 4" xfId="37725" xr:uid="{00000000-0005-0000-0000-000040030000}"/>
    <cellStyle name="20% - Énfasis3 3 6 5" xfId="38149" xr:uid="{00000000-0005-0000-0000-000041030000}"/>
    <cellStyle name="20% - Énfasis3 3 6 6" xfId="36794" xr:uid="{00000000-0005-0000-0000-000042030000}"/>
    <cellStyle name="20% - Énfasis3 3 6 7" xfId="28551" xr:uid="{00000000-0005-0000-0000-000043030000}"/>
    <cellStyle name="20% - Énfasis3 3 7" xfId="264" xr:uid="{00000000-0005-0000-0000-000044030000}"/>
    <cellStyle name="20% - Énfasis3 3 7 2" xfId="37395" xr:uid="{00000000-0005-0000-0000-000045030000}"/>
    <cellStyle name="20% - Énfasis3 3 7 3" xfId="37727" xr:uid="{00000000-0005-0000-0000-000046030000}"/>
    <cellStyle name="20% - Énfasis3 3 7 4" xfId="38147" xr:uid="{00000000-0005-0000-0000-000047030000}"/>
    <cellStyle name="20% - Énfasis3 3 7 5" xfId="36796" xr:uid="{00000000-0005-0000-0000-000048030000}"/>
    <cellStyle name="20% - Énfasis3 3 7 6" xfId="16692" xr:uid="{00000000-0005-0000-0000-000049030000}"/>
    <cellStyle name="20% - Énfasis3 3 8" xfId="32779" xr:uid="{00000000-0005-0000-0000-00004A030000}"/>
    <cellStyle name="20% - Énfasis3 3 8 2" xfId="37396" xr:uid="{00000000-0005-0000-0000-00004B030000}"/>
    <cellStyle name="20% - Énfasis3 3 9" xfId="32814" xr:uid="{00000000-0005-0000-0000-00004C030000}"/>
    <cellStyle name="20% - Énfasis3 3 9 2" xfId="37716" xr:uid="{00000000-0005-0000-0000-00004D030000}"/>
    <cellStyle name="20% - Énfasis3 4" xfId="265" xr:uid="{00000000-0005-0000-0000-00004E030000}"/>
    <cellStyle name="20% - Énfasis3 4 2" xfId="266" xr:uid="{00000000-0005-0000-0000-00004F030000}"/>
    <cellStyle name="20% - Énfasis3 4 2 2" xfId="267" xr:uid="{00000000-0005-0000-0000-000050030000}"/>
    <cellStyle name="20% - Énfasis3 4 2 2 2" xfId="268" xr:uid="{00000000-0005-0000-0000-000051030000}"/>
    <cellStyle name="20% - Énfasis3 4 2 2 2 2" xfId="20884" xr:uid="{00000000-0005-0000-0000-000052030000}"/>
    <cellStyle name="20% - Énfasis3 4 2 2 3" xfId="269" xr:uid="{00000000-0005-0000-0000-000053030000}"/>
    <cellStyle name="20% - Énfasis3 4 2 2 3 2" xfId="24720" xr:uid="{00000000-0005-0000-0000-000054030000}"/>
    <cellStyle name="20% - Énfasis3 4 2 2 4" xfId="270" xr:uid="{00000000-0005-0000-0000-000055030000}"/>
    <cellStyle name="20% - Énfasis3 4 2 2 4 2" xfId="28557" xr:uid="{00000000-0005-0000-0000-000056030000}"/>
    <cellStyle name="20% - Énfasis3 4 2 2 5" xfId="19642" xr:uid="{00000000-0005-0000-0000-000057030000}"/>
    <cellStyle name="20% - Énfasis3 4 2 3" xfId="271" xr:uid="{00000000-0005-0000-0000-000058030000}"/>
    <cellStyle name="20% - Énfasis3 4 2 3 2" xfId="20883" xr:uid="{00000000-0005-0000-0000-000059030000}"/>
    <cellStyle name="20% - Énfasis3 4 2 4" xfId="272" xr:uid="{00000000-0005-0000-0000-00005A030000}"/>
    <cellStyle name="20% - Énfasis3 4 2 4 2" xfId="24719" xr:uid="{00000000-0005-0000-0000-00005B030000}"/>
    <cellStyle name="20% - Énfasis3 4 2 5" xfId="273" xr:uid="{00000000-0005-0000-0000-00005C030000}"/>
    <cellStyle name="20% - Énfasis3 4 2 5 2" xfId="28556" xr:uid="{00000000-0005-0000-0000-00005D030000}"/>
    <cellStyle name="20% - Énfasis3 4 2 6" xfId="16695" xr:uid="{00000000-0005-0000-0000-00005E030000}"/>
    <cellStyle name="20% - Énfasis3 4 3" xfId="274" xr:uid="{00000000-0005-0000-0000-00005F030000}"/>
    <cellStyle name="20% - Énfasis3 4 3 2" xfId="275" xr:uid="{00000000-0005-0000-0000-000060030000}"/>
    <cellStyle name="20% - Énfasis3 4 3 2 2" xfId="20885" xr:uid="{00000000-0005-0000-0000-000061030000}"/>
    <cellStyle name="20% - Énfasis3 4 3 3" xfId="276" xr:uid="{00000000-0005-0000-0000-000062030000}"/>
    <cellStyle name="20% - Énfasis3 4 3 3 2" xfId="24721" xr:uid="{00000000-0005-0000-0000-000063030000}"/>
    <cellStyle name="20% - Énfasis3 4 3 4" xfId="277" xr:uid="{00000000-0005-0000-0000-000064030000}"/>
    <cellStyle name="20% - Énfasis3 4 3 4 2" xfId="28558" xr:uid="{00000000-0005-0000-0000-000065030000}"/>
    <cellStyle name="20% - Énfasis3 4 3 5" xfId="18661" xr:uid="{00000000-0005-0000-0000-000066030000}"/>
    <cellStyle name="20% - Énfasis3 4 4" xfId="278" xr:uid="{00000000-0005-0000-0000-000067030000}"/>
    <cellStyle name="20% - Énfasis3 4 4 2" xfId="20882" xr:uid="{00000000-0005-0000-0000-000068030000}"/>
    <cellStyle name="20% - Énfasis3 4 5" xfId="279" xr:uid="{00000000-0005-0000-0000-000069030000}"/>
    <cellStyle name="20% - Énfasis3 4 5 2" xfId="24718" xr:uid="{00000000-0005-0000-0000-00006A030000}"/>
    <cellStyle name="20% - Énfasis3 4 6" xfId="280" xr:uid="{00000000-0005-0000-0000-00006B030000}"/>
    <cellStyle name="20% - Énfasis3 4 6 2" xfId="28555" xr:uid="{00000000-0005-0000-0000-00006C030000}"/>
    <cellStyle name="20% - Énfasis3 4 7" xfId="16694" xr:uid="{00000000-0005-0000-0000-00006D030000}"/>
    <cellStyle name="20% - Énfasis3 5" xfId="281" xr:uid="{00000000-0005-0000-0000-00006E030000}"/>
    <cellStyle name="20% - Énfasis3 5 2" xfId="282" xr:uid="{00000000-0005-0000-0000-00006F030000}"/>
    <cellStyle name="20% - Énfasis3 5 2 2" xfId="283" xr:uid="{00000000-0005-0000-0000-000070030000}"/>
    <cellStyle name="20% - Énfasis3 5 2 2 2" xfId="284" xr:uid="{00000000-0005-0000-0000-000071030000}"/>
    <cellStyle name="20% - Énfasis3 5 2 2 2 2" xfId="20888" xr:uid="{00000000-0005-0000-0000-000072030000}"/>
    <cellStyle name="20% - Énfasis3 5 2 2 3" xfId="285" xr:uid="{00000000-0005-0000-0000-000073030000}"/>
    <cellStyle name="20% - Énfasis3 5 2 2 3 2" xfId="24724" xr:uid="{00000000-0005-0000-0000-000074030000}"/>
    <cellStyle name="20% - Énfasis3 5 2 2 4" xfId="286" xr:uid="{00000000-0005-0000-0000-000075030000}"/>
    <cellStyle name="20% - Énfasis3 5 2 2 4 2" xfId="28561" xr:uid="{00000000-0005-0000-0000-000076030000}"/>
    <cellStyle name="20% - Énfasis3 5 2 2 5" xfId="20489" xr:uid="{00000000-0005-0000-0000-000077030000}"/>
    <cellStyle name="20% - Énfasis3 5 2 3" xfId="287" xr:uid="{00000000-0005-0000-0000-000078030000}"/>
    <cellStyle name="20% - Énfasis3 5 2 3 2" xfId="20887" xr:uid="{00000000-0005-0000-0000-000079030000}"/>
    <cellStyle name="20% - Énfasis3 5 2 4" xfId="288" xr:uid="{00000000-0005-0000-0000-00007A030000}"/>
    <cellStyle name="20% - Énfasis3 5 2 4 2" xfId="24723" xr:uid="{00000000-0005-0000-0000-00007B030000}"/>
    <cellStyle name="20% - Énfasis3 5 2 5" xfId="289" xr:uid="{00000000-0005-0000-0000-00007C030000}"/>
    <cellStyle name="20% - Énfasis3 5 2 5 2" xfId="28560" xr:uid="{00000000-0005-0000-0000-00007D030000}"/>
    <cellStyle name="20% - Énfasis3 5 2 6" xfId="16697" xr:uid="{00000000-0005-0000-0000-00007E030000}"/>
    <cellStyle name="20% - Énfasis3 5 3" xfId="290" xr:uid="{00000000-0005-0000-0000-00007F030000}"/>
    <cellStyle name="20% - Énfasis3 5 3 2" xfId="291" xr:uid="{00000000-0005-0000-0000-000080030000}"/>
    <cellStyle name="20% - Énfasis3 5 3 2 2" xfId="20889" xr:uid="{00000000-0005-0000-0000-000081030000}"/>
    <cellStyle name="20% - Énfasis3 5 3 3" xfId="292" xr:uid="{00000000-0005-0000-0000-000082030000}"/>
    <cellStyle name="20% - Énfasis3 5 3 3 2" xfId="24725" xr:uid="{00000000-0005-0000-0000-000083030000}"/>
    <cellStyle name="20% - Énfasis3 5 3 4" xfId="293" xr:uid="{00000000-0005-0000-0000-000084030000}"/>
    <cellStyle name="20% - Énfasis3 5 3 4 2" xfId="28562" xr:uid="{00000000-0005-0000-0000-000085030000}"/>
    <cellStyle name="20% - Énfasis3 5 3 5" xfId="18657" xr:uid="{00000000-0005-0000-0000-000086030000}"/>
    <cellStyle name="20% - Énfasis3 5 4" xfId="294" xr:uid="{00000000-0005-0000-0000-000087030000}"/>
    <cellStyle name="20% - Énfasis3 5 4 2" xfId="20886" xr:uid="{00000000-0005-0000-0000-000088030000}"/>
    <cellStyle name="20% - Énfasis3 5 5" xfId="295" xr:uid="{00000000-0005-0000-0000-000089030000}"/>
    <cellStyle name="20% - Énfasis3 5 5 2" xfId="24722" xr:uid="{00000000-0005-0000-0000-00008A030000}"/>
    <cellStyle name="20% - Énfasis3 5 6" xfId="296" xr:uid="{00000000-0005-0000-0000-00008B030000}"/>
    <cellStyle name="20% - Énfasis3 5 6 2" xfId="28559" xr:uid="{00000000-0005-0000-0000-00008C030000}"/>
    <cellStyle name="20% - Énfasis3 5 7" xfId="16696" xr:uid="{00000000-0005-0000-0000-00008D030000}"/>
    <cellStyle name="20% - Énfasis3 6" xfId="297" xr:uid="{00000000-0005-0000-0000-00008E030000}"/>
    <cellStyle name="20% - Énfasis3 6 2" xfId="298" xr:uid="{00000000-0005-0000-0000-00008F030000}"/>
    <cellStyle name="20% - Énfasis3 6 2 2" xfId="299" xr:uid="{00000000-0005-0000-0000-000090030000}"/>
    <cellStyle name="20% - Énfasis3 6 2 2 2" xfId="20891" xr:uid="{00000000-0005-0000-0000-000091030000}"/>
    <cellStyle name="20% - Énfasis3 6 2 3" xfId="300" xr:uid="{00000000-0005-0000-0000-000092030000}"/>
    <cellStyle name="20% - Énfasis3 6 2 3 2" xfId="24727" xr:uid="{00000000-0005-0000-0000-000093030000}"/>
    <cellStyle name="20% - Énfasis3 6 2 4" xfId="301" xr:uid="{00000000-0005-0000-0000-000094030000}"/>
    <cellStyle name="20% - Énfasis3 6 2 4 2" xfId="28564" xr:uid="{00000000-0005-0000-0000-000095030000}"/>
    <cellStyle name="20% - Énfasis3 6 2 5" xfId="19638" xr:uid="{00000000-0005-0000-0000-000096030000}"/>
    <cellStyle name="20% - Énfasis3 6 3" xfId="302" xr:uid="{00000000-0005-0000-0000-000097030000}"/>
    <cellStyle name="20% - Énfasis3 6 3 2" xfId="20890" xr:uid="{00000000-0005-0000-0000-000098030000}"/>
    <cellStyle name="20% - Énfasis3 6 4" xfId="303" xr:uid="{00000000-0005-0000-0000-000099030000}"/>
    <cellStyle name="20% - Énfasis3 6 4 2" xfId="24726" xr:uid="{00000000-0005-0000-0000-00009A030000}"/>
    <cellStyle name="20% - Énfasis3 6 5" xfId="304" xr:uid="{00000000-0005-0000-0000-00009B030000}"/>
    <cellStyle name="20% - Énfasis3 6 5 2" xfId="28563" xr:uid="{00000000-0005-0000-0000-00009C030000}"/>
    <cellStyle name="20% - Énfasis3 6 6" xfId="16698" xr:uid="{00000000-0005-0000-0000-00009D030000}"/>
    <cellStyle name="20% - Énfasis3 7" xfId="305" xr:uid="{00000000-0005-0000-0000-00009E030000}"/>
    <cellStyle name="20% - Énfasis3 7 2" xfId="306" xr:uid="{00000000-0005-0000-0000-00009F030000}"/>
    <cellStyle name="20% - Énfasis3 7 2 2" xfId="20892" xr:uid="{00000000-0005-0000-0000-0000A0030000}"/>
    <cellStyle name="20% - Énfasis3 7 3" xfId="307" xr:uid="{00000000-0005-0000-0000-0000A1030000}"/>
    <cellStyle name="20% - Énfasis3 7 3 2" xfId="24728" xr:uid="{00000000-0005-0000-0000-0000A2030000}"/>
    <cellStyle name="20% - Énfasis3 7 4" xfId="308" xr:uid="{00000000-0005-0000-0000-0000A3030000}"/>
    <cellStyle name="20% - Énfasis3 7 4 2" xfId="28565" xr:uid="{00000000-0005-0000-0000-0000A4030000}"/>
    <cellStyle name="20% - Énfasis3 7 5" xfId="18633" xr:uid="{00000000-0005-0000-0000-0000A5030000}"/>
    <cellStyle name="20% - Énfasis3 8" xfId="309" xr:uid="{00000000-0005-0000-0000-0000A6030000}"/>
    <cellStyle name="20% - Énfasis3 8 2" xfId="20812" xr:uid="{00000000-0005-0000-0000-0000A7030000}"/>
    <cellStyle name="20% - Énfasis3 9" xfId="310" xr:uid="{00000000-0005-0000-0000-0000A8030000}"/>
    <cellStyle name="20% - Énfasis3 9 2" xfId="24649" xr:uid="{00000000-0005-0000-0000-0000A9030000}"/>
    <cellStyle name="20% - Énfasis4 10" xfId="311" xr:uid="{00000000-0005-0000-0000-0000AA030000}"/>
    <cellStyle name="20% - Énfasis4 10 2" xfId="28511" xr:uid="{00000000-0005-0000-0000-0000AB030000}"/>
    <cellStyle name="20% - Énfasis4 11" xfId="312" xr:uid="{00000000-0005-0000-0000-0000AC030000}"/>
    <cellStyle name="20% - Énfasis4 11 2" xfId="32324" xr:uid="{00000000-0005-0000-0000-0000AD030000}"/>
    <cellStyle name="20% - Énfasis4 12" xfId="313" xr:uid="{00000000-0005-0000-0000-0000AE030000}"/>
    <cellStyle name="20% - Énfasis4 13" xfId="32586" xr:uid="{00000000-0005-0000-0000-0000AF030000}"/>
    <cellStyle name="20% - Énfasis4 2" xfId="314" xr:uid="{00000000-0005-0000-0000-0000B0030000}"/>
    <cellStyle name="20% - Énfasis4 2 10" xfId="32815" xr:uid="{00000000-0005-0000-0000-0000B1030000}"/>
    <cellStyle name="20% - Énfasis4 2 10 2" xfId="38146" xr:uid="{00000000-0005-0000-0000-0000B2030000}"/>
    <cellStyle name="20% - Énfasis4 2 11" xfId="32874" xr:uid="{00000000-0005-0000-0000-0000B3030000}"/>
    <cellStyle name="20% - Énfasis4 2 12" xfId="32968" xr:uid="{00000000-0005-0000-0000-0000B4030000}"/>
    <cellStyle name="20% - Énfasis4 2 13" xfId="35224" xr:uid="{00000000-0005-0000-0000-0000B5030000}"/>
    <cellStyle name="20% - Énfasis4 2 2" xfId="315" xr:uid="{00000000-0005-0000-0000-0000B6030000}"/>
    <cellStyle name="20% - Énfasis4 2 2 10" xfId="32873" xr:uid="{00000000-0005-0000-0000-0000B7030000}"/>
    <cellStyle name="20% - Énfasis4 2 2 11" xfId="32967" xr:uid="{00000000-0005-0000-0000-0000B8030000}"/>
    <cellStyle name="20% - Énfasis4 2 2 12" xfId="33160" xr:uid="{00000000-0005-0000-0000-0000B9030000}"/>
    <cellStyle name="20% - Énfasis4 2 2 13" xfId="35695" xr:uid="{00000000-0005-0000-0000-0000BA030000}"/>
    <cellStyle name="20% - Énfasis4 2 2 14" xfId="16658" xr:uid="{00000000-0005-0000-0000-0000BB030000}"/>
    <cellStyle name="20% - Énfasis4 2 2 2" xfId="316" xr:uid="{00000000-0005-0000-0000-0000BC030000}"/>
    <cellStyle name="20% - Énfasis4 2 2 2 2" xfId="317" xr:uid="{00000000-0005-0000-0000-0000BD030000}"/>
    <cellStyle name="20% - Énfasis4 2 2 2 2 2" xfId="318" xr:uid="{00000000-0005-0000-0000-0000BE030000}"/>
    <cellStyle name="20% - Énfasis4 2 2 2 2 2 2" xfId="20896" xr:uid="{00000000-0005-0000-0000-0000BF030000}"/>
    <cellStyle name="20% - Énfasis4 2 2 2 2 3" xfId="319" xr:uid="{00000000-0005-0000-0000-0000C0030000}"/>
    <cellStyle name="20% - Énfasis4 2 2 2 2 3 2" xfId="24732" xr:uid="{00000000-0005-0000-0000-0000C1030000}"/>
    <cellStyle name="20% - Énfasis4 2 2 2 2 4" xfId="320" xr:uid="{00000000-0005-0000-0000-0000C2030000}"/>
    <cellStyle name="20% - Énfasis4 2 2 2 2 4 2" xfId="28569" xr:uid="{00000000-0005-0000-0000-0000C3030000}"/>
    <cellStyle name="20% - Énfasis4 2 2 2 2 5" xfId="37397" xr:uid="{00000000-0005-0000-0000-0000C4030000}"/>
    <cellStyle name="20% - Énfasis4 2 2 2 2 6" xfId="19645" xr:uid="{00000000-0005-0000-0000-0000C5030000}"/>
    <cellStyle name="20% - Énfasis4 2 2 2 3" xfId="321" xr:uid="{00000000-0005-0000-0000-0000C6030000}"/>
    <cellStyle name="20% - Énfasis4 2 2 2 3 2" xfId="37730" xr:uid="{00000000-0005-0000-0000-0000C7030000}"/>
    <cellStyle name="20% - Énfasis4 2 2 2 3 3" xfId="20895" xr:uid="{00000000-0005-0000-0000-0000C8030000}"/>
    <cellStyle name="20% - Énfasis4 2 2 2 4" xfId="322" xr:uid="{00000000-0005-0000-0000-0000C9030000}"/>
    <cellStyle name="20% - Énfasis4 2 2 2 4 2" xfId="38144" xr:uid="{00000000-0005-0000-0000-0000CA030000}"/>
    <cellStyle name="20% - Énfasis4 2 2 2 4 3" xfId="24731" xr:uid="{00000000-0005-0000-0000-0000CB030000}"/>
    <cellStyle name="20% - Énfasis4 2 2 2 5" xfId="323" xr:uid="{00000000-0005-0000-0000-0000CC030000}"/>
    <cellStyle name="20% - Énfasis4 2 2 2 5 2" xfId="28568" xr:uid="{00000000-0005-0000-0000-0000CD030000}"/>
    <cellStyle name="20% - Énfasis4 2 2 2 6" xfId="36797" xr:uid="{00000000-0005-0000-0000-0000CE030000}"/>
    <cellStyle name="20% - Énfasis4 2 2 2 7" xfId="16699" xr:uid="{00000000-0005-0000-0000-0000CF030000}"/>
    <cellStyle name="20% - Énfasis4 2 2 3" xfId="324" xr:uid="{00000000-0005-0000-0000-0000D0030000}"/>
    <cellStyle name="20% - Énfasis4 2 2 3 2" xfId="325" xr:uid="{00000000-0005-0000-0000-0000D1030000}"/>
    <cellStyle name="20% - Énfasis4 2 2 3 2 2" xfId="20897" xr:uid="{00000000-0005-0000-0000-0000D2030000}"/>
    <cellStyle name="20% - Énfasis4 2 2 3 3" xfId="326" xr:uid="{00000000-0005-0000-0000-0000D3030000}"/>
    <cellStyle name="20% - Énfasis4 2 2 3 3 2" xfId="24733" xr:uid="{00000000-0005-0000-0000-0000D4030000}"/>
    <cellStyle name="20% - Énfasis4 2 2 3 4" xfId="327" xr:uid="{00000000-0005-0000-0000-0000D5030000}"/>
    <cellStyle name="20% - Énfasis4 2 2 3 4 2" xfId="28570" xr:uid="{00000000-0005-0000-0000-0000D6030000}"/>
    <cellStyle name="20% - Énfasis4 2 2 3 5" xfId="37398" xr:uid="{00000000-0005-0000-0000-0000D7030000}"/>
    <cellStyle name="20% - Énfasis4 2 2 3 6" xfId="18668" xr:uid="{00000000-0005-0000-0000-0000D8030000}"/>
    <cellStyle name="20% - Énfasis4 2 2 4" xfId="328" xr:uid="{00000000-0005-0000-0000-0000D9030000}"/>
    <cellStyle name="20% - Énfasis4 2 2 4 2" xfId="37729" xr:uid="{00000000-0005-0000-0000-0000DA030000}"/>
    <cellStyle name="20% - Énfasis4 2 2 4 3" xfId="20894" xr:uid="{00000000-0005-0000-0000-0000DB030000}"/>
    <cellStyle name="20% - Énfasis4 2 2 5" xfId="329" xr:uid="{00000000-0005-0000-0000-0000DC030000}"/>
    <cellStyle name="20% - Énfasis4 2 2 5 2" xfId="38145" xr:uid="{00000000-0005-0000-0000-0000DD030000}"/>
    <cellStyle name="20% - Énfasis4 2 2 5 3" xfId="24730" xr:uid="{00000000-0005-0000-0000-0000DE030000}"/>
    <cellStyle name="20% - Énfasis4 2 2 6" xfId="330" xr:uid="{00000000-0005-0000-0000-0000DF030000}"/>
    <cellStyle name="20% - Énfasis4 2 2 6 2" xfId="28567" xr:uid="{00000000-0005-0000-0000-0000E0030000}"/>
    <cellStyle name="20% - Énfasis4 2 2 7" xfId="32740" xr:uid="{00000000-0005-0000-0000-0000E1030000}"/>
    <cellStyle name="20% - Énfasis4 2 2 8" xfId="32777" xr:uid="{00000000-0005-0000-0000-0000E2030000}"/>
    <cellStyle name="20% - Énfasis4 2 2 9" xfId="32816" xr:uid="{00000000-0005-0000-0000-0000E3030000}"/>
    <cellStyle name="20% - Énfasis4 2 3" xfId="331" xr:uid="{00000000-0005-0000-0000-0000E4030000}"/>
    <cellStyle name="20% - Énfasis4 2 3 2" xfId="332" xr:uid="{00000000-0005-0000-0000-0000E5030000}"/>
    <cellStyle name="20% - Énfasis4 2 3 2 2" xfId="333" xr:uid="{00000000-0005-0000-0000-0000E6030000}"/>
    <cellStyle name="20% - Énfasis4 2 3 2 2 2" xfId="37399" xr:uid="{00000000-0005-0000-0000-0000E7030000}"/>
    <cellStyle name="20% - Énfasis4 2 3 2 2 3" xfId="20899" xr:uid="{00000000-0005-0000-0000-0000E8030000}"/>
    <cellStyle name="20% - Énfasis4 2 3 2 3" xfId="334" xr:uid="{00000000-0005-0000-0000-0000E9030000}"/>
    <cellStyle name="20% - Énfasis4 2 3 2 3 2" xfId="37732" xr:uid="{00000000-0005-0000-0000-0000EA030000}"/>
    <cellStyle name="20% - Énfasis4 2 3 2 3 3" xfId="24735" xr:uid="{00000000-0005-0000-0000-0000EB030000}"/>
    <cellStyle name="20% - Énfasis4 2 3 2 4" xfId="335" xr:uid="{00000000-0005-0000-0000-0000EC030000}"/>
    <cellStyle name="20% - Énfasis4 2 3 2 4 2" xfId="37641" xr:uid="{00000000-0005-0000-0000-0000ED030000}"/>
    <cellStyle name="20% - Énfasis4 2 3 2 4 3" xfId="28572" xr:uid="{00000000-0005-0000-0000-0000EE030000}"/>
    <cellStyle name="20% - Énfasis4 2 3 2 5" xfId="36799" xr:uid="{00000000-0005-0000-0000-0000EF030000}"/>
    <cellStyle name="20% - Énfasis4 2 3 2 6" xfId="19644" xr:uid="{00000000-0005-0000-0000-0000F0030000}"/>
    <cellStyle name="20% - Énfasis4 2 3 3" xfId="336" xr:uid="{00000000-0005-0000-0000-0000F1030000}"/>
    <cellStyle name="20% - Énfasis4 2 3 3 2" xfId="37400" xr:uid="{00000000-0005-0000-0000-0000F2030000}"/>
    <cellStyle name="20% - Énfasis4 2 3 3 3" xfId="20898" xr:uid="{00000000-0005-0000-0000-0000F3030000}"/>
    <cellStyle name="20% - Énfasis4 2 3 4" xfId="337" xr:uid="{00000000-0005-0000-0000-0000F4030000}"/>
    <cellStyle name="20% - Énfasis4 2 3 4 2" xfId="37731" xr:uid="{00000000-0005-0000-0000-0000F5030000}"/>
    <cellStyle name="20% - Énfasis4 2 3 4 3" xfId="24734" xr:uid="{00000000-0005-0000-0000-0000F6030000}"/>
    <cellStyle name="20% - Énfasis4 2 3 5" xfId="338" xr:uid="{00000000-0005-0000-0000-0000F7030000}"/>
    <cellStyle name="20% - Énfasis4 2 3 5 2" xfId="38143" xr:uid="{00000000-0005-0000-0000-0000F8030000}"/>
    <cellStyle name="20% - Énfasis4 2 3 5 3" xfId="28571" xr:uid="{00000000-0005-0000-0000-0000F9030000}"/>
    <cellStyle name="20% - Énfasis4 2 3 6" xfId="36798" xr:uid="{00000000-0005-0000-0000-0000FA030000}"/>
    <cellStyle name="20% - Énfasis4 2 3 7" xfId="16700" xr:uid="{00000000-0005-0000-0000-0000FB030000}"/>
    <cellStyle name="20% - Énfasis4 2 4" xfId="339" xr:uid="{00000000-0005-0000-0000-0000FC030000}"/>
    <cellStyle name="20% - Énfasis4 2 4 2" xfId="340" xr:uid="{00000000-0005-0000-0000-0000FD030000}"/>
    <cellStyle name="20% - Énfasis4 2 4 2 2" xfId="37401" xr:uid="{00000000-0005-0000-0000-0000FE030000}"/>
    <cellStyle name="20% - Énfasis4 2 4 2 3" xfId="37734" xr:uid="{00000000-0005-0000-0000-0000FF030000}"/>
    <cellStyle name="20% - Énfasis4 2 4 2 4" xfId="38141" xr:uid="{00000000-0005-0000-0000-000000040000}"/>
    <cellStyle name="20% - Énfasis4 2 4 2 5" xfId="36801" xr:uid="{00000000-0005-0000-0000-000001040000}"/>
    <cellStyle name="20% - Énfasis4 2 4 2 6" xfId="20900" xr:uid="{00000000-0005-0000-0000-000002040000}"/>
    <cellStyle name="20% - Énfasis4 2 4 3" xfId="341" xr:uid="{00000000-0005-0000-0000-000003040000}"/>
    <cellStyle name="20% - Énfasis4 2 4 3 2" xfId="37402" xr:uid="{00000000-0005-0000-0000-000004040000}"/>
    <cellStyle name="20% - Énfasis4 2 4 3 3" xfId="24736" xr:uid="{00000000-0005-0000-0000-000005040000}"/>
    <cellStyle name="20% - Énfasis4 2 4 4" xfId="342" xr:uid="{00000000-0005-0000-0000-000006040000}"/>
    <cellStyle name="20% - Énfasis4 2 4 4 2" xfId="37733" xr:uid="{00000000-0005-0000-0000-000007040000}"/>
    <cellStyle name="20% - Énfasis4 2 4 4 3" xfId="28573" xr:uid="{00000000-0005-0000-0000-000008040000}"/>
    <cellStyle name="20% - Énfasis4 2 4 5" xfId="38142" xr:uid="{00000000-0005-0000-0000-000009040000}"/>
    <cellStyle name="20% - Énfasis4 2 4 6" xfId="36800" xr:uid="{00000000-0005-0000-0000-00000A040000}"/>
    <cellStyle name="20% - Énfasis4 2 4 7" xfId="18644" xr:uid="{00000000-0005-0000-0000-00000B040000}"/>
    <cellStyle name="20% - Énfasis4 2 5" xfId="343" xr:uid="{00000000-0005-0000-0000-00000C040000}"/>
    <cellStyle name="20% - Énfasis4 2 5 2" xfId="36803" xr:uid="{00000000-0005-0000-0000-00000D040000}"/>
    <cellStyle name="20% - Énfasis4 2 5 2 2" xfId="37403" xr:uid="{00000000-0005-0000-0000-00000E040000}"/>
    <cellStyle name="20% - Énfasis4 2 5 2 3" xfId="37736" xr:uid="{00000000-0005-0000-0000-00000F040000}"/>
    <cellStyle name="20% - Énfasis4 2 5 2 4" xfId="38139" xr:uid="{00000000-0005-0000-0000-000010040000}"/>
    <cellStyle name="20% - Énfasis4 2 5 3" xfId="37404" xr:uid="{00000000-0005-0000-0000-000011040000}"/>
    <cellStyle name="20% - Énfasis4 2 5 4" xfId="37735" xr:uid="{00000000-0005-0000-0000-000012040000}"/>
    <cellStyle name="20% - Énfasis4 2 5 5" xfId="38140" xr:uid="{00000000-0005-0000-0000-000013040000}"/>
    <cellStyle name="20% - Énfasis4 2 5 6" xfId="36802" xr:uid="{00000000-0005-0000-0000-000014040000}"/>
    <cellStyle name="20% - Énfasis4 2 5 7" xfId="20893" xr:uid="{00000000-0005-0000-0000-000015040000}"/>
    <cellStyle name="20% - Énfasis4 2 6" xfId="344" xr:uid="{00000000-0005-0000-0000-000016040000}"/>
    <cellStyle name="20% - Énfasis4 2 6 2" xfId="36805" xr:uid="{00000000-0005-0000-0000-000017040000}"/>
    <cellStyle name="20% - Énfasis4 2 6 2 2" xfId="37405" xr:uid="{00000000-0005-0000-0000-000018040000}"/>
    <cellStyle name="20% - Énfasis4 2 6 2 3" xfId="37738" xr:uid="{00000000-0005-0000-0000-000019040000}"/>
    <cellStyle name="20% - Énfasis4 2 6 2 4" xfId="38137" xr:uid="{00000000-0005-0000-0000-00001A040000}"/>
    <cellStyle name="20% - Énfasis4 2 6 3" xfId="37406" xr:uid="{00000000-0005-0000-0000-00001B040000}"/>
    <cellStyle name="20% - Énfasis4 2 6 4" xfId="37737" xr:uid="{00000000-0005-0000-0000-00001C040000}"/>
    <cellStyle name="20% - Énfasis4 2 6 5" xfId="38138" xr:uid="{00000000-0005-0000-0000-00001D040000}"/>
    <cellStyle name="20% - Énfasis4 2 6 6" xfId="36804" xr:uid="{00000000-0005-0000-0000-00001E040000}"/>
    <cellStyle name="20% - Énfasis4 2 6 7" xfId="24729" xr:uid="{00000000-0005-0000-0000-00001F040000}"/>
    <cellStyle name="20% - Énfasis4 2 7" xfId="345" xr:uid="{00000000-0005-0000-0000-000020040000}"/>
    <cellStyle name="20% - Énfasis4 2 7 2" xfId="37407" xr:uid="{00000000-0005-0000-0000-000021040000}"/>
    <cellStyle name="20% - Énfasis4 2 7 3" xfId="37739" xr:uid="{00000000-0005-0000-0000-000022040000}"/>
    <cellStyle name="20% - Énfasis4 2 7 4" xfId="38136" xr:uid="{00000000-0005-0000-0000-000023040000}"/>
    <cellStyle name="20% - Énfasis4 2 7 5" xfId="36806" xr:uid="{00000000-0005-0000-0000-000024040000}"/>
    <cellStyle name="20% - Énfasis4 2 7 6" xfId="28566" xr:uid="{00000000-0005-0000-0000-000025040000}"/>
    <cellStyle name="20% - Énfasis4 2 8" xfId="32741" xr:uid="{00000000-0005-0000-0000-000026040000}"/>
    <cellStyle name="20% - Énfasis4 2 8 2" xfId="37408" xr:uid="{00000000-0005-0000-0000-000027040000}"/>
    <cellStyle name="20% - Énfasis4 2 9" xfId="32778" xr:uid="{00000000-0005-0000-0000-000028040000}"/>
    <cellStyle name="20% - Énfasis4 2 9 2" xfId="37728" xr:uid="{00000000-0005-0000-0000-000029040000}"/>
    <cellStyle name="20% - Énfasis4 3" xfId="346" xr:uid="{00000000-0005-0000-0000-00002A040000}"/>
    <cellStyle name="20% - Énfasis4 3 10" xfId="32872" xr:uid="{00000000-0005-0000-0000-00002B040000}"/>
    <cellStyle name="20% - Énfasis4 3 10 2" xfId="38135" xr:uid="{00000000-0005-0000-0000-00002C040000}"/>
    <cellStyle name="20% - Énfasis4 3 11" xfId="32966" xr:uid="{00000000-0005-0000-0000-00002D040000}"/>
    <cellStyle name="20% - Énfasis4 3 12" xfId="35252" xr:uid="{00000000-0005-0000-0000-00002E040000}"/>
    <cellStyle name="20% - Énfasis4 3 13" xfId="36807" xr:uid="{00000000-0005-0000-0000-00002F040000}"/>
    <cellStyle name="20% - Énfasis4 3 2" xfId="347" xr:uid="{00000000-0005-0000-0000-000030040000}"/>
    <cellStyle name="20% - Énfasis4 3 2 2" xfId="348" xr:uid="{00000000-0005-0000-0000-000031040000}"/>
    <cellStyle name="20% - Énfasis4 3 2 2 2" xfId="349" xr:uid="{00000000-0005-0000-0000-000032040000}"/>
    <cellStyle name="20% - Énfasis4 3 2 2 2 2" xfId="37409" xr:uid="{00000000-0005-0000-0000-000033040000}"/>
    <cellStyle name="20% - Énfasis4 3 2 2 2 3" xfId="20903" xr:uid="{00000000-0005-0000-0000-000034040000}"/>
    <cellStyle name="20% - Énfasis4 3 2 2 3" xfId="350" xr:uid="{00000000-0005-0000-0000-000035040000}"/>
    <cellStyle name="20% - Énfasis4 3 2 2 3 2" xfId="37742" xr:uid="{00000000-0005-0000-0000-000036040000}"/>
    <cellStyle name="20% - Énfasis4 3 2 2 3 3" xfId="24739" xr:uid="{00000000-0005-0000-0000-000037040000}"/>
    <cellStyle name="20% - Énfasis4 3 2 2 4" xfId="351" xr:uid="{00000000-0005-0000-0000-000038040000}"/>
    <cellStyle name="20% - Énfasis4 3 2 2 4 2" xfId="38133" xr:uid="{00000000-0005-0000-0000-000039040000}"/>
    <cellStyle name="20% - Énfasis4 3 2 2 4 3" xfId="28576" xr:uid="{00000000-0005-0000-0000-00003A040000}"/>
    <cellStyle name="20% - Énfasis4 3 2 2 5" xfId="36809" xr:uid="{00000000-0005-0000-0000-00003B040000}"/>
    <cellStyle name="20% - Énfasis4 3 2 2 6" xfId="19646" xr:uid="{00000000-0005-0000-0000-00003C040000}"/>
    <cellStyle name="20% - Énfasis4 3 2 3" xfId="352" xr:uid="{00000000-0005-0000-0000-00003D040000}"/>
    <cellStyle name="20% - Énfasis4 3 2 3 2" xfId="37410" xr:uid="{00000000-0005-0000-0000-00003E040000}"/>
    <cellStyle name="20% - Énfasis4 3 2 3 3" xfId="20902" xr:uid="{00000000-0005-0000-0000-00003F040000}"/>
    <cellStyle name="20% - Énfasis4 3 2 4" xfId="353" xr:uid="{00000000-0005-0000-0000-000040040000}"/>
    <cellStyle name="20% - Énfasis4 3 2 4 2" xfId="37741" xr:uid="{00000000-0005-0000-0000-000041040000}"/>
    <cellStyle name="20% - Énfasis4 3 2 4 3" xfId="24738" xr:uid="{00000000-0005-0000-0000-000042040000}"/>
    <cellStyle name="20% - Énfasis4 3 2 5" xfId="354" xr:uid="{00000000-0005-0000-0000-000043040000}"/>
    <cellStyle name="20% - Énfasis4 3 2 5 2" xfId="38134" xr:uid="{00000000-0005-0000-0000-000044040000}"/>
    <cellStyle name="20% - Énfasis4 3 2 5 3" xfId="28575" xr:uid="{00000000-0005-0000-0000-000045040000}"/>
    <cellStyle name="20% - Énfasis4 3 2 6" xfId="36808" xr:uid="{00000000-0005-0000-0000-000046040000}"/>
    <cellStyle name="20% - Énfasis4 3 2 7" xfId="16702" xr:uid="{00000000-0005-0000-0000-000047040000}"/>
    <cellStyle name="20% - Énfasis4 3 3" xfId="355" xr:uid="{00000000-0005-0000-0000-000048040000}"/>
    <cellStyle name="20% - Énfasis4 3 3 2" xfId="356" xr:uid="{00000000-0005-0000-0000-000049040000}"/>
    <cellStyle name="20% - Énfasis4 3 3 2 2" xfId="37411" xr:uid="{00000000-0005-0000-0000-00004A040000}"/>
    <cellStyle name="20% - Énfasis4 3 3 2 3" xfId="37744" xr:uid="{00000000-0005-0000-0000-00004B040000}"/>
    <cellStyle name="20% - Énfasis4 3 3 2 4" xfId="38131" xr:uid="{00000000-0005-0000-0000-00004C040000}"/>
    <cellStyle name="20% - Énfasis4 3 3 2 5" xfId="36811" xr:uid="{00000000-0005-0000-0000-00004D040000}"/>
    <cellStyle name="20% - Énfasis4 3 3 2 6" xfId="20904" xr:uid="{00000000-0005-0000-0000-00004E040000}"/>
    <cellStyle name="20% - Énfasis4 3 3 3" xfId="357" xr:uid="{00000000-0005-0000-0000-00004F040000}"/>
    <cellStyle name="20% - Énfasis4 3 3 3 2" xfId="37412" xr:uid="{00000000-0005-0000-0000-000050040000}"/>
    <cellStyle name="20% - Énfasis4 3 3 3 3" xfId="24740" xr:uid="{00000000-0005-0000-0000-000051040000}"/>
    <cellStyle name="20% - Énfasis4 3 3 4" xfId="358" xr:uid="{00000000-0005-0000-0000-000052040000}"/>
    <cellStyle name="20% - Énfasis4 3 3 4 2" xfId="37743" xr:uid="{00000000-0005-0000-0000-000053040000}"/>
    <cellStyle name="20% - Énfasis4 3 3 4 3" xfId="28577" xr:uid="{00000000-0005-0000-0000-000054040000}"/>
    <cellStyle name="20% - Énfasis4 3 3 5" xfId="38132" xr:uid="{00000000-0005-0000-0000-000055040000}"/>
    <cellStyle name="20% - Énfasis4 3 3 6" xfId="36810" xr:uid="{00000000-0005-0000-0000-000056040000}"/>
    <cellStyle name="20% - Énfasis4 3 3 7" xfId="18664" xr:uid="{00000000-0005-0000-0000-000057040000}"/>
    <cellStyle name="20% - Énfasis4 3 4" xfId="359" xr:uid="{00000000-0005-0000-0000-000058040000}"/>
    <cellStyle name="20% - Énfasis4 3 4 2" xfId="36813" xr:uid="{00000000-0005-0000-0000-000059040000}"/>
    <cellStyle name="20% - Énfasis4 3 4 2 2" xfId="37413" xr:uid="{00000000-0005-0000-0000-00005A040000}"/>
    <cellStyle name="20% - Énfasis4 3 4 2 3" xfId="37746" xr:uid="{00000000-0005-0000-0000-00005B040000}"/>
    <cellStyle name="20% - Énfasis4 3 4 2 4" xfId="38130" xr:uid="{00000000-0005-0000-0000-00005C040000}"/>
    <cellStyle name="20% - Énfasis4 3 4 3" xfId="37414" xr:uid="{00000000-0005-0000-0000-00005D040000}"/>
    <cellStyle name="20% - Énfasis4 3 4 4" xfId="37745" xr:uid="{00000000-0005-0000-0000-00005E040000}"/>
    <cellStyle name="20% - Énfasis4 3 4 5" xfId="37654" xr:uid="{00000000-0005-0000-0000-00005F040000}"/>
    <cellStyle name="20% - Énfasis4 3 4 6" xfId="36812" xr:uid="{00000000-0005-0000-0000-000060040000}"/>
    <cellStyle name="20% - Énfasis4 3 4 7" xfId="20901" xr:uid="{00000000-0005-0000-0000-000061040000}"/>
    <cellStyle name="20% - Énfasis4 3 5" xfId="360" xr:uid="{00000000-0005-0000-0000-000062040000}"/>
    <cellStyle name="20% - Énfasis4 3 5 2" xfId="36815" xr:uid="{00000000-0005-0000-0000-000063040000}"/>
    <cellStyle name="20% - Énfasis4 3 5 2 2" xfId="37415" xr:uid="{00000000-0005-0000-0000-000064040000}"/>
    <cellStyle name="20% - Énfasis4 3 5 2 3" xfId="37748" xr:uid="{00000000-0005-0000-0000-000065040000}"/>
    <cellStyle name="20% - Énfasis4 3 5 2 4" xfId="38128" xr:uid="{00000000-0005-0000-0000-000066040000}"/>
    <cellStyle name="20% - Énfasis4 3 5 3" xfId="37416" xr:uid="{00000000-0005-0000-0000-000067040000}"/>
    <cellStyle name="20% - Énfasis4 3 5 4" xfId="37747" xr:uid="{00000000-0005-0000-0000-000068040000}"/>
    <cellStyle name="20% - Énfasis4 3 5 5" xfId="38129" xr:uid="{00000000-0005-0000-0000-000069040000}"/>
    <cellStyle name="20% - Énfasis4 3 5 6" xfId="36814" xr:uid="{00000000-0005-0000-0000-00006A040000}"/>
    <cellStyle name="20% - Énfasis4 3 5 7" xfId="24737" xr:uid="{00000000-0005-0000-0000-00006B040000}"/>
    <cellStyle name="20% - Énfasis4 3 6" xfId="361" xr:uid="{00000000-0005-0000-0000-00006C040000}"/>
    <cellStyle name="20% - Énfasis4 3 6 2" xfId="36817" xr:uid="{00000000-0005-0000-0000-00006D040000}"/>
    <cellStyle name="20% - Énfasis4 3 6 2 2" xfId="37417" xr:uid="{00000000-0005-0000-0000-00006E040000}"/>
    <cellStyle name="20% - Énfasis4 3 6 2 3" xfId="37750" xr:uid="{00000000-0005-0000-0000-00006F040000}"/>
    <cellStyle name="20% - Énfasis4 3 6 2 4" xfId="38126" xr:uid="{00000000-0005-0000-0000-000070040000}"/>
    <cellStyle name="20% - Énfasis4 3 6 3" xfId="37418" xr:uid="{00000000-0005-0000-0000-000071040000}"/>
    <cellStyle name="20% - Énfasis4 3 6 4" xfId="37749" xr:uid="{00000000-0005-0000-0000-000072040000}"/>
    <cellStyle name="20% - Énfasis4 3 6 5" xfId="38127" xr:uid="{00000000-0005-0000-0000-000073040000}"/>
    <cellStyle name="20% - Énfasis4 3 6 6" xfId="36816" xr:uid="{00000000-0005-0000-0000-000074040000}"/>
    <cellStyle name="20% - Énfasis4 3 6 7" xfId="28574" xr:uid="{00000000-0005-0000-0000-000075040000}"/>
    <cellStyle name="20% - Énfasis4 3 7" xfId="362" xr:uid="{00000000-0005-0000-0000-000076040000}"/>
    <cellStyle name="20% - Énfasis4 3 7 2" xfId="37419" xr:uid="{00000000-0005-0000-0000-000077040000}"/>
    <cellStyle name="20% - Énfasis4 3 7 3" xfId="37751" xr:uid="{00000000-0005-0000-0000-000078040000}"/>
    <cellStyle name="20% - Énfasis4 3 7 4" xfId="38125" xr:uid="{00000000-0005-0000-0000-000079040000}"/>
    <cellStyle name="20% - Énfasis4 3 7 5" xfId="36818" xr:uid="{00000000-0005-0000-0000-00007A040000}"/>
    <cellStyle name="20% - Énfasis4 3 7 6" xfId="16701" xr:uid="{00000000-0005-0000-0000-00007B040000}"/>
    <cellStyle name="20% - Énfasis4 3 8" xfId="32776" xr:uid="{00000000-0005-0000-0000-00007C040000}"/>
    <cellStyle name="20% - Énfasis4 3 8 2" xfId="37420" xr:uid="{00000000-0005-0000-0000-00007D040000}"/>
    <cellStyle name="20% - Énfasis4 3 9" xfId="32817" xr:uid="{00000000-0005-0000-0000-00007E040000}"/>
    <cellStyle name="20% - Énfasis4 3 9 2" xfId="37740" xr:uid="{00000000-0005-0000-0000-00007F040000}"/>
    <cellStyle name="20% - Énfasis4 4" xfId="363" xr:uid="{00000000-0005-0000-0000-000080040000}"/>
    <cellStyle name="20% - Énfasis4 4 2" xfId="364" xr:uid="{00000000-0005-0000-0000-000081040000}"/>
    <cellStyle name="20% - Énfasis4 4 2 2" xfId="365" xr:uid="{00000000-0005-0000-0000-000082040000}"/>
    <cellStyle name="20% - Énfasis4 4 2 2 2" xfId="366" xr:uid="{00000000-0005-0000-0000-000083040000}"/>
    <cellStyle name="20% - Énfasis4 4 2 2 2 2" xfId="20907" xr:uid="{00000000-0005-0000-0000-000084040000}"/>
    <cellStyle name="20% - Énfasis4 4 2 2 3" xfId="367" xr:uid="{00000000-0005-0000-0000-000085040000}"/>
    <cellStyle name="20% - Énfasis4 4 2 2 3 2" xfId="24743" xr:uid="{00000000-0005-0000-0000-000086040000}"/>
    <cellStyle name="20% - Énfasis4 4 2 2 4" xfId="368" xr:uid="{00000000-0005-0000-0000-000087040000}"/>
    <cellStyle name="20% - Énfasis4 4 2 2 4 2" xfId="28580" xr:uid="{00000000-0005-0000-0000-000088040000}"/>
    <cellStyle name="20% - Énfasis4 4 2 2 5" xfId="19647" xr:uid="{00000000-0005-0000-0000-000089040000}"/>
    <cellStyle name="20% - Énfasis4 4 2 3" xfId="369" xr:uid="{00000000-0005-0000-0000-00008A040000}"/>
    <cellStyle name="20% - Énfasis4 4 2 3 2" xfId="20906" xr:uid="{00000000-0005-0000-0000-00008B040000}"/>
    <cellStyle name="20% - Énfasis4 4 2 4" xfId="370" xr:uid="{00000000-0005-0000-0000-00008C040000}"/>
    <cellStyle name="20% - Énfasis4 4 2 4 2" xfId="24742" xr:uid="{00000000-0005-0000-0000-00008D040000}"/>
    <cellStyle name="20% - Énfasis4 4 2 5" xfId="371" xr:uid="{00000000-0005-0000-0000-00008E040000}"/>
    <cellStyle name="20% - Énfasis4 4 2 5 2" xfId="28579" xr:uid="{00000000-0005-0000-0000-00008F040000}"/>
    <cellStyle name="20% - Énfasis4 4 2 6" xfId="16704" xr:uid="{00000000-0005-0000-0000-000090040000}"/>
    <cellStyle name="20% - Énfasis4 4 3" xfId="372" xr:uid="{00000000-0005-0000-0000-000091040000}"/>
    <cellStyle name="20% - Énfasis4 4 3 2" xfId="373" xr:uid="{00000000-0005-0000-0000-000092040000}"/>
    <cellStyle name="20% - Énfasis4 4 3 2 2" xfId="20908" xr:uid="{00000000-0005-0000-0000-000093040000}"/>
    <cellStyle name="20% - Énfasis4 4 3 3" xfId="374" xr:uid="{00000000-0005-0000-0000-000094040000}"/>
    <cellStyle name="20% - Énfasis4 4 3 3 2" xfId="24744" xr:uid="{00000000-0005-0000-0000-000095040000}"/>
    <cellStyle name="20% - Énfasis4 4 3 4" xfId="375" xr:uid="{00000000-0005-0000-0000-000096040000}"/>
    <cellStyle name="20% - Énfasis4 4 3 4 2" xfId="28581" xr:uid="{00000000-0005-0000-0000-000097040000}"/>
    <cellStyle name="20% - Énfasis4 4 3 5" xfId="18660" xr:uid="{00000000-0005-0000-0000-000098040000}"/>
    <cellStyle name="20% - Énfasis4 4 4" xfId="376" xr:uid="{00000000-0005-0000-0000-000099040000}"/>
    <cellStyle name="20% - Énfasis4 4 4 2" xfId="20905" xr:uid="{00000000-0005-0000-0000-00009A040000}"/>
    <cellStyle name="20% - Énfasis4 4 5" xfId="377" xr:uid="{00000000-0005-0000-0000-00009B040000}"/>
    <cellStyle name="20% - Énfasis4 4 5 2" xfId="24741" xr:uid="{00000000-0005-0000-0000-00009C040000}"/>
    <cellStyle name="20% - Énfasis4 4 6" xfId="378" xr:uid="{00000000-0005-0000-0000-00009D040000}"/>
    <cellStyle name="20% - Énfasis4 4 6 2" xfId="28578" xr:uid="{00000000-0005-0000-0000-00009E040000}"/>
    <cellStyle name="20% - Énfasis4 4 7" xfId="16703" xr:uid="{00000000-0005-0000-0000-00009F040000}"/>
    <cellStyle name="20% - Énfasis4 5" xfId="379" xr:uid="{00000000-0005-0000-0000-0000A0040000}"/>
    <cellStyle name="20% - Énfasis4 5 2" xfId="380" xr:uid="{00000000-0005-0000-0000-0000A1040000}"/>
    <cellStyle name="20% - Énfasis4 5 2 2" xfId="381" xr:uid="{00000000-0005-0000-0000-0000A2040000}"/>
    <cellStyle name="20% - Énfasis4 5 2 2 2" xfId="382" xr:uid="{00000000-0005-0000-0000-0000A3040000}"/>
    <cellStyle name="20% - Énfasis4 5 2 2 2 2" xfId="20911" xr:uid="{00000000-0005-0000-0000-0000A4040000}"/>
    <cellStyle name="20% - Énfasis4 5 2 2 3" xfId="383" xr:uid="{00000000-0005-0000-0000-0000A5040000}"/>
    <cellStyle name="20% - Énfasis4 5 2 2 3 2" xfId="24747" xr:uid="{00000000-0005-0000-0000-0000A6040000}"/>
    <cellStyle name="20% - Énfasis4 5 2 2 4" xfId="384" xr:uid="{00000000-0005-0000-0000-0000A7040000}"/>
    <cellStyle name="20% - Énfasis4 5 2 2 4 2" xfId="28584" xr:uid="{00000000-0005-0000-0000-0000A8040000}"/>
    <cellStyle name="20% - Énfasis4 5 2 2 5" xfId="20480" xr:uid="{00000000-0005-0000-0000-0000A9040000}"/>
    <cellStyle name="20% - Énfasis4 5 2 3" xfId="385" xr:uid="{00000000-0005-0000-0000-0000AA040000}"/>
    <cellStyle name="20% - Énfasis4 5 2 3 2" xfId="20910" xr:uid="{00000000-0005-0000-0000-0000AB040000}"/>
    <cellStyle name="20% - Énfasis4 5 2 4" xfId="386" xr:uid="{00000000-0005-0000-0000-0000AC040000}"/>
    <cellStyle name="20% - Énfasis4 5 2 4 2" xfId="24746" xr:uid="{00000000-0005-0000-0000-0000AD040000}"/>
    <cellStyle name="20% - Énfasis4 5 2 5" xfId="387" xr:uid="{00000000-0005-0000-0000-0000AE040000}"/>
    <cellStyle name="20% - Énfasis4 5 2 5 2" xfId="28583" xr:uid="{00000000-0005-0000-0000-0000AF040000}"/>
    <cellStyle name="20% - Énfasis4 5 2 6" xfId="16706" xr:uid="{00000000-0005-0000-0000-0000B0040000}"/>
    <cellStyle name="20% - Énfasis4 5 3" xfId="388" xr:uid="{00000000-0005-0000-0000-0000B1040000}"/>
    <cellStyle name="20% - Énfasis4 5 3 2" xfId="389" xr:uid="{00000000-0005-0000-0000-0000B2040000}"/>
    <cellStyle name="20% - Énfasis4 5 3 2 2" xfId="20912" xr:uid="{00000000-0005-0000-0000-0000B3040000}"/>
    <cellStyle name="20% - Énfasis4 5 3 3" xfId="390" xr:uid="{00000000-0005-0000-0000-0000B4040000}"/>
    <cellStyle name="20% - Énfasis4 5 3 3 2" xfId="24748" xr:uid="{00000000-0005-0000-0000-0000B5040000}"/>
    <cellStyle name="20% - Énfasis4 5 3 4" xfId="391" xr:uid="{00000000-0005-0000-0000-0000B6040000}"/>
    <cellStyle name="20% - Énfasis4 5 3 4 2" xfId="28585" xr:uid="{00000000-0005-0000-0000-0000B7040000}"/>
    <cellStyle name="20% - Énfasis4 5 3 5" xfId="18656" xr:uid="{00000000-0005-0000-0000-0000B8040000}"/>
    <cellStyle name="20% - Énfasis4 5 4" xfId="392" xr:uid="{00000000-0005-0000-0000-0000B9040000}"/>
    <cellStyle name="20% - Énfasis4 5 4 2" xfId="20909" xr:uid="{00000000-0005-0000-0000-0000BA040000}"/>
    <cellStyle name="20% - Énfasis4 5 5" xfId="393" xr:uid="{00000000-0005-0000-0000-0000BB040000}"/>
    <cellStyle name="20% - Énfasis4 5 5 2" xfId="24745" xr:uid="{00000000-0005-0000-0000-0000BC040000}"/>
    <cellStyle name="20% - Énfasis4 5 6" xfId="394" xr:uid="{00000000-0005-0000-0000-0000BD040000}"/>
    <cellStyle name="20% - Énfasis4 5 6 2" xfId="28582" xr:uid="{00000000-0005-0000-0000-0000BE040000}"/>
    <cellStyle name="20% - Énfasis4 5 7" xfId="16705" xr:uid="{00000000-0005-0000-0000-0000BF040000}"/>
    <cellStyle name="20% - Énfasis4 6" xfId="395" xr:uid="{00000000-0005-0000-0000-0000C0040000}"/>
    <cellStyle name="20% - Énfasis4 6 2" xfId="396" xr:uid="{00000000-0005-0000-0000-0000C1040000}"/>
    <cellStyle name="20% - Énfasis4 6 2 2" xfId="397" xr:uid="{00000000-0005-0000-0000-0000C2040000}"/>
    <cellStyle name="20% - Énfasis4 6 2 2 2" xfId="20914" xr:uid="{00000000-0005-0000-0000-0000C3040000}"/>
    <cellStyle name="20% - Énfasis4 6 2 3" xfId="398" xr:uid="{00000000-0005-0000-0000-0000C4040000}"/>
    <cellStyle name="20% - Énfasis4 6 2 3 2" xfId="24750" xr:uid="{00000000-0005-0000-0000-0000C5040000}"/>
    <cellStyle name="20% - Énfasis4 6 2 4" xfId="399" xr:uid="{00000000-0005-0000-0000-0000C6040000}"/>
    <cellStyle name="20% - Énfasis4 6 2 4 2" xfId="28587" xr:uid="{00000000-0005-0000-0000-0000C7040000}"/>
    <cellStyle name="20% - Énfasis4 6 2 5" xfId="19643" xr:uid="{00000000-0005-0000-0000-0000C8040000}"/>
    <cellStyle name="20% - Énfasis4 6 3" xfId="400" xr:uid="{00000000-0005-0000-0000-0000C9040000}"/>
    <cellStyle name="20% - Énfasis4 6 3 2" xfId="20913" xr:uid="{00000000-0005-0000-0000-0000CA040000}"/>
    <cellStyle name="20% - Énfasis4 6 4" xfId="401" xr:uid="{00000000-0005-0000-0000-0000CB040000}"/>
    <cellStyle name="20% - Énfasis4 6 4 2" xfId="24749" xr:uid="{00000000-0005-0000-0000-0000CC040000}"/>
    <cellStyle name="20% - Énfasis4 6 5" xfId="402" xr:uid="{00000000-0005-0000-0000-0000CD040000}"/>
    <cellStyle name="20% - Énfasis4 6 5 2" xfId="28586" xr:uid="{00000000-0005-0000-0000-0000CE040000}"/>
    <cellStyle name="20% - Énfasis4 6 6" xfId="16707" xr:uid="{00000000-0005-0000-0000-0000CF040000}"/>
    <cellStyle name="20% - Énfasis4 7" xfId="403" xr:uid="{00000000-0005-0000-0000-0000D0040000}"/>
    <cellStyle name="20% - Énfasis4 7 2" xfId="404" xr:uid="{00000000-0005-0000-0000-0000D1040000}"/>
    <cellStyle name="20% - Énfasis4 7 2 2" xfId="20915" xr:uid="{00000000-0005-0000-0000-0000D2040000}"/>
    <cellStyle name="20% - Énfasis4 7 3" xfId="405" xr:uid="{00000000-0005-0000-0000-0000D3040000}"/>
    <cellStyle name="20% - Énfasis4 7 3 2" xfId="24751" xr:uid="{00000000-0005-0000-0000-0000D4040000}"/>
    <cellStyle name="20% - Énfasis4 7 4" xfId="406" xr:uid="{00000000-0005-0000-0000-0000D5040000}"/>
    <cellStyle name="20% - Énfasis4 7 4 2" xfId="28588" xr:uid="{00000000-0005-0000-0000-0000D6040000}"/>
    <cellStyle name="20% - Énfasis4 7 5" xfId="18634" xr:uid="{00000000-0005-0000-0000-0000D7040000}"/>
    <cellStyle name="20% - Énfasis4 8" xfId="407" xr:uid="{00000000-0005-0000-0000-0000D8040000}"/>
    <cellStyle name="20% - Énfasis4 8 2" xfId="20813" xr:uid="{00000000-0005-0000-0000-0000D9040000}"/>
    <cellStyle name="20% - Énfasis4 9" xfId="408" xr:uid="{00000000-0005-0000-0000-0000DA040000}"/>
    <cellStyle name="20% - Énfasis4 9 2" xfId="24650" xr:uid="{00000000-0005-0000-0000-0000DB040000}"/>
    <cellStyle name="20% - Énfasis5 10" xfId="409" xr:uid="{00000000-0005-0000-0000-0000DC040000}"/>
    <cellStyle name="20% - Énfasis5 10 2" xfId="28515" xr:uid="{00000000-0005-0000-0000-0000DD040000}"/>
    <cellStyle name="20% - Énfasis5 11" xfId="410" xr:uid="{00000000-0005-0000-0000-0000DE040000}"/>
    <cellStyle name="20% - Énfasis5 11 2" xfId="32325" xr:uid="{00000000-0005-0000-0000-0000DF040000}"/>
    <cellStyle name="20% - Énfasis5 12" xfId="32585" xr:uid="{00000000-0005-0000-0000-0000E0040000}"/>
    <cellStyle name="20% - Énfasis5 2" xfId="411" xr:uid="{00000000-0005-0000-0000-0000E1040000}"/>
    <cellStyle name="20% - Énfasis5 2 10" xfId="32818" xr:uid="{00000000-0005-0000-0000-0000E2040000}"/>
    <cellStyle name="20% - Énfasis5 2 10 2" xfId="38124" xr:uid="{00000000-0005-0000-0000-0000E3040000}"/>
    <cellStyle name="20% - Énfasis5 2 11" xfId="32871" xr:uid="{00000000-0005-0000-0000-0000E4040000}"/>
    <cellStyle name="20% - Énfasis5 2 12" xfId="32965" xr:uid="{00000000-0005-0000-0000-0000E5040000}"/>
    <cellStyle name="20% - Énfasis5 2 13" xfId="35229" xr:uid="{00000000-0005-0000-0000-0000E6040000}"/>
    <cellStyle name="20% - Énfasis5 2 2" xfId="412" xr:uid="{00000000-0005-0000-0000-0000E7040000}"/>
    <cellStyle name="20% - Énfasis5 2 2 10" xfId="32870" xr:uid="{00000000-0005-0000-0000-0000E8040000}"/>
    <cellStyle name="20% - Énfasis5 2 2 11" xfId="32964" xr:uid="{00000000-0005-0000-0000-0000E9040000}"/>
    <cellStyle name="20% - Énfasis5 2 2 12" xfId="33159" xr:uid="{00000000-0005-0000-0000-0000EA040000}"/>
    <cellStyle name="20% - Énfasis5 2 2 13" xfId="35696" xr:uid="{00000000-0005-0000-0000-0000EB040000}"/>
    <cellStyle name="20% - Énfasis5 2 2 14" xfId="16659" xr:uid="{00000000-0005-0000-0000-0000EC040000}"/>
    <cellStyle name="20% - Énfasis5 2 2 2" xfId="413" xr:uid="{00000000-0005-0000-0000-0000ED040000}"/>
    <cellStyle name="20% - Énfasis5 2 2 2 2" xfId="414" xr:uid="{00000000-0005-0000-0000-0000EE040000}"/>
    <cellStyle name="20% - Énfasis5 2 2 2 2 2" xfId="415" xr:uid="{00000000-0005-0000-0000-0000EF040000}"/>
    <cellStyle name="20% - Énfasis5 2 2 2 2 2 2" xfId="20919" xr:uid="{00000000-0005-0000-0000-0000F0040000}"/>
    <cellStyle name="20% - Énfasis5 2 2 2 2 3" xfId="416" xr:uid="{00000000-0005-0000-0000-0000F1040000}"/>
    <cellStyle name="20% - Énfasis5 2 2 2 2 3 2" xfId="24755" xr:uid="{00000000-0005-0000-0000-0000F2040000}"/>
    <cellStyle name="20% - Énfasis5 2 2 2 2 4" xfId="417" xr:uid="{00000000-0005-0000-0000-0000F3040000}"/>
    <cellStyle name="20% - Énfasis5 2 2 2 2 4 2" xfId="28592" xr:uid="{00000000-0005-0000-0000-0000F4040000}"/>
    <cellStyle name="20% - Énfasis5 2 2 2 2 5" xfId="37421" xr:uid="{00000000-0005-0000-0000-0000F5040000}"/>
    <cellStyle name="20% - Énfasis5 2 2 2 2 6" xfId="19650" xr:uid="{00000000-0005-0000-0000-0000F6040000}"/>
    <cellStyle name="20% - Énfasis5 2 2 2 3" xfId="418" xr:uid="{00000000-0005-0000-0000-0000F7040000}"/>
    <cellStyle name="20% - Énfasis5 2 2 2 3 2" xfId="37754" xr:uid="{00000000-0005-0000-0000-0000F8040000}"/>
    <cellStyle name="20% - Énfasis5 2 2 2 3 3" xfId="20918" xr:uid="{00000000-0005-0000-0000-0000F9040000}"/>
    <cellStyle name="20% - Énfasis5 2 2 2 4" xfId="419" xr:uid="{00000000-0005-0000-0000-0000FA040000}"/>
    <cellStyle name="20% - Énfasis5 2 2 2 4 2" xfId="38122" xr:uid="{00000000-0005-0000-0000-0000FB040000}"/>
    <cellStyle name="20% - Énfasis5 2 2 2 4 3" xfId="24754" xr:uid="{00000000-0005-0000-0000-0000FC040000}"/>
    <cellStyle name="20% - Énfasis5 2 2 2 5" xfId="420" xr:uid="{00000000-0005-0000-0000-0000FD040000}"/>
    <cellStyle name="20% - Énfasis5 2 2 2 5 2" xfId="28591" xr:uid="{00000000-0005-0000-0000-0000FE040000}"/>
    <cellStyle name="20% - Énfasis5 2 2 2 6" xfId="36819" xr:uid="{00000000-0005-0000-0000-0000FF040000}"/>
    <cellStyle name="20% - Énfasis5 2 2 2 7" xfId="16708" xr:uid="{00000000-0005-0000-0000-000000050000}"/>
    <cellStyle name="20% - Énfasis5 2 2 3" xfId="421" xr:uid="{00000000-0005-0000-0000-000001050000}"/>
    <cellStyle name="20% - Énfasis5 2 2 3 2" xfId="422" xr:uid="{00000000-0005-0000-0000-000002050000}"/>
    <cellStyle name="20% - Énfasis5 2 2 3 2 2" xfId="20920" xr:uid="{00000000-0005-0000-0000-000003050000}"/>
    <cellStyle name="20% - Énfasis5 2 2 3 3" xfId="423" xr:uid="{00000000-0005-0000-0000-000004050000}"/>
    <cellStyle name="20% - Énfasis5 2 2 3 3 2" xfId="24756" xr:uid="{00000000-0005-0000-0000-000005050000}"/>
    <cellStyle name="20% - Énfasis5 2 2 3 4" xfId="424" xr:uid="{00000000-0005-0000-0000-000006050000}"/>
    <cellStyle name="20% - Énfasis5 2 2 3 4 2" xfId="28593" xr:uid="{00000000-0005-0000-0000-000007050000}"/>
    <cellStyle name="20% - Énfasis5 2 2 3 5" xfId="37422" xr:uid="{00000000-0005-0000-0000-000008050000}"/>
    <cellStyle name="20% - Énfasis5 2 2 3 6" xfId="18667" xr:uid="{00000000-0005-0000-0000-000009050000}"/>
    <cellStyle name="20% - Énfasis5 2 2 4" xfId="425" xr:uid="{00000000-0005-0000-0000-00000A050000}"/>
    <cellStyle name="20% - Énfasis5 2 2 4 2" xfId="37753" xr:uid="{00000000-0005-0000-0000-00000B050000}"/>
    <cellStyle name="20% - Énfasis5 2 2 4 3" xfId="20917" xr:uid="{00000000-0005-0000-0000-00000C050000}"/>
    <cellStyle name="20% - Énfasis5 2 2 5" xfId="426" xr:uid="{00000000-0005-0000-0000-00000D050000}"/>
    <cellStyle name="20% - Énfasis5 2 2 5 2" xfId="38123" xr:uid="{00000000-0005-0000-0000-00000E050000}"/>
    <cellStyle name="20% - Énfasis5 2 2 5 3" xfId="24753" xr:uid="{00000000-0005-0000-0000-00000F050000}"/>
    <cellStyle name="20% - Énfasis5 2 2 6" xfId="427" xr:uid="{00000000-0005-0000-0000-000010050000}"/>
    <cellStyle name="20% - Énfasis5 2 2 6 2" xfId="28590" xr:uid="{00000000-0005-0000-0000-000011050000}"/>
    <cellStyle name="20% - Énfasis5 2 2 7" xfId="32738" xr:uid="{00000000-0005-0000-0000-000012050000}"/>
    <cellStyle name="20% - Énfasis5 2 2 8" xfId="32774" xr:uid="{00000000-0005-0000-0000-000013050000}"/>
    <cellStyle name="20% - Énfasis5 2 2 9" xfId="32819" xr:uid="{00000000-0005-0000-0000-000014050000}"/>
    <cellStyle name="20% - Énfasis5 2 3" xfId="428" xr:uid="{00000000-0005-0000-0000-000015050000}"/>
    <cellStyle name="20% - Énfasis5 2 3 2" xfId="429" xr:uid="{00000000-0005-0000-0000-000016050000}"/>
    <cellStyle name="20% - Énfasis5 2 3 2 2" xfId="430" xr:uid="{00000000-0005-0000-0000-000017050000}"/>
    <cellStyle name="20% - Énfasis5 2 3 2 2 2" xfId="37423" xr:uid="{00000000-0005-0000-0000-000018050000}"/>
    <cellStyle name="20% - Énfasis5 2 3 2 2 3" xfId="20922" xr:uid="{00000000-0005-0000-0000-000019050000}"/>
    <cellStyle name="20% - Énfasis5 2 3 2 3" xfId="431" xr:uid="{00000000-0005-0000-0000-00001A050000}"/>
    <cellStyle name="20% - Énfasis5 2 3 2 3 2" xfId="37756" xr:uid="{00000000-0005-0000-0000-00001B050000}"/>
    <cellStyle name="20% - Énfasis5 2 3 2 3 3" xfId="24758" xr:uid="{00000000-0005-0000-0000-00001C050000}"/>
    <cellStyle name="20% - Énfasis5 2 3 2 4" xfId="432" xr:uid="{00000000-0005-0000-0000-00001D050000}"/>
    <cellStyle name="20% - Énfasis5 2 3 2 4 2" xfId="38120" xr:uid="{00000000-0005-0000-0000-00001E050000}"/>
    <cellStyle name="20% - Énfasis5 2 3 2 4 3" xfId="28595" xr:uid="{00000000-0005-0000-0000-00001F050000}"/>
    <cellStyle name="20% - Énfasis5 2 3 2 5" xfId="36821" xr:uid="{00000000-0005-0000-0000-000020050000}"/>
    <cellStyle name="20% - Énfasis5 2 3 2 6" xfId="19649" xr:uid="{00000000-0005-0000-0000-000021050000}"/>
    <cellStyle name="20% - Énfasis5 2 3 3" xfId="433" xr:uid="{00000000-0005-0000-0000-000022050000}"/>
    <cellStyle name="20% - Énfasis5 2 3 3 2" xfId="37424" xr:uid="{00000000-0005-0000-0000-000023050000}"/>
    <cellStyle name="20% - Énfasis5 2 3 3 3" xfId="20921" xr:uid="{00000000-0005-0000-0000-000024050000}"/>
    <cellStyle name="20% - Énfasis5 2 3 4" xfId="434" xr:uid="{00000000-0005-0000-0000-000025050000}"/>
    <cellStyle name="20% - Énfasis5 2 3 4 2" xfId="37755" xr:uid="{00000000-0005-0000-0000-000026050000}"/>
    <cellStyle name="20% - Énfasis5 2 3 4 3" xfId="24757" xr:uid="{00000000-0005-0000-0000-000027050000}"/>
    <cellStyle name="20% - Énfasis5 2 3 5" xfId="435" xr:uid="{00000000-0005-0000-0000-000028050000}"/>
    <cellStyle name="20% - Énfasis5 2 3 5 2" xfId="38121" xr:uid="{00000000-0005-0000-0000-000029050000}"/>
    <cellStyle name="20% - Énfasis5 2 3 5 3" xfId="28594" xr:uid="{00000000-0005-0000-0000-00002A050000}"/>
    <cellStyle name="20% - Énfasis5 2 3 6" xfId="36820" xr:uid="{00000000-0005-0000-0000-00002B050000}"/>
    <cellStyle name="20% - Énfasis5 2 3 7" xfId="16709" xr:uid="{00000000-0005-0000-0000-00002C050000}"/>
    <cellStyle name="20% - Énfasis5 2 4" xfId="436" xr:uid="{00000000-0005-0000-0000-00002D050000}"/>
    <cellStyle name="20% - Énfasis5 2 4 2" xfId="437" xr:uid="{00000000-0005-0000-0000-00002E050000}"/>
    <cellStyle name="20% - Énfasis5 2 4 2 2" xfId="37425" xr:uid="{00000000-0005-0000-0000-00002F050000}"/>
    <cellStyle name="20% - Énfasis5 2 4 2 3" xfId="37758" xr:uid="{00000000-0005-0000-0000-000030050000}"/>
    <cellStyle name="20% - Énfasis5 2 4 2 4" xfId="38118" xr:uid="{00000000-0005-0000-0000-000031050000}"/>
    <cellStyle name="20% - Énfasis5 2 4 2 5" xfId="36823" xr:uid="{00000000-0005-0000-0000-000032050000}"/>
    <cellStyle name="20% - Énfasis5 2 4 2 6" xfId="20923" xr:uid="{00000000-0005-0000-0000-000033050000}"/>
    <cellStyle name="20% - Énfasis5 2 4 3" xfId="438" xr:uid="{00000000-0005-0000-0000-000034050000}"/>
    <cellStyle name="20% - Énfasis5 2 4 3 2" xfId="37426" xr:uid="{00000000-0005-0000-0000-000035050000}"/>
    <cellStyle name="20% - Énfasis5 2 4 3 3" xfId="24759" xr:uid="{00000000-0005-0000-0000-000036050000}"/>
    <cellStyle name="20% - Énfasis5 2 4 4" xfId="439" xr:uid="{00000000-0005-0000-0000-000037050000}"/>
    <cellStyle name="20% - Énfasis5 2 4 4 2" xfId="37757" xr:uid="{00000000-0005-0000-0000-000038050000}"/>
    <cellStyle name="20% - Énfasis5 2 4 4 3" xfId="28596" xr:uid="{00000000-0005-0000-0000-000039050000}"/>
    <cellStyle name="20% - Énfasis5 2 4 5" xfId="38119" xr:uid="{00000000-0005-0000-0000-00003A050000}"/>
    <cellStyle name="20% - Énfasis5 2 4 6" xfId="36822" xr:uid="{00000000-0005-0000-0000-00003B050000}"/>
    <cellStyle name="20% - Énfasis5 2 4 7" xfId="18645" xr:uid="{00000000-0005-0000-0000-00003C050000}"/>
    <cellStyle name="20% - Énfasis5 2 5" xfId="440" xr:uid="{00000000-0005-0000-0000-00003D050000}"/>
    <cellStyle name="20% - Énfasis5 2 5 2" xfId="36825" xr:uid="{00000000-0005-0000-0000-00003E050000}"/>
    <cellStyle name="20% - Énfasis5 2 5 2 2" xfId="37427" xr:uid="{00000000-0005-0000-0000-00003F050000}"/>
    <cellStyle name="20% - Énfasis5 2 5 2 3" xfId="37760" xr:uid="{00000000-0005-0000-0000-000040050000}"/>
    <cellStyle name="20% - Énfasis5 2 5 2 4" xfId="38116" xr:uid="{00000000-0005-0000-0000-000041050000}"/>
    <cellStyle name="20% - Énfasis5 2 5 3" xfId="37428" xr:uid="{00000000-0005-0000-0000-000042050000}"/>
    <cellStyle name="20% - Énfasis5 2 5 4" xfId="37759" xr:uid="{00000000-0005-0000-0000-000043050000}"/>
    <cellStyle name="20% - Énfasis5 2 5 5" xfId="38117" xr:uid="{00000000-0005-0000-0000-000044050000}"/>
    <cellStyle name="20% - Énfasis5 2 5 6" xfId="36824" xr:uid="{00000000-0005-0000-0000-000045050000}"/>
    <cellStyle name="20% - Énfasis5 2 5 7" xfId="20916" xr:uid="{00000000-0005-0000-0000-000046050000}"/>
    <cellStyle name="20% - Énfasis5 2 6" xfId="441" xr:uid="{00000000-0005-0000-0000-000047050000}"/>
    <cellStyle name="20% - Énfasis5 2 6 2" xfId="36827" xr:uid="{00000000-0005-0000-0000-000048050000}"/>
    <cellStyle name="20% - Énfasis5 2 6 2 2" xfId="37429" xr:uid="{00000000-0005-0000-0000-000049050000}"/>
    <cellStyle name="20% - Énfasis5 2 6 2 3" xfId="37762" xr:uid="{00000000-0005-0000-0000-00004A050000}"/>
    <cellStyle name="20% - Énfasis5 2 6 2 4" xfId="38114" xr:uid="{00000000-0005-0000-0000-00004B050000}"/>
    <cellStyle name="20% - Énfasis5 2 6 3" xfId="37430" xr:uid="{00000000-0005-0000-0000-00004C050000}"/>
    <cellStyle name="20% - Énfasis5 2 6 4" xfId="37761" xr:uid="{00000000-0005-0000-0000-00004D050000}"/>
    <cellStyle name="20% - Énfasis5 2 6 5" xfId="38115" xr:uid="{00000000-0005-0000-0000-00004E050000}"/>
    <cellStyle name="20% - Énfasis5 2 6 6" xfId="36826" xr:uid="{00000000-0005-0000-0000-00004F050000}"/>
    <cellStyle name="20% - Énfasis5 2 6 7" xfId="24752" xr:uid="{00000000-0005-0000-0000-000050050000}"/>
    <cellStyle name="20% - Énfasis5 2 7" xfId="442" xr:uid="{00000000-0005-0000-0000-000051050000}"/>
    <cellStyle name="20% - Énfasis5 2 7 2" xfId="37431" xr:uid="{00000000-0005-0000-0000-000052050000}"/>
    <cellStyle name="20% - Énfasis5 2 7 3" xfId="37763" xr:uid="{00000000-0005-0000-0000-000053050000}"/>
    <cellStyle name="20% - Énfasis5 2 7 4" xfId="38113" xr:uid="{00000000-0005-0000-0000-000054050000}"/>
    <cellStyle name="20% - Énfasis5 2 7 5" xfId="36828" xr:uid="{00000000-0005-0000-0000-000055050000}"/>
    <cellStyle name="20% - Énfasis5 2 7 6" xfId="28589" xr:uid="{00000000-0005-0000-0000-000056050000}"/>
    <cellStyle name="20% - Énfasis5 2 8" xfId="32739" xr:uid="{00000000-0005-0000-0000-000057050000}"/>
    <cellStyle name="20% - Énfasis5 2 8 2" xfId="37432" xr:uid="{00000000-0005-0000-0000-000058050000}"/>
    <cellStyle name="20% - Énfasis5 2 9" xfId="32775" xr:uid="{00000000-0005-0000-0000-000059050000}"/>
    <cellStyle name="20% - Énfasis5 2 9 2" xfId="37752" xr:uid="{00000000-0005-0000-0000-00005A050000}"/>
    <cellStyle name="20% - Énfasis5 3" xfId="443" xr:uid="{00000000-0005-0000-0000-00005B050000}"/>
    <cellStyle name="20% - Énfasis5 3 10" xfId="32869" xr:uid="{00000000-0005-0000-0000-00005C050000}"/>
    <cellStyle name="20% - Énfasis5 3 10 2" xfId="37650" xr:uid="{00000000-0005-0000-0000-00005D050000}"/>
    <cellStyle name="20% - Énfasis5 3 11" xfId="32963" xr:uid="{00000000-0005-0000-0000-00005E050000}"/>
    <cellStyle name="20% - Énfasis5 3 12" xfId="35228" xr:uid="{00000000-0005-0000-0000-00005F050000}"/>
    <cellStyle name="20% - Énfasis5 3 13" xfId="36829" xr:uid="{00000000-0005-0000-0000-000060050000}"/>
    <cellStyle name="20% - Énfasis5 3 2" xfId="444" xr:uid="{00000000-0005-0000-0000-000061050000}"/>
    <cellStyle name="20% - Énfasis5 3 2 2" xfId="445" xr:uid="{00000000-0005-0000-0000-000062050000}"/>
    <cellStyle name="20% - Énfasis5 3 2 2 2" xfId="446" xr:uid="{00000000-0005-0000-0000-000063050000}"/>
    <cellStyle name="20% - Énfasis5 3 2 2 2 2" xfId="37433" xr:uid="{00000000-0005-0000-0000-000064050000}"/>
    <cellStyle name="20% - Énfasis5 3 2 2 2 3" xfId="20926" xr:uid="{00000000-0005-0000-0000-000065050000}"/>
    <cellStyle name="20% - Énfasis5 3 2 2 3" xfId="447" xr:uid="{00000000-0005-0000-0000-000066050000}"/>
    <cellStyle name="20% - Énfasis5 3 2 2 3 2" xfId="37767" xr:uid="{00000000-0005-0000-0000-000067050000}"/>
    <cellStyle name="20% - Énfasis5 3 2 2 3 3" xfId="24762" xr:uid="{00000000-0005-0000-0000-000068050000}"/>
    <cellStyle name="20% - Énfasis5 3 2 2 4" xfId="448" xr:uid="{00000000-0005-0000-0000-000069050000}"/>
    <cellStyle name="20% - Énfasis5 3 2 2 4 2" xfId="38111" xr:uid="{00000000-0005-0000-0000-00006A050000}"/>
    <cellStyle name="20% - Énfasis5 3 2 2 4 3" xfId="28599" xr:uid="{00000000-0005-0000-0000-00006B050000}"/>
    <cellStyle name="20% - Énfasis5 3 2 2 5" xfId="36831" xr:uid="{00000000-0005-0000-0000-00006C050000}"/>
    <cellStyle name="20% - Énfasis5 3 2 2 6" xfId="19651" xr:uid="{00000000-0005-0000-0000-00006D050000}"/>
    <cellStyle name="20% - Énfasis5 3 2 3" xfId="449" xr:uid="{00000000-0005-0000-0000-00006E050000}"/>
    <cellStyle name="20% - Énfasis5 3 2 3 2" xfId="37434" xr:uid="{00000000-0005-0000-0000-00006F050000}"/>
    <cellStyle name="20% - Énfasis5 3 2 3 3" xfId="20925" xr:uid="{00000000-0005-0000-0000-000070050000}"/>
    <cellStyle name="20% - Énfasis5 3 2 4" xfId="450" xr:uid="{00000000-0005-0000-0000-000071050000}"/>
    <cellStyle name="20% - Énfasis5 3 2 4 2" xfId="37766" xr:uid="{00000000-0005-0000-0000-000072050000}"/>
    <cellStyle name="20% - Énfasis5 3 2 4 3" xfId="24761" xr:uid="{00000000-0005-0000-0000-000073050000}"/>
    <cellStyle name="20% - Énfasis5 3 2 5" xfId="451" xr:uid="{00000000-0005-0000-0000-000074050000}"/>
    <cellStyle name="20% - Énfasis5 3 2 5 2" xfId="38112" xr:uid="{00000000-0005-0000-0000-000075050000}"/>
    <cellStyle name="20% - Énfasis5 3 2 5 3" xfId="28598" xr:uid="{00000000-0005-0000-0000-000076050000}"/>
    <cellStyle name="20% - Énfasis5 3 2 6" xfId="36830" xr:uid="{00000000-0005-0000-0000-000077050000}"/>
    <cellStyle name="20% - Énfasis5 3 2 7" xfId="16711" xr:uid="{00000000-0005-0000-0000-000078050000}"/>
    <cellStyle name="20% - Énfasis5 3 3" xfId="452" xr:uid="{00000000-0005-0000-0000-000079050000}"/>
    <cellStyle name="20% - Énfasis5 3 3 2" xfId="453" xr:uid="{00000000-0005-0000-0000-00007A050000}"/>
    <cellStyle name="20% - Énfasis5 3 3 2 2" xfId="37435" xr:uid="{00000000-0005-0000-0000-00007B050000}"/>
    <cellStyle name="20% - Énfasis5 3 3 2 3" xfId="37769" xr:uid="{00000000-0005-0000-0000-00007C050000}"/>
    <cellStyle name="20% - Énfasis5 3 3 2 4" xfId="38109" xr:uid="{00000000-0005-0000-0000-00007D050000}"/>
    <cellStyle name="20% - Énfasis5 3 3 2 5" xfId="36833" xr:uid="{00000000-0005-0000-0000-00007E050000}"/>
    <cellStyle name="20% - Énfasis5 3 3 2 6" xfId="20927" xr:uid="{00000000-0005-0000-0000-00007F050000}"/>
    <cellStyle name="20% - Énfasis5 3 3 3" xfId="454" xr:uid="{00000000-0005-0000-0000-000080050000}"/>
    <cellStyle name="20% - Énfasis5 3 3 3 2" xfId="37436" xr:uid="{00000000-0005-0000-0000-000081050000}"/>
    <cellStyle name="20% - Énfasis5 3 3 3 3" xfId="24763" xr:uid="{00000000-0005-0000-0000-000082050000}"/>
    <cellStyle name="20% - Énfasis5 3 3 4" xfId="455" xr:uid="{00000000-0005-0000-0000-000083050000}"/>
    <cellStyle name="20% - Énfasis5 3 3 4 2" xfId="37768" xr:uid="{00000000-0005-0000-0000-000084050000}"/>
    <cellStyle name="20% - Énfasis5 3 3 4 3" xfId="28600" xr:uid="{00000000-0005-0000-0000-000085050000}"/>
    <cellStyle name="20% - Énfasis5 3 3 5" xfId="38110" xr:uid="{00000000-0005-0000-0000-000086050000}"/>
    <cellStyle name="20% - Énfasis5 3 3 6" xfId="36832" xr:uid="{00000000-0005-0000-0000-000087050000}"/>
    <cellStyle name="20% - Énfasis5 3 3 7" xfId="18663" xr:uid="{00000000-0005-0000-0000-000088050000}"/>
    <cellStyle name="20% - Énfasis5 3 4" xfId="456" xr:uid="{00000000-0005-0000-0000-000089050000}"/>
    <cellStyle name="20% - Énfasis5 3 4 2" xfId="36835" xr:uid="{00000000-0005-0000-0000-00008A050000}"/>
    <cellStyle name="20% - Énfasis5 3 4 2 2" xfId="37437" xr:uid="{00000000-0005-0000-0000-00008B050000}"/>
    <cellStyle name="20% - Énfasis5 3 4 2 3" xfId="37773" xr:uid="{00000000-0005-0000-0000-00008C050000}"/>
    <cellStyle name="20% - Énfasis5 3 4 2 4" xfId="38107" xr:uid="{00000000-0005-0000-0000-00008D050000}"/>
    <cellStyle name="20% - Énfasis5 3 4 3" xfId="37438" xr:uid="{00000000-0005-0000-0000-00008E050000}"/>
    <cellStyle name="20% - Énfasis5 3 4 4" xfId="37772" xr:uid="{00000000-0005-0000-0000-00008F050000}"/>
    <cellStyle name="20% - Énfasis5 3 4 5" xfId="38108" xr:uid="{00000000-0005-0000-0000-000090050000}"/>
    <cellStyle name="20% - Énfasis5 3 4 6" xfId="36834" xr:uid="{00000000-0005-0000-0000-000091050000}"/>
    <cellStyle name="20% - Énfasis5 3 4 7" xfId="20924" xr:uid="{00000000-0005-0000-0000-000092050000}"/>
    <cellStyle name="20% - Énfasis5 3 5" xfId="457" xr:uid="{00000000-0005-0000-0000-000093050000}"/>
    <cellStyle name="20% - Énfasis5 3 5 2" xfId="36837" xr:uid="{00000000-0005-0000-0000-000094050000}"/>
    <cellStyle name="20% - Énfasis5 3 5 2 2" xfId="37439" xr:uid="{00000000-0005-0000-0000-000095050000}"/>
    <cellStyle name="20% - Énfasis5 3 5 2 3" xfId="37775" xr:uid="{00000000-0005-0000-0000-000096050000}"/>
    <cellStyle name="20% - Énfasis5 3 5 2 4" xfId="38106" xr:uid="{00000000-0005-0000-0000-000097050000}"/>
    <cellStyle name="20% - Énfasis5 3 5 3" xfId="37440" xr:uid="{00000000-0005-0000-0000-000098050000}"/>
    <cellStyle name="20% - Énfasis5 3 5 4" xfId="37774" xr:uid="{00000000-0005-0000-0000-000099050000}"/>
    <cellStyle name="20% - Énfasis5 3 5 5" xfId="37648" xr:uid="{00000000-0005-0000-0000-00009A050000}"/>
    <cellStyle name="20% - Énfasis5 3 5 6" xfId="36836" xr:uid="{00000000-0005-0000-0000-00009B050000}"/>
    <cellStyle name="20% - Énfasis5 3 5 7" xfId="24760" xr:uid="{00000000-0005-0000-0000-00009C050000}"/>
    <cellStyle name="20% - Énfasis5 3 6" xfId="458" xr:uid="{00000000-0005-0000-0000-00009D050000}"/>
    <cellStyle name="20% - Énfasis5 3 6 2" xfId="36839" xr:uid="{00000000-0005-0000-0000-00009E050000}"/>
    <cellStyle name="20% - Énfasis5 3 6 2 2" xfId="37441" xr:uid="{00000000-0005-0000-0000-00009F050000}"/>
    <cellStyle name="20% - Énfasis5 3 6 2 3" xfId="37779" xr:uid="{00000000-0005-0000-0000-0000A0050000}"/>
    <cellStyle name="20% - Énfasis5 3 6 2 4" xfId="38104" xr:uid="{00000000-0005-0000-0000-0000A1050000}"/>
    <cellStyle name="20% - Énfasis5 3 6 3" xfId="37442" xr:uid="{00000000-0005-0000-0000-0000A2050000}"/>
    <cellStyle name="20% - Énfasis5 3 6 4" xfId="37778" xr:uid="{00000000-0005-0000-0000-0000A3050000}"/>
    <cellStyle name="20% - Énfasis5 3 6 5" xfId="38105" xr:uid="{00000000-0005-0000-0000-0000A4050000}"/>
    <cellStyle name="20% - Énfasis5 3 6 6" xfId="36838" xr:uid="{00000000-0005-0000-0000-0000A5050000}"/>
    <cellStyle name="20% - Énfasis5 3 6 7" xfId="28597" xr:uid="{00000000-0005-0000-0000-0000A6050000}"/>
    <cellStyle name="20% - Énfasis5 3 7" xfId="459" xr:uid="{00000000-0005-0000-0000-0000A7050000}"/>
    <cellStyle name="20% - Énfasis5 3 7 2" xfId="37443" xr:uid="{00000000-0005-0000-0000-0000A8050000}"/>
    <cellStyle name="20% - Énfasis5 3 7 3" xfId="37780" xr:uid="{00000000-0005-0000-0000-0000A9050000}"/>
    <cellStyle name="20% - Énfasis5 3 7 4" xfId="38103" xr:uid="{00000000-0005-0000-0000-0000AA050000}"/>
    <cellStyle name="20% - Énfasis5 3 7 5" xfId="36840" xr:uid="{00000000-0005-0000-0000-0000AB050000}"/>
    <cellStyle name="20% - Énfasis5 3 7 6" xfId="16710" xr:uid="{00000000-0005-0000-0000-0000AC050000}"/>
    <cellStyle name="20% - Énfasis5 3 8" xfId="32773" xr:uid="{00000000-0005-0000-0000-0000AD050000}"/>
    <cellStyle name="20% - Énfasis5 3 8 2" xfId="37444" xr:uid="{00000000-0005-0000-0000-0000AE050000}"/>
    <cellStyle name="20% - Énfasis5 3 9" xfId="32820" xr:uid="{00000000-0005-0000-0000-0000AF050000}"/>
    <cellStyle name="20% - Énfasis5 3 9 2" xfId="37765" xr:uid="{00000000-0005-0000-0000-0000B0050000}"/>
    <cellStyle name="20% - Énfasis5 4" xfId="460" xr:uid="{00000000-0005-0000-0000-0000B1050000}"/>
    <cellStyle name="20% - Énfasis5 4 2" xfId="461" xr:uid="{00000000-0005-0000-0000-0000B2050000}"/>
    <cellStyle name="20% - Énfasis5 4 2 2" xfId="462" xr:uid="{00000000-0005-0000-0000-0000B3050000}"/>
    <cellStyle name="20% - Énfasis5 4 2 2 2" xfId="463" xr:uid="{00000000-0005-0000-0000-0000B4050000}"/>
    <cellStyle name="20% - Énfasis5 4 2 2 2 2" xfId="20930" xr:uid="{00000000-0005-0000-0000-0000B5050000}"/>
    <cellStyle name="20% - Énfasis5 4 2 2 3" xfId="464" xr:uid="{00000000-0005-0000-0000-0000B6050000}"/>
    <cellStyle name="20% - Énfasis5 4 2 2 3 2" xfId="24766" xr:uid="{00000000-0005-0000-0000-0000B7050000}"/>
    <cellStyle name="20% - Énfasis5 4 2 2 4" xfId="465" xr:uid="{00000000-0005-0000-0000-0000B8050000}"/>
    <cellStyle name="20% - Énfasis5 4 2 2 4 2" xfId="28603" xr:uid="{00000000-0005-0000-0000-0000B9050000}"/>
    <cellStyle name="20% - Énfasis5 4 2 2 5" xfId="19652" xr:uid="{00000000-0005-0000-0000-0000BA050000}"/>
    <cellStyle name="20% - Énfasis5 4 2 3" xfId="466" xr:uid="{00000000-0005-0000-0000-0000BB050000}"/>
    <cellStyle name="20% - Énfasis5 4 2 3 2" xfId="20929" xr:uid="{00000000-0005-0000-0000-0000BC050000}"/>
    <cellStyle name="20% - Énfasis5 4 2 4" xfId="467" xr:uid="{00000000-0005-0000-0000-0000BD050000}"/>
    <cellStyle name="20% - Énfasis5 4 2 4 2" xfId="24765" xr:uid="{00000000-0005-0000-0000-0000BE050000}"/>
    <cellStyle name="20% - Énfasis5 4 2 5" xfId="468" xr:uid="{00000000-0005-0000-0000-0000BF050000}"/>
    <cellStyle name="20% - Énfasis5 4 2 5 2" xfId="28602" xr:uid="{00000000-0005-0000-0000-0000C0050000}"/>
    <cellStyle name="20% - Énfasis5 4 2 6" xfId="16713" xr:uid="{00000000-0005-0000-0000-0000C1050000}"/>
    <cellStyle name="20% - Énfasis5 4 3" xfId="469" xr:uid="{00000000-0005-0000-0000-0000C2050000}"/>
    <cellStyle name="20% - Énfasis5 4 3 2" xfId="470" xr:uid="{00000000-0005-0000-0000-0000C3050000}"/>
    <cellStyle name="20% - Énfasis5 4 3 2 2" xfId="20931" xr:uid="{00000000-0005-0000-0000-0000C4050000}"/>
    <cellStyle name="20% - Énfasis5 4 3 3" xfId="471" xr:uid="{00000000-0005-0000-0000-0000C5050000}"/>
    <cellStyle name="20% - Énfasis5 4 3 3 2" xfId="24767" xr:uid="{00000000-0005-0000-0000-0000C6050000}"/>
    <cellStyle name="20% - Énfasis5 4 3 4" xfId="472" xr:uid="{00000000-0005-0000-0000-0000C7050000}"/>
    <cellStyle name="20% - Énfasis5 4 3 4 2" xfId="28604" xr:uid="{00000000-0005-0000-0000-0000C8050000}"/>
    <cellStyle name="20% - Énfasis5 4 3 5" xfId="18659" xr:uid="{00000000-0005-0000-0000-0000C9050000}"/>
    <cellStyle name="20% - Énfasis5 4 4" xfId="473" xr:uid="{00000000-0005-0000-0000-0000CA050000}"/>
    <cellStyle name="20% - Énfasis5 4 4 2" xfId="20928" xr:uid="{00000000-0005-0000-0000-0000CB050000}"/>
    <cellStyle name="20% - Énfasis5 4 5" xfId="474" xr:uid="{00000000-0005-0000-0000-0000CC050000}"/>
    <cellStyle name="20% - Énfasis5 4 5 2" xfId="24764" xr:uid="{00000000-0005-0000-0000-0000CD050000}"/>
    <cellStyle name="20% - Énfasis5 4 6" xfId="475" xr:uid="{00000000-0005-0000-0000-0000CE050000}"/>
    <cellStyle name="20% - Énfasis5 4 6 2" xfId="28601" xr:uid="{00000000-0005-0000-0000-0000CF050000}"/>
    <cellStyle name="20% - Énfasis5 4 7" xfId="16712" xr:uid="{00000000-0005-0000-0000-0000D0050000}"/>
    <cellStyle name="20% - Énfasis5 5" xfId="476" xr:uid="{00000000-0005-0000-0000-0000D1050000}"/>
    <cellStyle name="20% - Énfasis5 5 2" xfId="477" xr:uid="{00000000-0005-0000-0000-0000D2050000}"/>
    <cellStyle name="20% - Énfasis5 5 2 2" xfId="478" xr:uid="{00000000-0005-0000-0000-0000D3050000}"/>
    <cellStyle name="20% - Énfasis5 5 2 2 2" xfId="479" xr:uid="{00000000-0005-0000-0000-0000D4050000}"/>
    <cellStyle name="20% - Énfasis5 5 2 2 2 2" xfId="20934" xr:uid="{00000000-0005-0000-0000-0000D5050000}"/>
    <cellStyle name="20% - Énfasis5 5 2 2 3" xfId="480" xr:uid="{00000000-0005-0000-0000-0000D6050000}"/>
    <cellStyle name="20% - Énfasis5 5 2 2 3 2" xfId="24770" xr:uid="{00000000-0005-0000-0000-0000D7050000}"/>
    <cellStyle name="20% - Énfasis5 5 2 2 4" xfId="481" xr:uid="{00000000-0005-0000-0000-0000D8050000}"/>
    <cellStyle name="20% - Énfasis5 5 2 2 4 2" xfId="28607" xr:uid="{00000000-0005-0000-0000-0000D9050000}"/>
    <cellStyle name="20% - Énfasis5 5 2 2 5" xfId="20479" xr:uid="{00000000-0005-0000-0000-0000DA050000}"/>
    <cellStyle name="20% - Énfasis5 5 2 3" xfId="482" xr:uid="{00000000-0005-0000-0000-0000DB050000}"/>
    <cellStyle name="20% - Énfasis5 5 2 3 2" xfId="20933" xr:uid="{00000000-0005-0000-0000-0000DC050000}"/>
    <cellStyle name="20% - Énfasis5 5 2 4" xfId="483" xr:uid="{00000000-0005-0000-0000-0000DD050000}"/>
    <cellStyle name="20% - Énfasis5 5 2 4 2" xfId="24769" xr:uid="{00000000-0005-0000-0000-0000DE050000}"/>
    <cellStyle name="20% - Énfasis5 5 2 5" xfId="484" xr:uid="{00000000-0005-0000-0000-0000DF050000}"/>
    <cellStyle name="20% - Énfasis5 5 2 5 2" xfId="28606" xr:uid="{00000000-0005-0000-0000-0000E0050000}"/>
    <cellStyle name="20% - Énfasis5 5 2 6" xfId="16715" xr:uid="{00000000-0005-0000-0000-0000E1050000}"/>
    <cellStyle name="20% - Énfasis5 5 3" xfId="485" xr:uid="{00000000-0005-0000-0000-0000E2050000}"/>
    <cellStyle name="20% - Énfasis5 5 3 2" xfId="486" xr:uid="{00000000-0005-0000-0000-0000E3050000}"/>
    <cellStyle name="20% - Énfasis5 5 3 2 2" xfId="20935" xr:uid="{00000000-0005-0000-0000-0000E4050000}"/>
    <cellStyle name="20% - Énfasis5 5 3 3" xfId="487" xr:uid="{00000000-0005-0000-0000-0000E5050000}"/>
    <cellStyle name="20% - Énfasis5 5 3 3 2" xfId="24771" xr:uid="{00000000-0005-0000-0000-0000E6050000}"/>
    <cellStyle name="20% - Énfasis5 5 3 4" xfId="488" xr:uid="{00000000-0005-0000-0000-0000E7050000}"/>
    <cellStyle name="20% - Énfasis5 5 3 4 2" xfId="28608" xr:uid="{00000000-0005-0000-0000-0000E8050000}"/>
    <cellStyle name="20% - Énfasis5 5 3 5" xfId="18655" xr:uid="{00000000-0005-0000-0000-0000E9050000}"/>
    <cellStyle name="20% - Énfasis5 5 4" xfId="489" xr:uid="{00000000-0005-0000-0000-0000EA050000}"/>
    <cellStyle name="20% - Énfasis5 5 4 2" xfId="20932" xr:uid="{00000000-0005-0000-0000-0000EB050000}"/>
    <cellStyle name="20% - Énfasis5 5 5" xfId="490" xr:uid="{00000000-0005-0000-0000-0000EC050000}"/>
    <cellStyle name="20% - Énfasis5 5 5 2" xfId="24768" xr:uid="{00000000-0005-0000-0000-0000ED050000}"/>
    <cellStyle name="20% - Énfasis5 5 6" xfId="491" xr:uid="{00000000-0005-0000-0000-0000EE050000}"/>
    <cellStyle name="20% - Énfasis5 5 6 2" xfId="28605" xr:uid="{00000000-0005-0000-0000-0000EF050000}"/>
    <cellStyle name="20% - Énfasis5 5 7" xfId="16714" xr:uid="{00000000-0005-0000-0000-0000F0050000}"/>
    <cellStyle name="20% - Énfasis5 6" xfId="492" xr:uid="{00000000-0005-0000-0000-0000F1050000}"/>
    <cellStyle name="20% - Énfasis5 6 2" xfId="493" xr:uid="{00000000-0005-0000-0000-0000F2050000}"/>
    <cellStyle name="20% - Énfasis5 6 2 2" xfId="494" xr:uid="{00000000-0005-0000-0000-0000F3050000}"/>
    <cellStyle name="20% - Énfasis5 6 2 2 2" xfId="20937" xr:uid="{00000000-0005-0000-0000-0000F4050000}"/>
    <cellStyle name="20% - Énfasis5 6 2 3" xfId="495" xr:uid="{00000000-0005-0000-0000-0000F5050000}"/>
    <cellStyle name="20% - Énfasis5 6 2 3 2" xfId="24773" xr:uid="{00000000-0005-0000-0000-0000F6050000}"/>
    <cellStyle name="20% - Énfasis5 6 2 4" xfId="496" xr:uid="{00000000-0005-0000-0000-0000F7050000}"/>
    <cellStyle name="20% - Énfasis5 6 2 4 2" xfId="28610" xr:uid="{00000000-0005-0000-0000-0000F8050000}"/>
    <cellStyle name="20% - Énfasis5 6 2 5" xfId="19648" xr:uid="{00000000-0005-0000-0000-0000F9050000}"/>
    <cellStyle name="20% - Énfasis5 6 3" xfId="497" xr:uid="{00000000-0005-0000-0000-0000FA050000}"/>
    <cellStyle name="20% - Énfasis5 6 3 2" xfId="20936" xr:uid="{00000000-0005-0000-0000-0000FB050000}"/>
    <cellStyle name="20% - Énfasis5 6 4" xfId="498" xr:uid="{00000000-0005-0000-0000-0000FC050000}"/>
    <cellStyle name="20% - Énfasis5 6 4 2" xfId="24772" xr:uid="{00000000-0005-0000-0000-0000FD050000}"/>
    <cellStyle name="20% - Énfasis5 6 5" xfId="499" xr:uid="{00000000-0005-0000-0000-0000FE050000}"/>
    <cellStyle name="20% - Énfasis5 6 5 2" xfId="28609" xr:uid="{00000000-0005-0000-0000-0000FF050000}"/>
    <cellStyle name="20% - Énfasis5 6 6" xfId="16716" xr:uid="{00000000-0005-0000-0000-000000060000}"/>
    <cellStyle name="20% - Énfasis5 7" xfId="500" xr:uid="{00000000-0005-0000-0000-000001060000}"/>
    <cellStyle name="20% - Énfasis5 7 2" xfId="501" xr:uid="{00000000-0005-0000-0000-000002060000}"/>
    <cellStyle name="20% - Énfasis5 7 2 2" xfId="20938" xr:uid="{00000000-0005-0000-0000-000003060000}"/>
    <cellStyle name="20% - Énfasis5 7 3" xfId="502" xr:uid="{00000000-0005-0000-0000-000004060000}"/>
    <cellStyle name="20% - Énfasis5 7 3 2" xfId="24774" xr:uid="{00000000-0005-0000-0000-000005060000}"/>
    <cellStyle name="20% - Énfasis5 7 4" xfId="503" xr:uid="{00000000-0005-0000-0000-000006060000}"/>
    <cellStyle name="20% - Énfasis5 7 4 2" xfId="28611" xr:uid="{00000000-0005-0000-0000-000007060000}"/>
    <cellStyle name="20% - Énfasis5 7 5" xfId="18635" xr:uid="{00000000-0005-0000-0000-000008060000}"/>
    <cellStyle name="20% - Énfasis5 8" xfId="504" xr:uid="{00000000-0005-0000-0000-000009060000}"/>
    <cellStyle name="20% - Énfasis5 8 2" xfId="20814" xr:uid="{00000000-0005-0000-0000-00000A060000}"/>
    <cellStyle name="20% - Énfasis5 9" xfId="505" xr:uid="{00000000-0005-0000-0000-00000B060000}"/>
    <cellStyle name="20% - Énfasis5 9 2" xfId="24651" xr:uid="{00000000-0005-0000-0000-00000C060000}"/>
    <cellStyle name="20% - Énfasis6 10" xfId="506" xr:uid="{00000000-0005-0000-0000-00000D060000}"/>
    <cellStyle name="20% - Énfasis6 10 2" xfId="28519" xr:uid="{00000000-0005-0000-0000-00000E060000}"/>
    <cellStyle name="20% - Énfasis6 11" xfId="507" xr:uid="{00000000-0005-0000-0000-00000F060000}"/>
    <cellStyle name="20% - Énfasis6 11 2" xfId="32326" xr:uid="{00000000-0005-0000-0000-000010060000}"/>
    <cellStyle name="20% - Énfasis6 12" xfId="508" xr:uid="{00000000-0005-0000-0000-000011060000}"/>
    <cellStyle name="20% - Énfasis6 13" xfId="32584" xr:uid="{00000000-0005-0000-0000-000012060000}"/>
    <cellStyle name="20% - Énfasis6 2" xfId="509" xr:uid="{00000000-0005-0000-0000-000013060000}"/>
    <cellStyle name="20% - Énfasis6 2 10" xfId="32821" xr:uid="{00000000-0005-0000-0000-000014060000}"/>
    <cellStyle name="20% - Énfasis6 2 10 2" xfId="38102" xr:uid="{00000000-0005-0000-0000-000015060000}"/>
    <cellStyle name="20% - Énfasis6 2 11" xfId="32868" xr:uid="{00000000-0005-0000-0000-000016060000}"/>
    <cellStyle name="20% - Énfasis6 2 12" xfId="32962" xr:uid="{00000000-0005-0000-0000-000017060000}"/>
    <cellStyle name="20% - Énfasis6 2 13" xfId="35227" xr:uid="{00000000-0005-0000-0000-000018060000}"/>
    <cellStyle name="20% - Énfasis6 2 2" xfId="510" xr:uid="{00000000-0005-0000-0000-000019060000}"/>
    <cellStyle name="20% - Énfasis6 2 2 10" xfId="32867" xr:uid="{00000000-0005-0000-0000-00001A060000}"/>
    <cellStyle name="20% - Énfasis6 2 2 11" xfId="32961" xr:uid="{00000000-0005-0000-0000-00001B060000}"/>
    <cellStyle name="20% - Énfasis6 2 2 12" xfId="33139" xr:uid="{00000000-0005-0000-0000-00001C060000}"/>
    <cellStyle name="20% - Énfasis6 2 2 13" xfId="35697" xr:uid="{00000000-0005-0000-0000-00001D060000}"/>
    <cellStyle name="20% - Énfasis6 2 2 14" xfId="16660" xr:uid="{00000000-0005-0000-0000-00001E060000}"/>
    <cellStyle name="20% - Énfasis6 2 2 2" xfId="511" xr:uid="{00000000-0005-0000-0000-00001F060000}"/>
    <cellStyle name="20% - Énfasis6 2 2 2 2" xfId="512" xr:uid="{00000000-0005-0000-0000-000020060000}"/>
    <cellStyle name="20% - Énfasis6 2 2 2 2 2" xfId="513" xr:uid="{00000000-0005-0000-0000-000021060000}"/>
    <cellStyle name="20% - Énfasis6 2 2 2 2 2 2" xfId="20942" xr:uid="{00000000-0005-0000-0000-000022060000}"/>
    <cellStyle name="20% - Énfasis6 2 2 2 2 3" xfId="514" xr:uid="{00000000-0005-0000-0000-000023060000}"/>
    <cellStyle name="20% - Énfasis6 2 2 2 2 3 2" xfId="24778" xr:uid="{00000000-0005-0000-0000-000024060000}"/>
    <cellStyle name="20% - Énfasis6 2 2 2 2 4" xfId="515" xr:uid="{00000000-0005-0000-0000-000025060000}"/>
    <cellStyle name="20% - Énfasis6 2 2 2 2 4 2" xfId="28615" xr:uid="{00000000-0005-0000-0000-000026060000}"/>
    <cellStyle name="20% - Énfasis6 2 2 2 2 5" xfId="37445" xr:uid="{00000000-0005-0000-0000-000027060000}"/>
    <cellStyle name="20% - Énfasis6 2 2 2 2 6" xfId="19655" xr:uid="{00000000-0005-0000-0000-000028060000}"/>
    <cellStyle name="20% - Énfasis6 2 2 2 3" xfId="516" xr:uid="{00000000-0005-0000-0000-000029060000}"/>
    <cellStyle name="20% - Énfasis6 2 2 2 3 2" xfId="37785" xr:uid="{00000000-0005-0000-0000-00002A060000}"/>
    <cellStyle name="20% - Énfasis6 2 2 2 3 3" xfId="20941" xr:uid="{00000000-0005-0000-0000-00002B060000}"/>
    <cellStyle name="20% - Énfasis6 2 2 2 4" xfId="517" xr:uid="{00000000-0005-0000-0000-00002C060000}"/>
    <cellStyle name="20% - Énfasis6 2 2 2 4 2" xfId="37646" xr:uid="{00000000-0005-0000-0000-00002D060000}"/>
    <cellStyle name="20% - Énfasis6 2 2 2 4 3" xfId="24777" xr:uid="{00000000-0005-0000-0000-00002E060000}"/>
    <cellStyle name="20% - Énfasis6 2 2 2 5" xfId="518" xr:uid="{00000000-0005-0000-0000-00002F060000}"/>
    <cellStyle name="20% - Énfasis6 2 2 2 5 2" xfId="28614" xr:uid="{00000000-0005-0000-0000-000030060000}"/>
    <cellStyle name="20% - Énfasis6 2 2 2 6" xfId="36841" xr:uid="{00000000-0005-0000-0000-000031060000}"/>
    <cellStyle name="20% - Énfasis6 2 2 2 7" xfId="16717" xr:uid="{00000000-0005-0000-0000-000032060000}"/>
    <cellStyle name="20% - Énfasis6 2 2 3" xfId="519" xr:uid="{00000000-0005-0000-0000-000033060000}"/>
    <cellStyle name="20% - Énfasis6 2 2 3 2" xfId="520" xr:uid="{00000000-0005-0000-0000-000034060000}"/>
    <cellStyle name="20% - Énfasis6 2 2 3 2 2" xfId="20943" xr:uid="{00000000-0005-0000-0000-000035060000}"/>
    <cellStyle name="20% - Énfasis6 2 2 3 3" xfId="521" xr:uid="{00000000-0005-0000-0000-000036060000}"/>
    <cellStyle name="20% - Énfasis6 2 2 3 3 2" xfId="24779" xr:uid="{00000000-0005-0000-0000-000037060000}"/>
    <cellStyle name="20% - Énfasis6 2 2 3 4" xfId="522" xr:uid="{00000000-0005-0000-0000-000038060000}"/>
    <cellStyle name="20% - Énfasis6 2 2 3 4 2" xfId="28616" xr:uid="{00000000-0005-0000-0000-000039060000}"/>
    <cellStyle name="20% - Énfasis6 2 2 3 5" xfId="37446" xr:uid="{00000000-0005-0000-0000-00003A060000}"/>
    <cellStyle name="20% - Énfasis6 2 2 3 6" xfId="18670" xr:uid="{00000000-0005-0000-0000-00003B060000}"/>
    <cellStyle name="20% - Énfasis6 2 2 4" xfId="523" xr:uid="{00000000-0005-0000-0000-00003C060000}"/>
    <cellStyle name="20% - Énfasis6 2 2 4 2" xfId="37784" xr:uid="{00000000-0005-0000-0000-00003D060000}"/>
    <cellStyle name="20% - Énfasis6 2 2 4 3" xfId="20940" xr:uid="{00000000-0005-0000-0000-00003E060000}"/>
    <cellStyle name="20% - Énfasis6 2 2 5" xfId="524" xr:uid="{00000000-0005-0000-0000-00003F060000}"/>
    <cellStyle name="20% - Énfasis6 2 2 5 2" xfId="38101" xr:uid="{00000000-0005-0000-0000-000040060000}"/>
    <cellStyle name="20% - Énfasis6 2 2 5 3" xfId="24776" xr:uid="{00000000-0005-0000-0000-000041060000}"/>
    <cellStyle name="20% - Énfasis6 2 2 6" xfId="525" xr:uid="{00000000-0005-0000-0000-000042060000}"/>
    <cellStyle name="20% - Énfasis6 2 2 6 2" xfId="28613" xr:uid="{00000000-0005-0000-0000-000043060000}"/>
    <cellStyle name="20% - Énfasis6 2 2 7" xfId="32736" xr:uid="{00000000-0005-0000-0000-000044060000}"/>
    <cellStyle name="20% - Énfasis6 2 2 8" xfId="32771" xr:uid="{00000000-0005-0000-0000-000045060000}"/>
    <cellStyle name="20% - Énfasis6 2 2 9" xfId="32822" xr:uid="{00000000-0005-0000-0000-000046060000}"/>
    <cellStyle name="20% - Énfasis6 2 3" xfId="526" xr:uid="{00000000-0005-0000-0000-000047060000}"/>
    <cellStyle name="20% - Énfasis6 2 3 2" xfId="527" xr:uid="{00000000-0005-0000-0000-000048060000}"/>
    <cellStyle name="20% - Énfasis6 2 3 2 2" xfId="528" xr:uid="{00000000-0005-0000-0000-000049060000}"/>
    <cellStyle name="20% - Énfasis6 2 3 2 2 2" xfId="37447" xr:uid="{00000000-0005-0000-0000-00004A060000}"/>
    <cellStyle name="20% - Énfasis6 2 3 2 2 3" xfId="20945" xr:uid="{00000000-0005-0000-0000-00004B060000}"/>
    <cellStyle name="20% - Énfasis6 2 3 2 3" xfId="529" xr:uid="{00000000-0005-0000-0000-00004C060000}"/>
    <cellStyle name="20% - Énfasis6 2 3 2 3 2" xfId="37788" xr:uid="{00000000-0005-0000-0000-00004D060000}"/>
    <cellStyle name="20% - Énfasis6 2 3 2 3 3" xfId="24781" xr:uid="{00000000-0005-0000-0000-00004E060000}"/>
    <cellStyle name="20% - Énfasis6 2 3 2 4" xfId="530" xr:uid="{00000000-0005-0000-0000-00004F060000}"/>
    <cellStyle name="20% - Énfasis6 2 3 2 4 2" xfId="38099" xr:uid="{00000000-0005-0000-0000-000050060000}"/>
    <cellStyle name="20% - Énfasis6 2 3 2 4 3" xfId="28618" xr:uid="{00000000-0005-0000-0000-000051060000}"/>
    <cellStyle name="20% - Énfasis6 2 3 2 5" xfId="36843" xr:uid="{00000000-0005-0000-0000-000052060000}"/>
    <cellStyle name="20% - Énfasis6 2 3 2 6" xfId="19654" xr:uid="{00000000-0005-0000-0000-000053060000}"/>
    <cellStyle name="20% - Énfasis6 2 3 3" xfId="531" xr:uid="{00000000-0005-0000-0000-000054060000}"/>
    <cellStyle name="20% - Énfasis6 2 3 3 2" xfId="37448" xr:uid="{00000000-0005-0000-0000-000055060000}"/>
    <cellStyle name="20% - Énfasis6 2 3 3 3" xfId="20944" xr:uid="{00000000-0005-0000-0000-000056060000}"/>
    <cellStyle name="20% - Énfasis6 2 3 4" xfId="532" xr:uid="{00000000-0005-0000-0000-000057060000}"/>
    <cellStyle name="20% - Énfasis6 2 3 4 2" xfId="37787" xr:uid="{00000000-0005-0000-0000-000058060000}"/>
    <cellStyle name="20% - Énfasis6 2 3 4 3" xfId="24780" xr:uid="{00000000-0005-0000-0000-000059060000}"/>
    <cellStyle name="20% - Énfasis6 2 3 5" xfId="533" xr:uid="{00000000-0005-0000-0000-00005A060000}"/>
    <cellStyle name="20% - Énfasis6 2 3 5 2" xfId="38100" xr:uid="{00000000-0005-0000-0000-00005B060000}"/>
    <cellStyle name="20% - Énfasis6 2 3 5 3" xfId="28617" xr:uid="{00000000-0005-0000-0000-00005C060000}"/>
    <cellStyle name="20% - Énfasis6 2 3 6" xfId="36842" xr:uid="{00000000-0005-0000-0000-00005D060000}"/>
    <cellStyle name="20% - Énfasis6 2 3 7" xfId="16718" xr:uid="{00000000-0005-0000-0000-00005E060000}"/>
    <cellStyle name="20% - Énfasis6 2 4" xfId="534" xr:uid="{00000000-0005-0000-0000-00005F060000}"/>
    <cellStyle name="20% - Énfasis6 2 4 2" xfId="535" xr:uid="{00000000-0005-0000-0000-000060060000}"/>
    <cellStyle name="20% - Énfasis6 2 4 2 2" xfId="37449" xr:uid="{00000000-0005-0000-0000-000061060000}"/>
    <cellStyle name="20% - Énfasis6 2 4 2 3" xfId="37791" xr:uid="{00000000-0005-0000-0000-000062060000}"/>
    <cellStyle name="20% - Énfasis6 2 4 2 4" xfId="38097" xr:uid="{00000000-0005-0000-0000-000063060000}"/>
    <cellStyle name="20% - Énfasis6 2 4 2 5" xfId="36845" xr:uid="{00000000-0005-0000-0000-000064060000}"/>
    <cellStyle name="20% - Énfasis6 2 4 2 6" xfId="20946" xr:uid="{00000000-0005-0000-0000-000065060000}"/>
    <cellStyle name="20% - Énfasis6 2 4 3" xfId="536" xr:uid="{00000000-0005-0000-0000-000066060000}"/>
    <cellStyle name="20% - Énfasis6 2 4 3 2" xfId="37450" xr:uid="{00000000-0005-0000-0000-000067060000}"/>
    <cellStyle name="20% - Énfasis6 2 4 3 3" xfId="24782" xr:uid="{00000000-0005-0000-0000-000068060000}"/>
    <cellStyle name="20% - Énfasis6 2 4 4" xfId="537" xr:uid="{00000000-0005-0000-0000-000069060000}"/>
    <cellStyle name="20% - Énfasis6 2 4 4 2" xfId="37790" xr:uid="{00000000-0005-0000-0000-00006A060000}"/>
    <cellStyle name="20% - Énfasis6 2 4 4 3" xfId="28619" xr:uid="{00000000-0005-0000-0000-00006B060000}"/>
    <cellStyle name="20% - Énfasis6 2 4 5" xfId="38098" xr:uid="{00000000-0005-0000-0000-00006C060000}"/>
    <cellStyle name="20% - Énfasis6 2 4 6" xfId="36844" xr:uid="{00000000-0005-0000-0000-00006D060000}"/>
    <cellStyle name="20% - Énfasis6 2 4 7" xfId="18646" xr:uid="{00000000-0005-0000-0000-00006E060000}"/>
    <cellStyle name="20% - Énfasis6 2 5" xfId="538" xr:uid="{00000000-0005-0000-0000-00006F060000}"/>
    <cellStyle name="20% - Énfasis6 2 5 2" xfId="36847" xr:uid="{00000000-0005-0000-0000-000070060000}"/>
    <cellStyle name="20% - Énfasis6 2 5 2 2" xfId="37451" xr:uid="{00000000-0005-0000-0000-000071060000}"/>
    <cellStyle name="20% - Énfasis6 2 5 2 3" xfId="37794" xr:uid="{00000000-0005-0000-0000-000072060000}"/>
    <cellStyle name="20% - Énfasis6 2 5 2 4" xfId="38095" xr:uid="{00000000-0005-0000-0000-000073060000}"/>
    <cellStyle name="20% - Énfasis6 2 5 3" xfId="37452" xr:uid="{00000000-0005-0000-0000-000074060000}"/>
    <cellStyle name="20% - Énfasis6 2 5 4" xfId="37793" xr:uid="{00000000-0005-0000-0000-000075060000}"/>
    <cellStyle name="20% - Énfasis6 2 5 5" xfId="38096" xr:uid="{00000000-0005-0000-0000-000076060000}"/>
    <cellStyle name="20% - Énfasis6 2 5 6" xfId="36846" xr:uid="{00000000-0005-0000-0000-000077060000}"/>
    <cellStyle name="20% - Énfasis6 2 5 7" xfId="20939" xr:uid="{00000000-0005-0000-0000-000078060000}"/>
    <cellStyle name="20% - Énfasis6 2 6" xfId="539" xr:uid="{00000000-0005-0000-0000-000079060000}"/>
    <cellStyle name="20% - Énfasis6 2 6 2" xfId="36849" xr:uid="{00000000-0005-0000-0000-00007A060000}"/>
    <cellStyle name="20% - Énfasis6 2 6 2 2" xfId="37453" xr:uid="{00000000-0005-0000-0000-00007B060000}"/>
    <cellStyle name="20% - Énfasis6 2 6 2 3" xfId="37798" xr:uid="{00000000-0005-0000-0000-00007C060000}"/>
    <cellStyle name="20% - Énfasis6 2 6 2 4" xfId="38093" xr:uid="{00000000-0005-0000-0000-00007D060000}"/>
    <cellStyle name="20% - Énfasis6 2 6 3" xfId="37454" xr:uid="{00000000-0005-0000-0000-00007E060000}"/>
    <cellStyle name="20% - Énfasis6 2 6 4" xfId="37797" xr:uid="{00000000-0005-0000-0000-00007F060000}"/>
    <cellStyle name="20% - Énfasis6 2 6 5" xfId="38094" xr:uid="{00000000-0005-0000-0000-000080060000}"/>
    <cellStyle name="20% - Énfasis6 2 6 6" xfId="36848" xr:uid="{00000000-0005-0000-0000-000081060000}"/>
    <cellStyle name="20% - Énfasis6 2 6 7" xfId="24775" xr:uid="{00000000-0005-0000-0000-000082060000}"/>
    <cellStyle name="20% - Énfasis6 2 7" xfId="540" xr:uid="{00000000-0005-0000-0000-000083060000}"/>
    <cellStyle name="20% - Énfasis6 2 7 2" xfId="37455" xr:uid="{00000000-0005-0000-0000-000084060000}"/>
    <cellStyle name="20% - Énfasis6 2 7 3" xfId="37799" xr:uid="{00000000-0005-0000-0000-000085060000}"/>
    <cellStyle name="20% - Énfasis6 2 7 4" xfId="38092" xr:uid="{00000000-0005-0000-0000-000086060000}"/>
    <cellStyle name="20% - Énfasis6 2 7 5" xfId="36850" xr:uid="{00000000-0005-0000-0000-000087060000}"/>
    <cellStyle name="20% - Énfasis6 2 7 6" xfId="28612" xr:uid="{00000000-0005-0000-0000-000088060000}"/>
    <cellStyle name="20% - Énfasis6 2 8" xfId="32737" xr:uid="{00000000-0005-0000-0000-000089060000}"/>
    <cellStyle name="20% - Énfasis6 2 8 2" xfId="37456" xr:uid="{00000000-0005-0000-0000-00008A060000}"/>
    <cellStyle name="20% - Énfasis6 2 9" xfId="32772" xr:uid="{00000000-0005-0000-0000-00008B060000}"/>
    <cellStyle name="20% - Énfasis6 2 9 2" xfId="37783" xr:uid="{00000000-0005-0000-0000-00008C060000}"/>
    <cellStyle name="20% - Énfasis6 3" xfId="541" xr:uid="{00000000-0005-0000-0000-00008D060000}"/>
    <cellStyle name="20% - Énfasis6 3 10" xfId="32866" xr:uid="{00000000-0005-0000-0000-00008E060000}"/>
    <cellStyle name="20% - Énfasis6 3 10 2" xfId="38091" xr:uid="{00000000-0005-0000-0000-00008F060000}"/>
    <cellStyle name="20% - Énfasis6 3 11" xfId="32960" xr:uid="{00000000-0005-0000-0000-000090060000}"/>
    <cellStyle name="20% - Énfasis6 3 12" xfId="35226" xr:uid="{00000000-0005-0000-0000-000091060000}"/>
    <cellStyle name="20% - Énfasis6 3 13" xfId="36851" xr:uid="{00000000-0005-0000-0000-000092060000}"/>
    <cellStyle name="20% - Énfasis6 3 2" xfId="542" xr:uid="{00000000-0005-0000-0000-000093060000}"/>
    <cellStyle name="20% - Énfasis6 3 2 2" xfId="543" xr:uid="{00000000-0005-0000-0000-000094060000}"/>
    <cellStyle name="20% - Énfasis6 3 2 2 2" xfId="544" xr:uid="{00000000-0005-0000-0000-000095060000}"/>
    <cellStyle name="20% - Énfasis6 3 2 2 2 2" xfId="37457" xr:uid="{00000000-0005-0000-0000-000096060000}"/>
    <cellStyle name="20% - Énfasis6 3 2 2 2 3" xfId="20949" xr:uid="{00000000-0005-0000-0000-000097060000}"/>
    <cellStyle name="20% - Énfasis6 3 2 2 3" xfId="545" xr:uid="{00000000-0005-0000-0000-000098060000}"/>
    <cellStyle name="20% - Énfasis6 3 2 2 3 2" xfId="37803" xr:uid="{00000000-0005-0000-0000-000099060000}"/>
    <cellStyle name="20% - Énfasis6 3 2 2 3 3" xfId="24785" xr:uid="{00000000-0005-0000-0000-00009A060000}"/>
    <cellStyle name="20% - Énfasis6 3 2 2 4" xfId="546" xr:uid="{00000000-0005-0000-0000-00009B060000}"/>
    <cellStyle name="20% - Énfasis6 3 2 2 4 2" xfId="38089" xr:uid="{00000000-0005-0000-0000-00009C060000}"/>
    <cellStyle name="20% - Énfasis6 3 2 2 4 3" xfId="28622" xr:uid="{00000000-0005-0000-0000-00009D060000}"/>
    <cellStyle name="20% - Énfasis6 3 2 2 5" xfId="36853" xr:uid="{00000000-0005-0000-0000-00009E060000}"/>
    <cellStyle name="20% - Énfasis6 3 2 2 6" xfId="19656" xr:uid="{00000000-0005-0000-0000-00009F060000}"/>
    <cellStyle name="20% - Énfasis6 3 2 3" xfId="547" xr:uid="{00000000-0005-0000-0000-0000A0060000}"/>
    <cellStyle name="20% - Énfasis6 3 2 3 2" xfId="37458" xr:uid="{00000000-0005-0000-0000-0000A1060000}"/>
    <cellStyle name="20% - Énfasis6 3 2 3 3" xfId="20948" xr:uid="{00000000-0005-0000-0000-0000A2060000}"/>
    <cellStyle name="20% - Énfasis6 3 2 4" xfId="548" xr:uid="{00000000-0005-0000-0000-0000A3060000}"/>
    <cellStyle name="20% - Énfasis6 3 2 4 2" xfId="37802" xr:uid="{00000000-0005-0000-0000-0000A4060000}"/>
    <cellStyle name="20% - Énfasis6 3 2 4 3" xfId="24784" xr:uid="{00000000-0005-0000-0000-0000A5060000}"/>
    <cellStyle name="20% - Énfasis6 3 2 5" xfId="549" xr:uid="{00000000-0005-0000-0000-0000A6060000}"/>
    <cellStyle name="20% - Énfasis6 3 2 5 2" xfId="38090" xr:uid="{00000000-0005-0000-0000-0000A7060000}"/>
    <cellStyle name="20% - Énfasis6 3 2 5 3" xfId="28621" xr:uid="{00000000-0005-0000-0000-0000A8060000}"/>
    <cellStyle name="20% - Énfasis6 3 2 6" xfId="36852" xr:uid="{00000000-0005-0000-0000-0000A9060000}"/>
    <cellStyle name="20% - Énfasis6 3 2 7" xfId="16720" xr:uid="{00000000-0005-0000-0000-0000AA060000}"/>
    <cellStyle name="20% - Énfasis6 3 3" xfId="550" xr:uid="{00000000-0005-0000-0000-0000AB060000}"/>
    <cellStyle name="20% - Énfasis6 3 3 2" xfId="551" xr:uid="{00000000-0005-0000-0000-0000AC060000}"/>
    <cellStyle name="20% - Énfasis6 3 3 2 2" xfId="37459" xr:uid="{00000000-0005-0000-0000-0000AD060000}"/>
    <cellStyle name="20% - Énfasis6 3 3 2 3" xfId="37806" xr:uid="{00000000-0005-0000-0000-0000AE060000}"/>
    <cellStyle name="20% - Énfasis6 3 3 2 4" xfId="38087" xr:uid="{00000000-0005-0000-0000-0000AF060000}"/>
    <cellStyle name="20% - Énfasis6 3 3 2 5" xfId="36855" xr:uid="{00000000-0005-0000-0000-0000B0060000}"/>
    <cellStyle name="20% - Énfasis6 3 3 2 6" xfId="20950" xr:uid="{00000000-0005-0000-0000-0000B1060000}"/>
    <cellStyle name="20% - Énfasis6 3 3 3" xfId="552" xr:uid="{00000000-0005-0000-0000-0000B2060000}"/>
    <cellStyle name="20% - Énfasis6 3 3 3 2" xfId="37460" xr:uid="{00000000-0005-0000-0000-0000B3060000}"/>
    <cellStyle name="20% - Énfasis6 3 3 3 3" xfId="24786" xr:uid="{00000000-0005-0000-0000-0000B4060000}"/>
    <cellStyle name="20% - Énfasis6 3 3 4" xfId="553" xr:uid="{00000000-0005-0000-0000-0000B5060000}"/>
    <cellStyle name="20% - Énfasis6 3 3 4 2" xfId="37805" xr:uid="{00000000-0005-0000-0000-0000B6060000}"/>
    <cellStyle name="20% - Énfasis6 3 3 4 3" xfId="28623" xr:uid="{00000000-0005-0000-0000-0000B7060000}"/>
    <cellStyle name="20% - Énfasis6 3 3 5" xfId="38088" xr:uid="{00000000-0005-0000-0000-0000B8060000}"/>
    <cellStyle name="20% - Énfasis6 3 3 6" xfId="36854" xr:uid="{00000000-0005-0000-0000-0000B9060000}"/>
    <cellStyle name="20% - Énfasis6 3 3 7" xfId="18671" xr:uid="{00000000-0005-0000-0000-0000BA060000}"/>
    <cellStyle name="20% - Énfasis6 3 4" xfId="554" xr:uid="{00000000-0005-0000-0000-0000BB060000}"/>
    <cellStyle name="20% - Énfasis6 3 4 2" xfId="36857" xr:uid="{00000000-0005-0000-0000-0000BC060000}"/>
    <cellStyle name="20% - Énfasis6 3 4 2 2" xfId="37461" xr:uid="{00000000-0005-0000-0000-0000BD060000}"/>
    <cellStyle name="20% - Énfasis6 3 4 2 3" xfId="37809" xr:uid="{00000000-0005-0000-0000-0000BE060000}"/>
    <cellStyle name="20% - Énfasis6 3 4 2 4" xfId="38085" xr:uid="{00000000-0005-0000-0000-0000BF060000}"/>
    <cellStyle name="20% - Énfasis6 3 4 3" xfId="37462" xr:uid="{00000000-0005-0000-0000-0000C0060000}"/>
    <cellStyle name="20% - Énfasis6 3 4 4" xfId="37808" xr:uid="{00000000-0005-0000-0000-0000C1060000}"/>
    <cellStyle name="20% - Énfasis6 3 4 5" xfId="38086" xr:uid="{00000000-0005-0000-0000-0000C2060000}"/>
    <cellStyle name="20% - Énfasis6 3 4 6" xfId="36856" xr:uid="{00000000-0005-0000-0000-0000C3060000}"/>
    <cellStyle name="20% - Énfasis6 3 4 7" xfId="20947" xr:uid="{00000000-0005-0000-0000-0000C4060000}"/>
    <cellStyle name="20% - Énfasis6 3 5" xfId="555" xr:uid="{00000000-0005-0000-0000-0000C5060000}"/>
    <cellStyle name="20% - Énfasis6 3 5 2" xfId="36859" xr:uid="{00000000-0005-0000-0000-0000C6060000}"/>
    <cellStyle name="20% - Énfasis6 3 5 2 2" xfId="37463" xr:uid="{00000000-0005-0000-0000-0000C7060000}"/>
    <cellStyle name="20% - Énfasis6 3 5 2 3" xfId="37812" xr:uid="{00000000-0005-0000-0000-0000C8060000}"/>
    <cellStyle name="20% - Énfasis6 3 5 2 4" xfId="38083" xr:uid="{00000000-0005-0000-0000-0000C9060000}"/>
    <cellStyle name="20% - Énfasis6 3 5 3" xfId="37464" xr:uid="{00000000-0005-0000-0000-0000CA060000}"/>
    <cellStyle name="20% - Énfasis6 3 5 4" xfId="37811" xr:uid="{00000000-0005-0000-0000-0000CB060000}"/>
    <cellStyle name="20% - Énfasis6 3 5 5" xfId="38084" xr:uid="{00000000-0005-0000-0000-0000CC060000}"/>
    <cellStyle name="20% - Énfasis6 3 5 6" xfId="36858" xr:uid="{00000000-0005-0000-0000-0000CD060000}"/>
    <cellStyle name="20% - Énfasis6 3 5 7" xfId="24783" xr:uid="{00000000-0005-0000-0000-0000CE060000}"/>
    <cellStyle name="20% - Énfasis6 3 6" xfId="556" xr:uid="{00000000-0005-0000-0000-0000CF060000}"/>
    <cellStyle name="20% - Énfasis6 3 6 2" xfId="36861" xr:uid="{00000000-0005-0000-0000-0000D0060000}"/>
    <cellStyle name="20% - Énfasis6 3 6 2 2" xfId="37465" xr:uid="{00000000-0005-0000-0000-0000D1060000}"/>
    <cellStyle name="20% - Énfasis6 3 6 2 3" xfId="37815" xr:uid="{00000000-0005-0000-0000-0000D2060000}"/>
    <cellStyle name="20% - Énfasis6 3 6 2 4" xfId="38082" xr:uid="{00000000-0005-0000-0000-0000D3060000}"/>
    <cellStyle name="20% - Énfasis6 3 6 3" xfId="37466" xr:uid="{00000000-0005-0000-0000-0000D4060000}"/>
    <cellStyle name="20% - Énfasis6 3 6 4" xfId="37814" xr:uid="{00000000-0005-0000-0000-0000D5060000}"/>
    <cellStyle name="20% - Énfasis6 3 6 5" xfId="37644" xr:uid="{00000000-0005-0000-0000-0000D6060000}"/>
    <cellStyle name="20% - Énfasis6 3 6 6" xfId="36860" xr:uid="{00000000-0005-0000-0000-0000D7060000}"/>
    <cellStyle name="20% - Énfasis6 3 6 7" xfId="28620" xr:uid="{00000000-0005-0000-0000-0000D8060000}"/>
    <cellStyle name="20% - Énfasis6 3 7" xfId="557" xr:uid="{00000000-0005-0000-0000-0000D9060000}"/>
    <cellStyle name="20% - Énfasis6 3 7 2" xfId="37467" xr:uid="{00000000-0005-0000-0000-0000DA060000}"/>
    <cellStyle name="20% - Énfasis6 3 7 3" xfId="37817" xr:uid="{00000000-0005-0000-0000-0000DB060000}"/>
    <cellStyle name="20% - Énfasis6 3 7 4" xfId="38081" xr:uid="{00000000-0005-0000-0000-0000DC060000}"/>
    <cellStyle name="20% - Énfasis6 3 7 5" xfId="36862" xr:uid="{00000000-0005-0000-0000-0000DD060000}"/>
    <cellStyle name="20% - Énfasis6 3 7 6" xfId="16719" xr:uid="{00000000-0005-0000-0000-0000DE060000}"/>
    <cellStyle name="20% - Énfasis6 3 8" xfId="32770" xr:uid="{00000000-0005-0000-0000-0000DF060000}"/>
    <cellStyle name="20% - Énfasis6 3 8 2" xfId="37468" xr:uid="{00000000-0005-0000-0000-0000E0060000}"/>
    <cellStyle name="20% - Énfasis6 3 9" xfId="32823" xr:uid="{00000000-0005-0000-0000-0000E1060000}"/>
    <cellStyle name="20% - Énfasis6 3 9 2" xfId="37801" xr:uid="{00000000-0005-0000-0000-0000E2060000}"/>
    <cellStyle name="20% - Énfasis6 4" xfId="558" xr:uid="{00000000-0005-0000-0000-0000E3060000}"/>
    <cellStyle name="20% - Énfasis6 4 2" xfId="559" xr:uid="{00000000-0005-0000-0000-0000E4060000}"/>
    <cellStyle name="20% - Énfasis6 4 2 2" xfId="560" xr:uid="{00000000-0005-0000-0000-0000E5060000}"/>
    <cellStyle name="20% - Énfasis6 4 2 2 2" xfId="561" xr:uid="{00000000-0005-0000-0000-0000E6060000}"/>
    <cellStyle name="20% - Énfasis6 4 2 2 2 2" xfId="20953" xr:uid="{00000000-0005-0000-0000-0000E7060000}"/>
    <cellStyle name="20% - Énfasis6 4 2 2 3" xfId="562" xr:uid="{00000000-0005-0000-0000-0000E8060000}"/>
    <cellStyle name="20% - Énfasis6 4 2 2 3 2" xfId="24789" xr:uid="{00000000-0005-0000-0000-0000E9060000}"/>
    <cellStyle name="20% - Énfasis6 4 2 2 4" xfId="563" xr:uid="{00000000-0005-0000-0000-0000EA060000}"/>
    <cellStyle name="20% - Énfasis6 4 2 2 4 2" xfId="28626" xr:uid="{00000000-0005-0000-0000-0000EB060000}"/>
    <cellStyle name="20% - Énfasis6 4 2 2 5" xfId="19657" xr:uid="{00000000-0005-0000-0000-0000EC060000}"/>
    <cellStyle name="20% - Énfasis6 4 2 3" xfId="564" xr:uid="{00000000-0005-0000-0000-0000ED060000}"/>
    <cellStyle name="20% - Énfasis6 4 2 3 2" xfId="20952" xr:uid="{00000000-0005-0000-0000-0000EE060000}"/>
    <cellStyle name="20% - Énfasis6 4 2 4" xfId="565" xr:uid="{00000000-0005-0000-0000-0000EF060000}"/>
    <cellStyle name="20% - Énfasis6 4 2 4 2" xfId="24788" xr:uid="{00000000-0005-0000-0000-0000F0060000}"/>
    <cellStyle name="20% - Énfasis6 4 2 5" xfId="566" xr:uid="{00000000-0005-0000-0000-0000F1060000}"/>
    <cellStyle name="20% - Énfasis6 4 2 5 2" xfId="28625" xr:uid="{00000000-0005-0000-0000-0000F2060000}"/>
    <cellStyle name="20% - Énfasis6 4 2 6" xfId="16722" xr:uid="{00000000-0005-0000-0000-0000F3060000}"/>
    <cellStyle name="20% - Énfasis6 4 3" xfId="567" xr:uid="{00000000-0005-0000-0000-0000F4060000}"/>
    <cellStyle name="20% - Énfasis6 4 3 2" xfId="568" xr:uid="{00000000-0005-0000-0000-0000F5060000}"/>
    <cellStyle name="20% - Énfasis6 4 3 2 2" xfId="20954" xr:uid="{00000000-0005-0000-0000-0000F6060000}"/>
    <cellStyle name="20% - Énfasis6 4 3 3" xfId="569" xr:uid="{00000000-0005-0000-0000-0000F7060000}"/>
    <cellStyle name="20% - Énfasis6 4 3 3 2" xfId="24790" xr:uid="{00000000-0005-0000-0000-0000F8060000}"/>
    <cellStyle name="20% - Énfasis6 4 3 4" xfId="570" xr:uid="{00000000-0005-0000-0000-0000F9060000}"/>
    <cellStyle name="20% - Énfasis6 4 3 4 2" xfId="28627" xr:uid="{00000000-0005-0000-0000-0000FA060000}"/>
    <cellStyle name="20% - Énfasis6 4 3 5" xfId="18672" xr:uid="{00000000-0005-0000-0000-0000FB060000}"/>
    <cellStyle name="20% - Énfasis6 4 4" xfId="571" xr:uid="{00000000-0005-0000-0000-0000FC060000}"/>
    <cellStyle name="20% - Énfasis6 4 4 2" xfId="20951" xr:uid="{00000000-0005-0000-0000-0000FD060000}"/>
    <cellStyle name="20% - Énfasis6 4 5" xfId="572" xr:uid="{00000000-0005-0000-0000-0000FE060000}"/>
    <cellStyle name="20% - Énfasis6 4 5 2" xfId="24787" xr:uid="{00000000-0005-0000-0000-0000FF060000}"/>
    <cellStyle name="20% - Énfasis6 4 6" xfId="573" xr:uid="{00000000-0005-0000-0000-000000070000}"/>
    <cellStyle name="20% - Énfasis6 4 6 2" xfId="28624" xr:uid="{00000000-0005-0000-0000-000001070000}"/>
    <cellStyle name="20% - Énfasis6 4 7" xfId="16721" xr:uid="{00000000-0005-0000-0000-000002070000}"/>
    <cellStyle name="20% - Énfasis6 5" xfId="574" xr:uid="{00000000-0005-0000-0000-000003070000}"/>
    <cellStyle name="20% - Énfasis6 5 2" xfId="575" xr:uid="{00000000-0005-0000-0000-000004070000}"/>
    <cellStyle name="20% - Énfasis6 5 2 2" xfId="576" xr:uid="{00000000-0005-0000-0000-000005070000}"/>
    <cellStyle name="20% - Énfasis6 5 2 2 2" xfId="577" xr:uid="{00000000-0005-0000-0000-000006070000}"/>
    <cellStyle name="20% - Énfasis6 5 2 2 2 2" xfId="20957" xr:uid="{00000000-0005-0000-0000-000007070000}"/>
    <cellStyle name="20% - Énfasis6 5 2 2 3" xfId="578" xr:uid="{00000000-0005-0000-0000-000008070000}"/>
    <cellStyle name="20% - Énfasis6 5 2 2 3 2" xfId="24793" xr:uid="{00000000-0005-0000-0000-000009070000}"/>
    <cellStyle name="20% - Énfasis6 5 2 2 4" xfId="579" xr:uid="{00000000-0005-0000-0000-00000A070000}"/>
    <cellStyle name="20% - Énfasis6 5 2 2 4 2" xfId="28630" xr:uid="{00000000-0005-0000-0000-00000B070000}"/>
    <cellStyle name="20% - Énfasis6 5 2 2 5" xfId="20478" xr:uid="{00000000-0005-0000-0000-00000C070000}"/>
    <cellStyle name="20% - Énfasis6 5 2 3" xfId="580" xr:uid="{00000000-0005-0000-0000-00000D070000}"/>
    <cellStyle name="20% - Énfasis6 5 2 3 2" xfId="20956" xr:uid="{00000000-0005-0000-0000-00000E070000}"/>
    <cellStyle name="20% - Énfasis6 5 2 4" xfId="581" xr:uid="{00000000-0005-0000-0000-00000F070000}"/>
    <cellStyle name="20% - Énfasis6 5 2 4 2" xfId="24792" xr:uid="{00000000-0005-0000-0000-000010070000}"/>
    <cellStyle name="20% - Énfasis6 5 2 5" xfId="582" xr:uid="{00000000-0005-0000-0000-000011070000}"/>
    <cellStyle name="20% - Énfasis6 5 2 5 2" xfId="28629" xr:uid="{00000000-0005-0000-0000-000012070000}"/>
    <cellStyle name="20% - Énfasis6 5 2 6" xfId="16724" xr:uid="{00000000-0005-0000-0000-000013070000}"/>
    <cellStyle name="20% - Énfasis6 5 3" xfId="583" xr:uid="{00000000-0005-0000-0000-000014070000}"/>
    <cellStyle name="20% - Énfasis6 5 3 2" xfId="584" xr:uid="{00000000-0005-0000-0000-000015070000}"/>
    <cellStyle name="20% - Énfasis6 5 3 2 2" xfId="20958" xr:uid="{00000000-0005-0000-0000-000016070000}"/>
    <cellStyle name="20% - Énfasis6 5 3 3" xfId="585" xr:uid="{00000000-0005-0000-0000-000017070000}"/>
    <cellStyle name="20% - Énfasis6 5 3 3 2" xfId="24794" xr:uid="{00000000-0005-0000-0000-000018070000}"/>
    <cellStyle name="20% - Énfasis6 5 3 4" xfId="586" xr:uid="{00000000-0005-0000-0000-000019070000}"/>
    <cellStyle name="20% - Énfasis6 5 3 4 2" xfId="28631" xr:uid="{00000000-0005-0000-0000-00001A070000}"/>
    <cellStyle name="20% - Énfasis6 5 3 5" xfId="18673" xr:uid="{00000000-0005-0000-0000-00001B070000}"/>
    <cellStyle name="20% - Énfasis6 5 4" xfId="587" xr:uid="{00000000-0005-0000-0000-00001C070000}"/>
    <cellStyle name="20% - Énfasis6 5 4 2" xfId="20955" xr:uid="{00000000-0005-0000-0000-00001D070000}"/>
    <cellStyle name="20% - Énfasis6 5 5" xfId="588" xr:uid="{00000000-0005-0000-0000-00001E070000}"/>
    <cellStyle name="20% - Énfasis6 5 5 2" xfId="24791" xr:uid="{00000000-0005-0000-0000-00001F070000}"/>
    <cellStyle name="20% - Énfasis6 5 6" xfId="589" xr:uid="{00000000-0005-0000-0000-000020070000}"/>
    <cellStyle name="20% - Énfasis6 5 6 2" xfId="28628" xr:uid="{00000000-0005-0000-0000-000021070000}"/>
    <cellStyle name="20% - Énfasis6 5 7" xfId="16723" xr:uid="{00000000-0005-0000-0000-000022070000}"/>
    <cellStyle name="20% - Énfasis6 6" xfId="590" xr:uid="{00000000-0005-0000-0000-000023070000}"/>
    <cellStyle name="20% - Énfasis6 6 2" xfId="591" xr:uid="{00000000-0005-0000-0000-000024070000}"/>
    <cellStyle name="20% - Énfasis6 6 2 2" xfId="592" xr:uid="{00000000-0005-0000-0000-000025070000}"/>
    <cellStyle name="20% - Énfasis6 6 2 2 2" xfId="20960" xr:uid="{00000000-0005-0000-0000-000026070000}"/>
    <cellStyle name="20% - Énfasis6 6 2 3" xfId="593" xr:uid="{00000000-0005-0000-0000-000027070000}"/>
    <cellStyle name="20% - Énfasis6 6 2 3 2" xfId="24796" xr:uid="{00000000-0005-0000-0000-000028070000}"/>
    <cellStyle name="20% - Énfasis6 6 2 4" xfId="594" xr:uid="{00000000-0005-0000-0000-000029070000}"/>
    <cellStyle name="20% - Énfasis6 6 2 4 2" xfId="28633" xr:uid="{00000000-0005-0000-0000-00002A070000}"/>
    <cellStyle name="20% - Énfasis6 6 2 5" xfId="19653" xr:uid="{00000000-0005-0000-0000-00002B070000}"/>
    <cellStyle name="20% - Énfasis6 6 3" xfId="595" xr:uid="{00000000-0005-0000-0000-00002C070000}"/>
    <cellStyle name="20% - Énfasis6 6 3 2" xfId="20959" xr:uid="{00000000-0005-0000-0000-00002D070000}"/>
    <cellStyle name="20% - Énfasis6 6 4" xfId="596" xr:uid="{00000000-0005-0000-0000-00002E070000}"/>
    <cellStyle name="20% - Énfasis6 6 4 2" xfId="24795" xr:uid="{00000000-0005-0000-0000-00002F070000}"/>
    <cellStyle name="20% - Énfasis6 6 5" xfId="597" xr:uid="{00000000-0005-0000-0000-000030070000}"/>
    <cellStyle name="20% - Énfasis6 6 5 2" xfId="28632" xr:uid="{00000000-0005-0000-0000-000031070000}"/>
    <cellStyle name="20% - Énfasis6 6 6" xfId="16725" xr:uid="{00000000-0005-0000-0000-000032070000}"/>
    <cellStyle name="20% - Énfasis6 7" xfId="598" xr:uid="{00000000-0005-0000-0000-000033070000}"/>
    <cellStyle name="20% - Énfasis6 7 2" xfId="599" xr:uid="{00000000-0005-0000-0000-000034070000}"/>
    <cellStyle name="20% - Énfasis6 7 2 2" xfId="20961" xr:uid="{00000000-0005-0000-0000-000035070000}"/>
    <cellStyle name="20% - Énfasis6 7 3" xfId="600" xr:uid="{00000000-0005-0000-0000-000036070000}"/>
    <cellStyle name="20% - Énfasis6 7 3 2" xfId="24797" xr:uid="{00000000-0005-0000-0000-000037070000}"/>
    <cellStyle name="20% - Énfasis6 7 4" xfId="601" xr:uid="{00000000-0005-0000-0000-000038070000}"/>
    <cellStyle name="20% - Énfasis6 7 4 2" xfId="28634" xr:uid="{00000000-0005-0000-0000-000039070000}"/>
    <cellStyle name="20% - Énfasis6 7 5" xfId="18636" xr:uid="{00000000-0005-0000-0000-00003A070000}"/>
    <cellStyle name="20% - Énfasis6 8" xfId="602" xr:uid="{00000000-0005-0000-0000-00003B070000}"/>
    <cellStyle name="20% - Énfasis6 8 2" xfId="20815" xr:uid="{00000000-0005-0000-0000-00003C070000}"/>
    <cellStyle name="20% - Énfasis6 9" xfId="603" xr:uid="{00000000-0005-0000-0000-00003D070000}"/>
    <cellStyle name="20% - Énfasis6 9 2" xfId="24652" xr:uid="{00000000-0005-0000-0000-00003E070000}"/>
    <cellStyle name="20% - Акцент1" xfId="34131" xr:uid="{00000000-0005-0000-0000-00003F070000}"/>
    <cellStyle name="20% - Акцент2" xfId="34132" xr:uid="{00000000-0005-0000-0000-000040070000}"/>
    <cellStyle name="20% - Акцент3" xfId="34133" xr:uid="{00000000-0005-0000-0000-000041070000}"/>
    <cellStyle name="20% - Акцент4" xfId="34134" xr:uid="{00000000-0005-0000-0000-000042070000}"/>
    <cellStyle name="20% - Акцент5" xfId="34135" xr:uid="{00000000-0005-0000-0000-000043070000}"/>
    <cellStyle name="20% - Акцент6" xfId="33018" xr:uid="{00000000-0005-0000-0000-000044070000}"/>
    <cellStyle name="20% - Акцент6 2" xfId="34136" xr:uid="{00000000-0005-0000-0000-000045070000}"/>
    <cellStyle name="20% - Акцент6 2 2" xfId="34137" xr:uid="{00000000-0005-0000-0000-000046070000}"/>
    <cellStyle name="20% - Акцент6 2 2 2" xfId="34138" xr:uid="{00000000-0005-0000-0000-000047070000}"/>
    <cellStyle name="20% - Акцент6 2 2 3" xfId="34139" xr:uid="{00000000-0005-0000-0000-000048070000}"/>
    <cellStyle name="20% - Акцент6 2 3" xfId="34140" xr:uid="{00000000-0005-0000-0000-000049070000}"/>
    <cellStyle name="20% - Акцент6 2 4" xfId="34141" xr:uid="{00000000-0005-0000-0000-00004A070000}"/>
    <cellStyle name="20% - Акцент6 3" xfId="34142" xr:uid="{00000000-0005-0000-0000-00004B070000}"/>
    <cellStyle name="20% - Акцент6 3 2" xfId="34143" xr:uid="{00000000-0005-0000-0000-00004C070000}"/>
    <cellStyle name="20% - Акцент6 3 3" xfId="34144" xr:uid="{00000000-0005-0000-0000-00004D070000}"/>
    <cellStyle name="20% - Акцент6 4" xfId="34145" xr:uid="{00000000-0005-0000-0000-00004E070000}"/>
    <cellStyle name="40% - Accent1" xfId="16622" xr:uid="{00000000-0005-0000-0000-00004F070000}"/>
    <cellStyle name="40% - Accent1 2" xfId="33019" xr:uid="{00000000-0005-0000-0000-000050070000}"/>
    <cellStyle name="40% - Accent1 3" xfId="33020" xr:uid="{00000000-0005-0000-0000-000051070000}"/>
    <cellStyle name="40% - Accent2" xfId="16626" xr:uid="{00000000-0005-0000-0000-000052070000}"/>
    <cellStyle name="40% - Accent2 2" xfId="33021" xr:uid="{00000000-0005-0000-0000-000053070000}"/>
    <cellStyle name="40% - Accent2 3" xfId="33022" xr:uid="{00000000-0005-0000-0000-000054070000}"/>
    <cellStyle name="40% - Accent3" xfId="16630" xr:uid="{00000000-0005-0000-0000-000055070000}"/>
    <cellStyle name="40% - Accent3 2" xfId="33023" xr:uid="{00000000-0005-0000-0000-000056070000}"/>
    <cellStyle name="40% - Accent3 3" xfId="33024" xr:uid="{00000000-0005-0000-0000-000057070000}"/>
    <cellStyle name="40% - Accent4" xfId="16634" xr:uid="{00000000-0005-0000-0000-000058070000}"/>
    <cellStyle name="40% - Accent4 2" xfId="33025" xr:uid="{00000000-0005-0000-0000-000059070000}"/>
    <cellStyle name="40% - Accent4 3" xfId="33026" xr:uid="{00000000-0005-0000-0000-00005A070000}"/>
    <cellStyle name="40% - Accent5" xfId="16638" xr:uid="{00000000-0005-0000-0000-00005B070000}"/>
    <cellStyle name="40% - Accent5 2" xfId="33027" xr:uid="{00000000-0005-0000-0000-00005C070000}"/>
    <cellStyle name="40% - Accent5 3" xfId="33028" xr:uid="{00000000-0005-0000-0000-00005D070000}"/>
    <cellStyle name="40% - Accent6" xfId="16642" xr:uid="{00000000-0005-0000-0000-00005E070000}"/>
    <cellStyle name="40% - Accent6 2" xfId="33029" xr:uid="{00000000-0005-0000-0000-00005F070000}"/>
    <cellStyle name="40% - Accent6 3" xfId="33030" xr:uid="{00000000-0005-0000-0000-000060070000}"/>
    <cellStyle name="40% - Énfasis1 10" xfId="604" xr:uid="{00000000-0005-0000-0000-000061070000}"/>
    <cellStyle name="40% - Énfasis1 10 2" xfId="28501" xr:uid="{00000000-0005-0000-0000-000062070000}"/>
    <cellStyle name="40% - Énfasis1 11" xfId="605" xr:uid="{00000000-0005-0000-0000-000063070000}"/>
    <cellStyle name="40% - Énfasis1 11 2" xfId="32327" xr:uid="{00000000-0005-0000-0000-000064070000}"/>
    <cellStyle name="40% - Énfasis1 12" xfId="606" xr:uid="{00000000-0005-0000-0000-000065070000}"/>
    <cellStyle name="40% - Énfasis1 13" xfId="32575" xr:uid="{00000000-0005-0000-0000-000066070000}"/>
    <cellStyle name="40% - Énfasis1 2" xfId="607" xr:uid="{00000000-0005-0000-0000-000067070000}"/>
    <cellStyle name="40% - Énfasis1 2 10" xfId="32824" xr:uid="{00000000-0005-0000-0000-000068070000}"/>
    <cellStyle name="40% - Énfasis1 2 10 2" xfId="38080" xr:uid="{00000000-0005-0000-0000-000069070000}"/>
    <cellStyle name="40% - Énfasis1 2 11" xfId="32865" xr:uid="{00000000-0005-0000-0000-00006A070000}"/>
    <cellStyle name="40% - Énfasis1 2 12" xfId="32959" xr:uid="{00000000-0005-0000-0000-00006B070000}"/>
    <cellStyle name="40% - Énfasis1 2 13" xfId="35222" xr:uid="{00000000-0005-0000-0000-00006C070000}"/>
    <cellStyle name="40% - Énfasis1 2 2" xfId="608" xr:uid="{00000000-0005-0000-0000-00006D070000}"/>
    <cellStyle name="40% - Énfasis1 2 2 10" xfId="32864" xr:uid="{00000000-0005-0000-0000-00006E070000}"/>
    <cellStyle name="40% - Énfasis1 2 2 11" xfId="32958" xr:uid="{00000000-0005-0000-0000-00006F070000}"/>
    <cellStyle name="40% - Énfasis1 2 2 12" xfId="33132" xr:uid="{00000000-0005-0000-0000-000070070000}"/>
    <cellStyle name="40% - Énfasis1 2 2 13" xfId="35698" xr:uid="{00000000-0005-0000-0000-000071070000}"/>
    <cellStyle name="40% - Énfasis1 2 2 14" xfId="16661" xr:uid="{00000000-0005-0000-0000-000072070000}"/>
    <cellStyle name="40% - Énfasis1 2 2 2" xfId="609" xr:uid="{00000000-0005-0000-0000-000073070000}"/>
    <cellStyle name="40% - Énfasis1 2 2 2 2" xfId="610" xr:uid="{00000000-0005-0000-0000-000074070000}"/>
    <cellStyle name="40% - Énfasis1 2 2 2 2 2" xfId="611" xr:uid="{00000000-0005-0000-0000-000075070000}"/>
    <cellStyle name="40% - Énfasis1 2 2 2 2 2 2" xfId="20965" xr:uid="{00000000-0005-0000-0000-000076070000}"/>
    <cellStyle name="40% - Énfasis1 2 2 2 2 3" xfId="612" xr:uid="{00000000-0005-0000-0000-000077070000}"/>
    <cellStyle name="40% - Énfasis1 2 2 2 2 3 2" xfId="24801" xr:uid="{00000000-0005-0000-0000-000078070000}"/>
    <cellStyle name="40% - Énfasis1 2 2 2 2 4" xfId="613" xr:uid="{00000000-0005-0000-0000-000079070000}"/>
    <cellStyle name="40% - Énfasis1 2 2 2 2 4 2" xfId="28638" xr:uid="{00000000-0005-0000-0000-00007A070000}"/>
    <cellStyle name="40% - Énfasis1 2 2 2 2 5" xfId="37469" xr:uid="{00000000-0005-0000-0000-00007B070000}"/>
    <cellStyle name="40% - Énfasis1 2 2 2 2 6" xfId="19660" xr:uid="{00000000-0005-0000-0000-00007C070000}"/>
    <cellStyle name="40% - Énfasis1 2 2 2 3" xfId="614" xr:uid="{00000000-0005-0000-0000-00007D070000}"/>
    <cellStyle name="40% - Énfasis1 2 2 2 3 2" xfId="37821" xr:uid="{00000000-0005-0000-0000-00007E070000}"/>
    <cellStyle name="40% - Énfasis1 2 2 2 3 3" xfId="20964" xr:uid="{00000000-0005-0000-0000-00007F070000}"/>
    <cellStyle name="40% - Énfasis1 2 2 2 4" xfId="615" xr:uid="{00000000-0005-0000-0000-000080070000}"/>
    <cellStyle name="40% - Énfasis1 2 2 2 4 2" xfId="38078" xr:uid="{00000000-0005-0000-0000-000081070000}"/>
    <cellStyle name="40% - Énfasis1 2 2 2 4 3" xfId="24800" xr:uid="{00000000-0005-0000-0000-000082070000}"/>
    <cellStyle name="40% - Énfasis1 2 2 2 5" xfId="616" xr:uid="{00000000-0005-0000-0000-000083070000}"/>
    <cellStyle name="40% - Énfasis1 2 2 2 5 2" xfId="28637" xr:uid="{00000000-0005-0000-0000-000084070000}"/>
    <cellStyle name="40% - Énfasis1 2 2 2 6" xfId="36863" xr:uid="{00000000-0005-0000-0000-000085070000}"/>
    <cellStyle name="40% - Énfasis1 2 2 2 7" xfId="16726" xr:uid="{00000000-0005-0000-0000-000086070000}"/>
    <cellStyle name="40% - Énfasis1 2 2 3" xfId="617" xr:uid="{00000000-0005-0000-0000-000087070000}"/>
    <cellStyle name="40% - Énfasis1 2 2 3 2" xfId="618" xr:uid="{00000000-0005-0000-0000-000088070000}"/>
    <cellStyle name="40% - Énfasis1 2 2 3 2 2" xfId="20966" xr:uid="{00000000-0005-0000-0000-000089070000}"/>
    <cellStyle name="40% - Énfasis1 2 2 3 3" xfId="619" xr:uid="{00000000-0005-0000-0000-00008A070000}"/>
    <cellStyle name="40% - Énfasis1 2 2 3 3 2" xfId="24802" xr:uid="{00000000-0005-0000-0000-00008B070000}"/>
    <cellStyle name="40% - Énfasis1 2 2 3 4" xfId="620" xr:uid="{00000000-0005-0000-0000-00008C070000}"/>
    <cellStyle name="40% - Énfasis1 2 2 3 4 2" xfId="28639" xr:uid="{00000000-0005-0000-0000-00008D070000}"/>
    <cellStyle name="40% - Énfasis1 2 2 3 5" xfId="37470" xr:uid="{00000000-0005-0000-0000-00008E070000}"/>
    <cellStyle name="40% - Énfasis1 2 2 3 6" xfId="18675" xr:uid="{00000000-0005-0000-0000-00008F070000}"/>
    <cellStyle name="40% - Énfasis1 2 2 4" xfId="621" xr:uid="{00000000-0005-0000-0000-000090070000}"/>
    <cellStyle name="40% - Énfasis1 2 2 4 2" xfId="37820" xr:uid="{00000000-0005-0000-0000-000091070000}"/>
    <cellStyle name="40% - Énfasis1 2 2 4 3" xfId="20963" xr:uid="{00000000-0005-0000-0000-000092070000}"/>
    <cellStyle name="40% - Énfasis1 2 2 5" xfId="622" xr:uid="{00000000-0005-0000-0000-000093070000}"/>
    <cellStyle name="40% - Énfasis1 2 2 5 2" xfId="38079" xr:uid="{00000000-0005-0000-0000-000094070000}"/>
    <cellStyle name="40% - Énfasis1 2 2 5 3" xfId="24799" xr:uid="{00000000-0005-0000-0000-000095070000}"/>
    <cellStyle name="40% - Énfasis1 2 2 6" xfId="623" xr:uid="{00000000-0005-0000-0000-000096070000}"/>
    <cellStyle name="40% - Énfasis1 2 2 6 2" xfId="28636" xr:uid="{00000000-0005-0000-0000-000097070000}"/>
    <cellStyle name="40% - Énfasis1 2 2 7" xfId="32734" xr:uid="{00000000-0005-0000-0000-000098070000}"/>
    <cellStyle name="40% - Énfasis1 2 2 8" xfId="32768" xr:uid="{00000000-0005-0000-0000-000099070000}"/>
    <cellStyle name="40% - Énfasis1 2 2 9" xfId="32825" xr:uid="{00000000-0005-0000-0000-00009A070000}"/>
    <cellStyle name="40% - Énfasis1 2 3" xfId="624" xr:uid="{00000000-0005-0000-0000-00009B070000}"/>
    <cellStyle name="40% - Énfasis1 2 3 2" xfId="625" xr:uid="{00000000-0005-0000-0000-00009C070000}"/>
    <cellStyle name="40% - Énfasis1 2 3 2 2" xfId="626" xr:uid="{00000000-0005-0000-0000-00009D070000}"/>
    <cellStyle name="40% - Énfasis1 2 3 2 2 2" xfId="37471" xr:uid="{00000000-0005-0000-0000-00009E070000}"/>
    <cellStyle name="40% - Énfasis1 2 3 2 2 3" xfId="20968" xr:uid="{00000000-0005-0000-0000-00009F070000}"/>
    <cellStyle name="40% - Énfasis1 2 3 2 3" xfId="627" xr:uid="{00000000-0005-0000-0000-0000A0070000}"/>
    <cellStyle name="40% - Énfasis1 2 3 2 3 2" xfId="37825" xr:uid="{00000000-0005-0000-0000-0000A1070000}"/>
    <cellStyle name="40% - Énfasis1 2 3 2 3 3" xfId="24804" xr:uid="{00000000-0005-0000-0000-0000A2070000}"/>
    <cellStyle name="40% - Énfasis1 2 3 2 4" xfId="628" xr:uid="{00000000-0005-0000-0000-0000A3070000}"/>
    <cellStyle name="40% - Énfasis1 2 3 2 4 2" xfId="37643" xr:uid="{00000000-0005-0000-0000-0000A4070000}"/>
    <cellStyle name="40% - Énfasis1 2 3 2 4 3" xfId="28641" xr:uid="{00000000-0005-0000-0000-0000A5070000}"/>
    <cellStyle name="40% - Énfasis1 2 3 2 5" xfId="36865" xr:uid="{00000000-0005-0000-0000-0000A6070000}"/>
    <cellStyle name="40% - Énfasis1 2 3 2 6" xfId="19659" xr:uid="{00000000-0005-0000-0000-0000A7070000}"/>
    <cellStyle name="40% - Énfasis1 2 3 3" xfId="629" xr:uid="{00000000-0005-0000-0000-0000A8070000}"/>
    <cellStyle name="40% - Énfasis1 2 3 3 2" xfId="37472" xr:uid="{00000000-0005-0000-0000-0000A9070000}"/>
    <cellStyle name="40% - Énfasis1 2 3 3 3" xfId="20967" xr:uid="{00000000-0005-0000-0000-0000AA070000}"/>
    <cellStyle name="40% - Énfasis1 2 3 4" xfId="630" xr:uid="{00000000-0005-0000-0000-0000AB070000}"/>
    <cellStyle name="40% - Énfasis1 2 3 4 2" xfId="37824" xr:uid="{00000000-0005-0000-0000-0000AC070000}"/>
    <cellStyle name="40% - Énfasis1 2 3 4 3" xfId="24803" xr:uid="{00000000-0005-0000-0000-0000AD070000}"/>
    <cellStyle name="40% - Énfasis1 2 3 5" xfId="631" xr:uid="{00000000-0005-0000-0000-0000AE070000}"/>
    <cellStyle name="40% - Énfasis1 2 3 5 2" xfId="38077" xr:uid="{00000000-0005-0000-0000-0000AF070000}"/>
    <cellStyle name="40% - Énfasis1 2 3 5 3" xfId="28640" xr:uid="{00000000-0005-0000-0000-0000B0070000}"/>
    <cellStyle name="40% - Énfasis1 2 3 6" xfId="36864" xr:uid="{00000000-0005-0000-0000-0000B1070000}"/>
    <cellStyle name="40% - Énfasis1 2 3 7" xfId="16727" xr:uid="{00000000-0005-0000-0000-0000B2070000}"/>
    <cellStyle name="40% - Énfasis1 2 4" xfId="632" xr:uid="{00000000-0005-0000-0000-0000B3070000}"/>
    <cellStyle name="40% - Énfasis1 2 4 2" xfId="633" xr:uid="{00000000-0005-0000-0000-0000B4070000}"/>
    <cellStyle name="40% - Énfasis1 2 4 2 2" xfId="37473" xr:uid="{00000000-0005-0000-0000-0000B5070000}"/>
    <cellStyle name="40% - Énfasis1 2 4 2 3" xfId="37827" xr:uid="{00000000-0005-0000-0000-0000B6070000}"/>
    <cellStyle name="40% - Énfasis1 2 4 2 4" xfId="38075" xr:uid="{00000000-0005-0000-0000-0000B7070000}"/>
    <cellStyle name="40% - Énfasis1 2 4 2 5" xfId="36867" xr:uid="{00000000-0005-0000-0000-0000B8070000}"/>
    <cellStyle name="40% - Énfasis1 2 4 2 6" xfId="20969" xr:uid="{00000000-0005-0000-0000-0000B9070000}"/>
    <cellStyle name="40% - Énfasis1 2 4 3" xfId="634" xr:uid="{00000000-0005-0000-0000-0000BA070000}"/>
    <cellStyle name="40% - Énfasis1 2 4 3 2" xfId="37474" xr:uid="{00000000-0005-0000-0000-0000BB070000}"/>
    <cellStyle name="40% - Énfasis1 2 4 3 3" xfId="24805" xr:uid="{00000000-0005-0000-0000-0000BC070000}"/>
    <cellStyle name="40% - Énfasis1 2 4 4" xfId="635" xr:uid="{00000000-0005-0000-0000-0000BD070000}"/>
    <cellStyle name="40% - Énfasis1 2 4 4 2" xfId="37826" xr:uid="{00000000-0005-0000-0000-0000BE070000}"/>
    <cellStyle name="40% - Énfasis1 2 4 4 3" xfId="28642" xr:uid="{00000000-0005-0000-0000-0000BF070000}"/>
    <cellStyle name="40% - Énfasis1 2 4 5" xfId="38076" xr:uid="{00000000-0005-0000-0000-0000C0070000}"/>
    <cellStyle name="40% - Énfasis1 2 4 6" xfId="36866" xr:uid="{00000000-0005-0000-0000-0000C1070000}"/>
    <cellStyle name="40% - Énfasis1 2 4 7" xfId="18674" xr:uid="{00000000-0005-0000-0000-0000C2070000}"/>
    <cellStyle name="40% - Énfasis1 2 5" xfId="636" xr:uid="{00000000-0005-0000-0000-0000C3070000}"/>
    <cellStyle name="40% - Énfasis1 2 5 2" xfId="36869" xr:uid="{00000000-0005-0000-0000-0000C4070000}"/>
    <cellStyle name="40% - Énfasis1 2 5 2 2" xfId="37475" xr:uid="{00000000-0005-0000-0000-0000C5070000}"/>
    <cellStyle name="40% - Énfasis1 2 5 2 3" xfId="37831" xr:uid="{00000000-0005-0000-0000-0000C6070000}"/>
    <cellStyle name="40% - Énfasis1 2 5 2 4" xfId="38073" xr:uid="{00000000-0005-0000-0000-0000C7070000}"/>
    <cellStyle name="40% - Énfasis1 2 5 3" xfId="37476" xr:uid="{00000000-0005-0000-0000-0000C8070000}"/>
    <cellStyle name="40% - Énfasis1 2 5 4" xfId="37830" xr:uid="{00000000-0005-0000-0000-0000C9070000}"/>
    <cellStyle name="40% - Énfasis1 2 5 5" xfId="38074" xr:uid="{00000000-0005-0000-0000-0000CA070000}"/>
    <cellStyle name="40% - Énfasis1 2 5 6" xfId="36868" xr:uid="{00000000-0005-0000-0000-0000CB070000}"/>
    <cellStyle name="40% - Énfasis1 2 5 7" xfId="20962" xr:uid="{00000000-0005-0000-0000-0000CC070000}"/>
    <cellStyle name="40% - Énfasis1 2 6" xfId="637" xr:uid="{00000000-0005-0000-0000-0000CD070000}"/>
    <cellStyle name="40% - Énfasis1 2 6 2" xfId="36871" xr:uid="{00000000-0005-0000-0000-0000CE070000}"/>
    <cellStyle name="40% - Énfasis1 2 6 2 2" xfId="37477" xr:uid="{00000000-0005-0000-0000-0000CF070000}"/>
    <cellStyle name="40% - Énfasis1 2 6 2 3" xfId="37834" xr:uid="{00000000-0005-0000-0000-0000D0070000}"/>
    <cellStyle name="40% - Énfasis1 2 6 2 4" xfId="38071" xr:uid="{00000000-0005-0000-0000-0000D1070000}"/>
    <cellStyle name="40% - Énfasis1 2 6 3" xfId="37478" xr:uid="{00000000-0005-0000-0000-0000D2070000}"/>
    <cellStyle name="40% - Énfasis1 2 6 4" xfId="37833" xr:uid="{00000000-0005-0000-0000-0000D3070000}"/>
    <cellStyle name="40% - Énfasis1 2 6 5" xfId="38072" xr:uid="{00000000-0005-0000-0000-0000D4070000}"/>
    <cellStyle name="40% - Énfasis1 2 6 6" xfId="36870" xr:uid="{00000000-0005-0000-0000-0000D5070000}"/>
    <cellStyle name="40% - Énfasis1 2 6 7" xfId="24798" xr:uid="{00000000-0005-0000-0000-0000D6070000}"/>
    <cellStyle name="40% - Énfasis1 2 7" xfId="638" xr:uid="{00000000-0005-0000-0000-0000D7070000}"/>
    <cellStyle name="40% - Énfasis1 2 7 2" xfId="37479" xr:uid="{00000000-0005-0000-0000-0000D8070000}"/>
    <cellStyle name="40% - Énfasis1 2 7 3" xfId="37836" xr:uid="{00000000-0005-0000-0000-0000D9070000}"/>
    <cellStyle name="40% - Énfasis1 2 7 4" xfId="38070" xr:uid="{00000000-0005-0000-0000-0000DA070000}"/>
    <cellStyle name="40% - Énfasis1 2 7 5" xfId="36872" xr:uid="{00000000-0005-0000-0000-0000DB070000}"/>
    <cellStyle name="40% - Énfasis1 2 7 6" xfId="28635" xr:uid="{00000000-0005-0000-0000-0000DC070000}"/>
    <cellStyle name="40% - Énfasis1 2 8" xfId="32735" xr:uid="{00000000-0005-0000-0000-0000DD070000}"/>
    <cellStyle name="40% - Énfasis1 2 8 2" xfId="37480" xr:uid="{00000000-0005-0000-0000-0000DE070000}"/>
    <cellStyle name="40% - Énfasis1 2 9" xfId="32769" xr:uid="{00000000-0005-0000-0000-0000DF070000}"/>
    <cellStyle name="40% - Énfasis1 2 9 2" xfId="37819" xr:uid="{00000000-0005-0000-0000-0000E0070000}"/>
    <cellStyle name="40% - Énfasis1 3" xfId="639" xr:uid="{00000000-0005-0000-0000-0000E1070000}"/>
    <cellStyle name="40% - Énfasis1 3 10" xfId="32863" xr:uid="{00000000-0005-0000-0000-0000E2070000}"/>
    <cellStyle name="40% - Énfasis1 3 10 2" xfId="38069" xr:uid="{00000000-0005-0000-0000-0000E3070000}"/>
    <cellStyle name="40% - Énfasis1 3 11" xfId="32957" xr:uid="{00000000-0005-0000-0000-0000E4070000}"/>
    <cellStyle name="40% - Énfasis1 3 12" xfId="35221" xr:uid="{00000000-0005-0000-0000-0000E5070000}"/>
    <cellStyle name="40% - Énfasis1 3 13" xfId="36873" xr:uid="{00000000-0005-0000-0000-0000E6070000}"/>
    <cellStyle name="40% - Énfasis1 3 2" xfId="640" xr:uid="{00000000-0005-0000-0000-0000E7070000}"/>
    <cellStyle name="40% - Énfasis1 3 2 2" xfId="641" xr:uid="{00000000-0005-0000-0000-0000E8070000}"/>
    <cellStyle name="40% - Énfasis1 3 2 2 2" xfId="642" xr:uid="{00000000-0005-0000-0000-0000E9070000}"/>
    <cellStyle name="40% - Énfasis1 3 2 2 2 2" xfId="37481" xr:uid="{00000000-0005-0000-0000-0000EA070000}"/>
    <cellStyle name="40% - Énfasis1 3 2 2 2 3" xfId="20972" xr:uid="{00000000-0005-0000-0000-0000EB070000}"/>
    <cellStyle name="40% - Énfasis1 3 2 2 3" xfId="643" xr:uid="{00000000-0005-0000-0000-0000EC070000}"/>
    <cellStyle name="40% - Énfasis1 3 2 2 3 2" xfId="37839" xr:uid="{00000000-0005-0000-0000-0000ED070000}"/>
    <cellStyle name="40% - Énfasis1 3 2 2 3 3" xfId="24808" xr:uid="{00000000-0005-0000-0000-0000EE070000}"/>
    <cellStyle name="40% - Énfasis1 3 2 2 4" xfId="644" xr:uid="{00000000-0005-0000-0000-0000EF070000}"/>
    <cellStyle name="40% - Énfasis1 3 2 2 4 2" xfId="38067" xr:uid="{00000000-0005-0000-0000-0000F0070000}"/>
    <cellStyle name="40% - Énfasis1 3 2 2 4 3" xfId="28645" xr:uid="{00000000-0005-0000-0000-0000F1070000}"/>
    <cellStyle name="40% - Énfasis1 3 2 2 5" xfId="36875" xr:uid="{00000000-0005-0000-0000-0000F2070000}"/>
    <cellStyle name="40% - Énfasis1 3 2 2 6" xfId="19661" xr:uid="{00000000-0005-0000-0000-0000F3070000}"/>
    <cellStyle name="40% - Énfasis1 3 2 3" xfId="645" xr:uid="{00000000-0005-0000-0000-0000F4070000}"/>
    <cellStyle name="40% - Énfasis1 3 2 3 2" xfId="37482" xr:uid="{00000000-0005-0000-0000-0000F5070000}"/>
    <cellStyle name="40% - Énfasis1 3 2 3 3" xfId="20971" xr:uid="{00000000-0005-0000-0000-0000F6070000}"/>
    <cellStyle name="40% - Énfasis1 3 2 4" xfId="646" xr:uid="{00000000-0005-0000-0000-0000F7070000}"/>
    <cellStyle name="40% - Énfasis1 3 2 4 2" xfId="37838" xr:uid="{00000000-0005-0000-0000-0000F8070000}"/>
    <cellStyle name="40% - Énfasis1 3 2 4 3" xfId="24807" xr:uid="{00000000-0005-0000-0000-0000F9070000}"/>
    <cellStyle name="40% - Énfasis1 3 2 5" xfId="647" xr:uid="{00000000-0005-0000-0000-0000FA070000}"/>
    <cellStyle name="40% - Énfasis1 3 2 5 2" xfId="38068" xr:uid="{00000000-0005-0000-0000-0000FB070000}"/>
    <cellStyle name="40% - Énfasis1 3 2 5 3" xfId="28644" xr:uid="{00000000-0005-0000-0000-0000FC070000}"/>
    <cellStyle name="40% - Énfasis1 3 2 6" xfId="36874" xr:uid="{00000000-0005-0000-0000-0000FD070000}"/>
    <cellStyle name="40% - Énfasis1 3 2 7" xfId="16729" xr:uid="{00000000-0005-0000-0000-0000FE070000}"/>
    <cellStyle name="40% - Énfasis1 3 3" xfId="648" xr:uid="{00000000-0005-0000-0000-0000FF070000}"/>
    <cellStyle name="40% - Énfasis1 3 3 2" xfId="649" xr:uid="{00000000-0005-0000-0000-000000080000}"/>
    <cellStyle name="40% - Énfasis1 3 3 2 2" xfId="37483" xr:uid="{00000000-0005-0000-0000-000001080000}"/>
    <cellStyle name="40% - Énfasis1 3 3 2 3" xfId="37843" xr:uid="{00000000-0005-0000-0000-000002080000}"/>
    <cellStyle name="40% - Énfasis1 3 3 2 4" xfId="38065" xr:uid="{00000000-0005-0000-0000-000003080000}"/>
    <cellStyle name="40% - Énfasis1 3 3 2 5" xfId="36877" xr:uid="{00000000-0005-0000-0000-000004080000}"/>
    <cellStyle name="40% - Énfasis1 3 3 2 6" xfId="20973" xr:uid="{00000000-0005-0000-0000-000005080000}"/>
    <cellStyle name="40% - Énfasis1 3 3 3" xfId="650" xr:uid="{00000000-0005-0000-0000-000006080000}"/>
    <cellStyle name="40% - Énfasis1 3 3 3 2" xfId="37484" xr:uid="{00000000-0005-0000-0000-000007080000}"/>
    <cellStyle name="40% - Énfasis1 3 3 3 3" xfId="24809" xr:uid="{00000000-0005-0000-0000-000008080000}"/>
    <cellStyle name="40% - Énfasis1 3 3 4" xfId="651" xr:uid="{00000000-0005-0000-0000-000009080000}"/>
    <cellStyle name="40% - Énfasis1 3 3 4 2" xfId="37842" xr:uid="{00000000-0005-0000-0000-00000A080000}"/>
    <cellStyle name="40% - Énfasis1 3 3 4 3" xfId="28646" xr:uid="{00000000-0005-0000-0000-00000B080000}"/>
    <cellStyle name="40% - Énfasis1 3 3 5" xfId="38066" xr:uid="{00000000-0005-0000-0000-00000C080000}"/>
    <cellStyle name="40% - Énfasis1 3 3 6" xfId="36876" xr:uid="{00000000-0005-0000-0000-00000D080000}"/>
    <cellStyle name="40% - Énfasis1 3 3 7" xfId="18676" xr:uid="{00000000-0005-0000-0000-00000E080000}"/>
    <cellStyle name="40% - Énfasis1 3 4" xfId="652" xr:uid="{00000000-0005-0000-0000-00000F080000}"/>
    <cellStyle name="40% - Énfasis1 3 4 2" xfId="36879" xr:uid="{00000000-0005-0000-0000-000010080000}"/>
    <cellStyle name="40% - Énfasis1 3 4 2 2" xfId="37485" xr:uid="{00000000-0005-0000-0000-000011080000}"/>
    <cellStyle name="40% - Énfasis1 3 4 2 3" xfId="37845" xr:uid="{00000000-0005-0000-0000-000012080000}"/>
    <cellStyle name="40% - Énfasis1 3 4 2 4" xfId="38063" xr:uid="{00000000-0005-0000-0000-000013080000}"/>
    <cellStyle name="40% - Énfasis1 3 4 3" xfId="37486" xr:uid="{00000000-0005-0000-0000-000014080000}"/>
    <cellStyle name="40% - Énfasis1 3 4 4" xfId="37844" xr:uid="{00000000-0005-0000-0000-000015080000}"/>
    <cellStyle name="40% - Énfasis1 3 4 5" xfId="38064" xr:uid="{00000000-0005-0000-0000-000016080000}"/>
    <cellStyle name="40% - Énfasis1 3 4 6" xfId="36878" xr:uid="{00000000-0005-0000-0000-000017080000}"/>
    <cellStyle name="40% - Énfasis1 3 4 7" xfId="20970" xr:uid="{00000000-0005-0000-0000-000018080000}"/>
    <cellStyle name="40% - Énfasis1 3 5" xfId="653" xr:uid="{00000000-0005-0000-0000-000019080000}"/>
    <cellStyle name="40% - Énfasis1 3 5 2" xfId="36881" xr:uid="{00000000-0005-0000-0000-00001A080000}"/>
    <cellStyle name="40% - Énfasis1 3 5 2 2" xfId="37487" xr:uid="{00000000-0005-0000-0000-00001B080000}"/>
    <cellStyle name="40% - Énfasis1 3 5 2 3" xfId="37849" xr:uid="{00000000-0005-0000-0000-00001C080000}"/>
    <cellStyle name="40% - Énfasis1 3 5 2 4" xfId="38061" xr:uid="{00000000-0005-0000-0000-00001D080000}"/>
    <cellStyle name="40% - Énfasis1 3 5 3" xfId="37488" xr:uid="{00000000-0005-0000-0000-00001E080000}"/>
    <cellStyle name="40% - Énfasis1 3 5 4" xfId="37848" xr:uid="{00000000-0005-0000-0000-00001F080000}"/>
    <cellStyle name="40% - Énfasis1 3 5 5" xfId="38062" xr:uid="{00000000-0005-0000-0000-000020080000}"/>
    <cellStyle name="40% - Énfasis1 3 5 6" xfId="36880" xr:uid="{00000000-0005-0000-0000-000021080000}"/>
    <cellStyle name="40% - Énfasis1 3 5 7" xfId="24806" xr:uid="{00000000-0005-0000-0000-000022080000}"/>
    <cellStyle name="40% - Énfasis1 3 6" xfId="654" xr:uid="{00000000-0005-0000-0000-000023080000}"/>
    <cellStyle name="40% - Énfasis1 3 6 2" xfId="36883" xr:uid="{00000000-0005-0000-0000-000024080000}"/>
    <cellStyle name="40% - Énfasis1 3 6 2 2" xfId="37489" xr:uid="{00000000-0005-0000-0000-000025080000}"/>
    <cellStyle name="40% - Énfasis1 3 6 2 3" xfId="37851" xr:uid="{00000000-0005-0000-0000-000026080000}"/>
    <cellStyle name="40% - Énfasis1 3 6 2 4" xfId="38059" xr:uid="{00000000-0005-0000-0000-000027080000}"/>
    <cellStyle name="40% - Énfasis1 3 6 3" xfId="37490" xr:uid="{00000000-0005-0000-0000-000028080000}"/>
    <cellStyle name="40% - Énfasis1 3 6 4" xfId="37850" xr:uid="{00000000-0005-0000-0000-000029080000}"/>
    <cellStyle name="40% - Énfasis1 3 6 5" xfId="38060" xr:uid="{00000000-0005-0000-0000-00002A080000}"/>
    <cellStyle name="40% - Énfasis1 3 6 6" xfId="36882" xr:uid="{00000000-0005-0000-0000-00002B080000}"/>
    <cellStyle name="40% - Énfasis1 3 6 7" xfId="28643" xr:uid="{00000000-0005-0000-0000-00002C080000}"/>
    <cellStyle name="40% - Énfasis1 3 7" xfId="655" xr:uid="{00000000-0005-0000-0000-00002D080000}"/>
    <cellStyle name="40% - Énfasis1 3 7 2" xfId="37491" xr:uid="{00000000-0005-0000-0000-00002E080000}"/>
    <cellStyle name="40% - Énfasis1 3 7 3" xfId="37854" xr:uid="{00000000-0005-0000-0000-00002F080000}"/>
    <cellStyle name="40% - Énfasis1 3 7 4" xfId="37653" xr:uid="{00000000-0005-0000-0000-000030080000}"/>
    <cellStyle name="40% - Énfasis1 3 7 5" xfId="36884" xr:uid="{00000000-0005-0000-0000-000031080000}"/>
    <cellStyle name="40% - Énfasis1 3 7 6" xfId="16728" xr:uid="{00000000-0005-0000-0000-000032080000}"/>
    <cellStyle name="40% - Énfasis1 3 8" xfId="32767" xr:uid="{00000000-0005-0000-0000-000033080000}"/>
    <cellStyle name="40% - Énfasis1 3 8 2" xfId="37492" xr:uid="{00000000-0005-0000-0000-000034080000}"/>
    <cellStyle name="40% - Énfasis1 3 9" xfId="32826" xr:uid="{00000000-0005-0000-0000-000035080000}"/>
    <cellStyle name="40% - Énfasis1 3 9 2" xfId="37837" xr:uid="{00000000-0005-0000-0000-000036080000}"/>
    <cellStyle name="40% - Énfasis1 4" xfId="656" xr:uid="{00000000-0005-0000-0000-000037080000}"/>
    <cellStyle name="40% - Énfasis1 4 2" xfId="657" xr:uid="{00000000-0005-0000-0000-000038080000}"/>
    <cellStyle name="40% - Énfasis1 4 2 2" xfId="658" xr:uid="{00000000-0005-0000-0000-000039080000}"/>
    <cellStyle name="40% - Énfasis1 4 2 2 2" xfId="659" xr:uid="{00000000-0005-0000-0000-00003A080000}"/>
    <cellStyle name="40% - Énfasis1 4 2 2 2 2" xfId="20976" xr:uid="{00000000-0005-0000-0000-00003B080000}"/>
    <cellStyle name="40% - Énfasis1 4 2 2 3" xfId="660" xr:uid="{00000000-0005-0000-0000-00003C080000}"/>
    <cellStyle name="40% - Énfasis1 4 2 2 3 2" xfId="24812" xr:uid="{00000000-0005-0000-0000-00003D080000}"/>
    <cellStyle name="40% - Énfasis1 4 2 2 4" xfId="661" xr:uid="{00000000-0005-0000-0000-00003E080000}"/>
    <cellStyle name="40% - Énfasis1 4 2 2 4 2" xfId="28649" xr:uid="{00000000-0005-0000-0000-00003F080000}"/>
    <cellStyle name="40% - Énfasis1 4 2 2 5" xfId="19662" xr:uid="{00000000-0005-0000-0000-000040080000}"/>
    <cellStyle name="40% - Énfasis1 4 2 3" xfId="662" xr:uid="{00000000-0005-0000-0000-000041080000}"/>
    <cellStyle name="40% - Énfasis1 4 2 3 2" xfId="20975" xr:uid="{00000000-0005-0000-0000-000042080000}"/>
    <cellStyle name="40% - Énfasis1 4 2 4" xfId="663" xr:uid="{00000000-0005-0000-0000-000043080000}"/>
    <cellStyle name="40% - Énfasis1 4 2 4 2" xfId="24811" xr:uid="{00000000-0005-0000-0000-000044080000}"/>
    <cellStyle name="40% - Énfasis1 4 2 5" xfId="664" xr:uid="{00000000-0005-0000-0000-000045080000}"/>
    <cellStyle name="40% - Énfasis1 4 2 5 2" xfId="28648" xr:uid="{00000000-0005-0000-0000-000046080000}"/>
    <cellStyle name="40% - Énfasis1 4 2 6" xfId="16731" xr:uid="{00000000-0005-0000-0000-000047080000}"/>
    <cellStyle name="40% - Énfasis1 4 3" xfId="665" xr:uid="{00000000-0005-0000-0000-000048080000}"/>
    <cellStyle name="40% - Énfasis1 4 3 2" xfId="666" xr:uid="{00000000-0005-0000-0000-000049080000}"/>
    <cellStyle name="40% - Énfasis1 4 3 2 2" xfId="20977" xr:uid="{00000000-0005-0000-0000-00004A080000}"/>
    <cellStyle name="40% - Énfasis1 4 3 3" xfId="667" xr:uid="{00000000-0005-0000-0000-00004B080000}"/>
    <cellStyle name="40% - Énfasis1 4 3 3 2" xfId="24813" xr:uid="{00000000-0005-0000-0000-00004C080000}"/>
    <cellStyle name="40% - Énfasis1 4 3 4" xfId="668" xr:uid="{00000000-0005-0000-0000-00004D080000}"/>
    <cellStyle name="40% - Énfasis1 4 3 4 2" xfId="28650" xr:uid="{00000000-0005-0000-0000-00004E080000}"/>
    <cellStyle name="40% - Énfasis1 4 3 5" xfId="18677" xr:uid="{00000000-0005-0000-0000-00004F080000}"/>
    <cellStyle name="40% - Énfasis1 4 4" xfId="669" xr:uid="{00000000-0005-0000-0000-000050080000}"/>
    <cellStyle name="40% - Énfasis1 4 4 2" xfId="20974" xr:uid="{00000000-0005-0000-0000-000051080000}"/>
    <cellStyle name="40% - Énfasis1 4 5" xfId="670" xr:uid="{00000000-0005-0000-0000-000052080000}"/>
    <cellStyle name="40% - Énfasis1 4 5 2" xfId="24810" xr:uid="{00000000-0005-0000-0000-000053080000}"/>
    <cellStyle name="40% - Énfasis1 4 6" xfId="671" xr:uid="{00000000-0005-0000-0000-000054080000}"/>
    <cellStyle name="40% - Énfasis1 4 6 2" xfId="28647" xr:uid="{00000000-0005-0000-0000-000055080000}"/>
    <cellStyle name="40% - Énfasis1 4 7" xfId="16730" xr:uid="{00000000-0005-0000-0000-000056080000}"/>
    <cellStyle name="40% - Énfasis1 5" xfId="672" xr:uid="{00000000-0005-0000-0000-000057080000}"/>
    <cellStyle name="40% - Énfasis1 5 2" xfId="673" xr:uid="{00000000-0005-0000-0000-000058080000}"/>
    <cellStyle name="40% - Énfasis1 5 2 2" xfId="674" xr:uid="{00000000-0005-0000-0000-000059080000}"/>
    <cellStyle name="40% - Énfasis1 5 2 2 2" xfId="675" xr:uid="{00000000-0005-0000-0000-00005A080000}"/>
    <cellStyle name="40% - Énfasis1 5 2 2 2 2" xfId="20980" xr:uid="{00000000-0005-0000-0000-00005B080000}"/>
    <cellStyle name="40% - Énfasis1 5 2 2 3" xfId="676" xr:uid="{00000000-0005-0000-0000-00005C080000}"/>
    <cellStyle name="40% - Énfasis1 5 2 2 3 2" xfId="24816" xr:uid="{00000000-0005-0000-0000-00005D080000}"/>
    <cellStyle name="40% - Énfasis1 5 2 2 4" xfId="677" xr:uid="{00000000-0005-0000-0000-00005E080000}"/>
    <cellStyle name="40% - Énfasis1 5 2 2 4 2" xfId="28653" xr:uid="{00000000-0005-0000-0000-00005F080000}"/>
    <cellStyle name="40% - Énfasis1 5 2 2 5" xfId="20477" xr:uid="{00000000-0005-0000-0000-000060080000}"/>
    <cellStyle name="40% - Énfasis1 5 2 3" xfId="678" xr:uid="{00000000-0005-0000-0000-000061080000}"/>
    <cellStyle name="40% - Énfasis1 5 2 3 2" xfId="20979" xr:uid="{00000000-0005-0000-0000-000062080000}"/>
    <cellStyle name="40% - Énfasis1 5 2 4" xfId="679" xr:uid="{00000000-0005-0000-0000-000063080000}"/>
    <cellStyle name="40% - Énfasis1 5 2 4 2" xfId="24815" xr:uid="{00000000-0005-0000-0000-000064080000}"/>
    <cellStyle name="40% - Énfasis1 5 2 5" xfId="680" xr:uid="{00000000-0005-0000-0000-000065080000}"/>
    <cellStyle name="40% - Énfasis1 5 2 5 2" xfId="28652" xr:uid="{00000000-0005-0000-0000-000066080000}"/>
    <cellStyle name="40% - Énfasis1 5 2 6" xfId="16733" xr:uid="{00000000-0005-0000-0000-000067080000}"/>
    <cellStyle name="40% - Énfasis1 5 3" xfId="681" xr:uid="{00000000-0005-0000-0000-000068080000}"/>
    <cellStyle name="40% - Énfasis1 5 3 2" xfId="682" xr:uid="{00000000-0005-0000-0000-000069080000}"/>
    <cellStyle name="40% - Énfasis1 5 3 2 2" xfId="20981" xr:uid="{00000000-0005-0000-0000-00006A080000}"/>
    <cellStyle name="40% - Énfasis1 5 3 3" xfId="683" xr:uid="{00000000-0005-0000-0000-00006B080000}"/>
    <cellStyle name="40% - Énfasis1 5 3 3 2" xfId="24817" xr:uid="{00000000-0005-0000-0000-00006C080000}"/>
    <cellStyle name="40% - Énfasis1 5 3 4" xfId="684" xr:uid="{00000000-0005-0000-0000-00006D080000}"/>
    <cellStyle name="40% - Énfasis1 5 3 4 2" xfId="28654" xr:uid="{00000000-0005-0000-0000-00006E080000}"/>
    <cellStyle name="40% - Énfasis1 5 3 5" xfId="18678" xr:uid="{00000000-0005-0000-0000-00006F080000}"/>
    <cellStyle name="40% - Énfasis1 5 4" xfId="685" xr:uid="{00000000-0005-0000-0000-000070080000}"/>
    <cellStyle name="40% - Énfasis1 5 4 2" xfId="20978" xr:uid="{00000000-0005-0000-0000-000071080000}"/>
    <cellStyle name="40% - Énfasis1 5 5" xfId="686" xr:uid="{00000000-0005-0000-0000-000072080000}"/>
    <cellStyle name="40% - Énfasis1 5 5 2" xfId="24814" xr:uid="{00000000-0005-0000-0000-000073080000}"/>
    <cellStyle name="40% - Énfasis1 5 6" xfId="687" xr:uid="{00000000-0005-0000-0000-000074080000}"/>
    <cellStyle name="40% - Énfasis1 5 6 2" xfId="28651" xr:uid="{00000000-0005-0000-0000-000075080000}"/>
    <cellStyle name="40% - Énfasis1 5 7" xfId="16732" xr:uid="{00000000-0005-0000-0000-000076080000}"/>
    <cellStyle name="40% - Énfasis1 6" xfId="688" xr:uid="{00000000-0005-0000-0000-000077080000}"/>
    <cellStyle name="40% - Énfasis1 6 2" xfId="689" xr:uid="{00000000-0005-0000-0000-000078080000}"/>
    <cellStyle name="40% - Énfasis1 6 2 2" xfId="690" xr:uid="{00000000-0005-0000-0000-000079080000}"/>
    <cellStyle name="40% - Énfasis1 6 2 2 2" xfId="20983" xr:uid="{00000000-0005-0000-0000-00007A080000}"/>
    <cellStyle name="40% - Énfasis1 6 2 3" xfId="691" xr:uid="{00000000-0005-0000-0000-00007B080000}"/>
    <cellStyle name="40% - Énfasis1 6 2 3 2" xfId="24819" xr:uid="{00000000-0005-0000-0000-00007C080000}"/>
    <cellStyle name="40% - Énfasis1 6 2 4" xfId="692" xr:uid="{00000000-0005-0000-0000-00007D080000}"/>
    <cellStyle name="40% - Énfasis1 6 2 4 2" xfId="28656" xr:uid="{00000000-0005-0000-0000-00007E080000}"/>
    <cellStyle name="40% - Énfasis1 6 2 5" xfId="19658" xr:uid="{00000000-0005-0000-0000-00007F080000}"/>
    <cellStyle name="40% - Énfasis1 6 3" xfId="693" xr:uid="{00000000-0005-0000-0000-000080080000}"/>
    <cellStyle name="40% - Énfasis1 6 3 2" xfId="20982" xr:uid="{00000000-0005-0000-0000-000081080000}"/>
    <cellStyle name="40% - Énfasis1 6 4" xfId="694" xr:uid="{00000000-0005-0000-0000-000082080000}"/>
    <cellStyle name="40% - Énfasis1 6 4 2" xfId="24818" xr:uid="{00000000-0005-0000-0000-000083080000}"/>
    <cellStyle name="40% - Énfasis1 6 5" xfId="695" xr:uid="{00000000-0005-0000-0000-000084080000}"/>
    <cellStyle name="40% - Énfasis1 6 5 2" xfId="28655" xr:uid="{00000000-0005-0000-0000-000085080000}"/>
    <cellStyle name="40% - Énfasis1 6 6" xfId="16734" xr:uid="{00000000-0005-0000-0000-000086080000}"/>
    <cellStyle name="40% - Énfasis1 7" xfId="696" xr:uid="{00000000-0005-0000-0000-000087080000}"/>
    <cellStyle name="40% - Énfasis1 7 2" xfId="697" xr:uid="{00000000-0005-0000-0000-000088080000}"/>
    <cellStyle name="40% - Énfasis1 7 2 2" xfId="20984" xr:uid="{00000000-0005-0000-0000-000089080000}"/>
    <cellStyle name="40% - Énfasis1 7 3" xfId="698" xr:uid="{00000000-0005-0000-0000-00008A080000}"/>
    <cellStyle name="40% - Énfasis1 7 3 2" xfId="24820" xr:uid="{00000000-0005-0000-0000-00008B080000}"/>
    <cellStyle name="40% - Énfasis1 7 4" xfId="699" xr:uid="{00000000-0005-0000-0000-00008C080000}"/>
    <cellStyle name="40% - Énfasis1 7 4 2" xfId="28657" xr:uid="{00000000-0005-0000-0000-00008D080000}"/>
    <cellStyle name="40% - Énfasis1 7 5" xfId="18637" xr:uid="{00000000-0005-0000-0000-00008E080000}"/>
    <cellStyle name="40% - Énfasis1 8" xfId="700" xr:uid="{00000000-0005-0000-0000-00008F080000}"/>
    <cellStyle name="40% - Énfasis1 8 2" xfId="20816" xr:uid="{00000000-0005-0000-0000-000090080000}"/>
    <cellStyle name="40% - Énfasis1 9" xfId="701" xr:uid="{00000000-0005-0000-0000-000091080000}"/>
    <cellStyle name="40% - Énfasis1 9 2" xfId="24653" xr:uid="{00000000-0005-0000-0000-000092080000}"/>
    <cellStyle name="40% - Énfasis2 10" xfId="702" xr:uid="{00000000-0005-0000-0000-000093080000}"/>
    <cellStyle name="40% - Énfasis2 10 2" xfId="28505" xr:uid="{00000000-0005-0000-0000-000094080000}"/>
    <cellStyle name="40% - Énfasis2 11" xfId="703" xr:uid="{00000000-0005-0000-0000-000095080000}"/>
    <cellStyle name="40% - Énfasis2 11 2" xfId="32328" xr:uid="{00000000-0005-0000-0000-000096080000}"/>
    <cellStyle name="40% - Énfasis2 12" xfId="32574" xr:uid="{00000000-0005-0000-0000-000097080000}"/>
    <cellStyle name="40% - Énfasis2 2" xfId="704" xr:uid="{00000000-0005-0000-0000-000098080000}"/>
    <cellStyle name="40% - Énfasis2 2 10" xfId="32827" xr:uid="{00000000-0005-0000-0000-000099080000}"/>
    <cellStyle name="40% - Énfasis2 2 10 2" xfId="38058" xr:uid="{00000000-0005-0000-0000-00009A080000}"/>
    <cellStyle name="40% - Énfasis2 2 11" xfId="32862" xr:uid="{00000000-0005-0000-0000-00009B080000}"/>
    <cellStyle name="40% - Énfasis2 2 12" xfId="32956" xr:uid="{00000000-0005-0000-0000-00009C080000}"/>
    <cellStyle name="40% - Énfasis2 2 13" xfId="35220" xr:uid="{00000000-0005-0000-0000-00009D080000}"/>
    <cellStyle name="40% - Énfasis2 2 2" xfId="705" xr:uid="{00000000-0005-0000-0000-00009E080000}"/>
    <cellStyle name="40% - Énfasis2 2 2 10" xfId="32861" xr:uid="{00000000-0005-0000-0000-00009F080000}"/>
    <cellStyle name="40% - Énfasis2 2 2 11" xfId="32955" xr:uid="{00000000-0005-0000-0000-0000A0080000}"/>
    <cellStyle name="40% - Énfasis2 2 2 12" xfId="33123" xr:uid="{00000000-0005-0000-0000-0000A1080000}"/>
    <cellStyle name="40% - Énfasis2 2 2 13" xfId="35699" xr:uid="{00000000-0005-0000-0000-0000A2080000}"/>
    <cellStyle name="40% - Énfasis2 2 2 14" xfId="16662" xr:uid="{00000000-0005-0000-0000-0000A3080000}"/>
    <cellStyle name="40% - Énfasis2 2 2 2" xfId="706" xr:uid="{00000000-0005-0000-0000-0000A4080000}"/>
    <cellStyle name="40% - Énfasis2 2 2 2 2" xfId="707" xr:uid="{00000000-0005-0000-0000-0000A5080000}"/>
    <cellStyle name="40% - Énfasis2 2 2 2 2 2" xfId="708" xr:uid="{00000000-0005-0000-0000-0000A6080000}"/>
    <cellStyle name="40% - Énfasis2 2 2 2 2 2 2" xfId="20988" xr:uid="{00000000-0005-0000-0000-0000A7080000}"/>
    <cellStyle name="40% - Énfasis2 2 2 2 2 3" xfId="709" xr:uid="{00000000-0005-0000-0000-0000A8080000}"/>
    <cellStyle name="40% - Énfasis2 2 2 2 2 3 2" xfId="24824" xr:uid="{00000000-0005-0000-0000-0000A9080000}"/>
    <cellStyle name="40% - Énfasis2 2 2 2 2 4" xfId="710" xr:uid="{00000000-0005-0000-0000-0000AA080000}"/>
    <cellStyle name="40% - Énfasis2 2 2 2 2 4 2" xfId="28661" xr:uid="{00000000-0005-0000-0000-0000AB080000}"/>
    <cellStyle name="40% - Énfasis2 2 2 2 2 5" xfId="37493" xr:uid="{00000000-0005-0000-0000-0000AC080000}"/>
    <cellStyle name="40% - Énfasis2 2 2 2 2 6" xfId="19665" xr:uid="{00000000-0005-0000-0000-0000AD080000}"/>
    <cellStyle name="40% - Énfasis2 2 2 2 3" xfId="711" xr:uid="{00000000-0005-0000-0000-0000AE080000}"/>
    <cellStyle name="40% - Énfasis2 2 2 2 3 2" xfId="37857" xr:uid="{00000000-0005-0000-0000-0000AF080000}"/>
    <cellStyle name="40% - Énfasis2 2 2 2 3 3" xfId="20987" xr:uid="{00000000-0005-0000-0000-0000B0080000}"/>
    <cellStyle name="40% - Énfasis2 2 2 2 4" xfId="712" xr:uid="{00000000-0005-0000-0000-0000B1080000}"/>
    <cellStyle name="40% - Énfasis2 2 2 2 4 2" xfId="38056" xr:uid="{00000000-0005-0000-0000-0000B2080000}"/>
    <cellStyle name="40% - Énfasis2 2 2 2 4 3" xfId="24823" xr:uid="{00000000-0005-0000-0000-0000B3080000}"/>
    <cellStyle name="40% - Énfasis2 2 2 2 5" xfId="713" xr:uid="{00000000-0005-0000-0000-0000B4080000}"/>
    <cellStyle name="40% - Énfasis2 2 2 2 5 2" xfId="28660" xr:uid="{00000000-0005-0000-0000-0000B5080000}"/>
    <cellStyle name="40% - Énfasis2 2 2 2 6" xfId="36885" xr:uid="{00000000-0005-0000-0000-0000B6080000}"/>
    <cellStyle name="40% - Énfasis2 2 2 2 7" xfId="16735" xr:uid="{00000000-0005-0000-0000-0000B7080000}"/>
    <cellStyle name="40% - Énfasis2 2 2 3" xfId="714" xr:uid="{00000000-0005-0000-0000-0000B8080000}"/>
    <cellStyle name="40% - Énfasis2 2 2 3 2" xfId="715" xr:uid="{00000000-0005-0000-0000-0000B9080000}"/>
    <cellStyle name="40% - Énfasis2 2 2 3 2 2" xfId="20989" xr:uid="{00000000-0005-0000-0000-0000BA080000}"/>
    <cellStyle name="40% - Énfasis2 2 2 3 3" xfId="716" xr:uid="{00000000-0005-0000-0000-0000BB080000}"/>
    <cellStyle name="40% - Énfasis2 2 2 3 3 2" xfId="24825" xr:uid="{00000000-0005-0000-0000-0000BC080000}"/>
    <cellStyle name="40% - Énfasis2 2 2 3 4" xfId="717" xr:uid="{00000000-0005-0000-0000-0000BD080000}"/>
    <cellStyle name="40% - Énfasis2 2 2 3 4 2" xfId="28662" xr:uid="{00000000-0005-0000-0000-0000BE080000}"/>
    <cellStyle name="40% - Énfasis2 2 2 3 5" xfId="37494" xr:uid="{00000000-0005-0000-0000-0000BF080000}"/>
    <cellStyle name="40% - Énfasis2 2 2 3 6" xfId="18680" xr:uid="{00000000-0005-0000-0000-0000C0080000}"/>
    <cellStyle name="40% - Énfasis2 2 2 4" xfId="718" xr:uid="{00000000-0005-0000-0000-0000C1080000}"/>
    <cellStyle name="40% - Énfasis2 2 2 4 2" xfId="37856" xr:uid="{00000000-0005-0000-0000-0000C2080000}"/>
    <cellStyle name="40% - Énfasis2 2 2 4 3" xfId="20986" xr:uid="{00000000-0005-0000-0000-0000C3080000}"/>
    <cellStyle name="40% - Énfasis2 2 2 5" xfId="719" xr:uid="{00000000-0005-0000-0000-0000C4080000}"/>
    <cellStyle name="40% - Énfasis2 2 2 5 2" xfId="38057" xr:uid="{00000000-0005-0000-0000-0000C5080000}"/>
    <cellStyle name="40% - Énfasis2 2 2 5 3" xfId="24822" xr:uid="{00000000-0005-0000-0000-0000C6080000}"/>
    <cellStyle name="40% - Énfasis2 2 2 6" xfId="720" xr:uid="{00000000-0005-0000-0000-0000C7080000}"/>
    <cellStyle name="40% - Énfasis2 2 2 6 2" xfId="28659" xr:uid="{00000000-0005-0000-0000-0000C8080000}"/>
    <cellStyle name="40% - Énfasis2 2 2 7" xfId="32732" xr:uid="{00000000-0005-0000-0000-0000C9080000}"/>
    <cellStyle name="40% - Énfasis2 2 2 8" xfId="32765" xr:uid="{00000000-0005-0000-0000-0000CA080000}"/>
    <cellStyle name="40% - Énfasis2 2 2 9" xfId="32828" xr:uid="{00000000-0005-0000-0000-0000CB080000}"/>
    <cellStyle name="40% - Énfasis2 2 3" xfId="721" xr:uid="{00000000-0005-0000-0000-0000CC080000}"/>
    <cellStyle name="40% - Énfasis2 2 3 2" xfId="722" xr:uid="{00000000-0005-0000-0000-0000CD080000}"/>
    <cellStyle name="40% - Énfasis2 2 3 2 2" xfId="723" xr:uid="{00000000-0005-0000-0000-0000CE080000}"/>
    <cellStyle name="40% - Énfasis2 2 3 2 2 2" xfId="37495" xr:uid="{00000000-0005-0000-0000-0000CF080000}"/>
    <cellStyle name="40% - Énfasis2 2 3 2 2 3" xfId="20991" xr:uid="{00000000-0005-0000-0000-0000D0080000}"/>
    <cellStyle name="40% - Énfasis2 2 3 2 3" xfId="724" xr:uid="{00000000-0005-0000-0000-0000D1080000}"/>
    <cellStyle name="40% - Énfasis2 2 3 2 3 2" xfId="37860" xr:uid="{00000000-0005-0000-0000-0000D2080000}"/>
    <cellStyle name="40% - Énfasis2 2 3 2 3 3" xfId="24827" xr:uid="{00000000-0005-0000-0000-0000D3080000}"/>
    <cellStyle name="40% - Énfasis2 2 3 2 4" xfId="725" xr:uid="{00000000-0005-0000-0000-0000D4080000}"/>
    <cellStyle name="40% - Énfasis2 2 3 2 4 2" xfId="38054" xr:uid="{00000000-0005-0000-0000-0000D5080000}"/>
    <cellStyle name="40% - Énfasis2 2 3 2 4 3" xfId="28664" xr:uid="{00000000-0005-0000-0000-0000D6080000}"/>
    <cellStyle name="40% - Énfasis2 2 3 2 5" xfId="36887" xr:uid="{00000000-0005-0000-0000-0000D7080000}"/>
    <cellStyle name="40% - Énfasis2 2 3 2 6" xfId="19664" xr:uid="{00000000-0005-0000-0000-0000D8080000}"/>
    <cellStyle name="40% - Énfasis2 2 3 3" xfId="726" xr:uid="{00000000-0005-0000-0000-0000D9080000}"/>
    <cellStyle name="40% - Énfasis2 2 3 3 2" xfId="37496" xr:uid="{00000000-0005-0000-0000-0000DA080000}"/>
    <cellStyle name="40% - Énfasis2 2 3 3 3" xfId="20990" xr:uid="{00000000-0005-0000-0000-0000DB080000}"/>
    <cellStyle name="40% - Énfasis2 2 3 4" xfId="727" xr:uid="{00000000-0005-0000-0000-0000DC080000}"/>
    <cellStyle name="40% - Énfasis2 2 3 4 2" xfId="37859" xr:uid="{00000000-0005-0000-0000-0000DD080000}"/>
    <cellStyle name="40% - Énfasis2 2 3 4 3" xfId="24826" xr:uid="{00000000-0005-0000-0000-0000DE080000}"/>
    <cellStyle name="40% - Énfasis2 2 3 5" xfId="728" xr:uid="{00000000-0005-0000-0000-0000DF080000}"/>
    <cellStyle name="40% - Énfasis2 2 3 5 2" xfId="38055" xr:uid="{00000000-0005-0000-0000-0000E0080000}"/>
    <cellStyle name="40% - Énfasis2 2 3 5 3" xfId="28663" xr:uid="{00000000-0005-0000-0000-0000E1080000}"/>
    <cellStyle name="40% - Énfasis2 2 3 6" xfId="36886" xr:uid="{00000000-0005-0000-0000-0000E2080000}"/>
    <cellStyle name="40% - Énfasis2 2 3 7" xfId="16736" xr:uid="{00000000-0005-0000-0000-0000E3080000}"/>
    <cellStyle name="40% - Énfasis2 2 4" xfId="729" xr:uid="{00000000-0005-0000-0000-0000E4080000}"/>
    <cellStyle name="40% - Énfasis2 2 4 2" xfId="730" xr:uid="{00000000-0005-0000-0000-0000E5080000}"/>
    <cellStyle name="40% - Énfasis2 2 4 2 2" xfId="37497" xr:uid="{00000000-0005-0000-0000-0000E6080000}"/>
    <cellStyle name="40% - Énfasis2 2 4 2 3" xfId="37863" xr:uid="{00000000-0005-0000-0000-0000E7080000}"/>
    <cellStyle name="40% - Énfasis2 2 4 2 4" xfId="37652" xr:uid="{00000000-0005-0000-0000-0000E8080000}"/>
    <cellStyle name="40% - Énfasis2 2 4 2 5" xfId="36889" xr:uid="{00000000-0005-0000-0000-0000E9080000}"/>
    <cellStyle name="40% - Énfasis2 2 4 2 6" xfId="20992" xr:uid="{00000000-0005-0000-0000-0000EA080000}"/>
    <cellStyle name="40% - Énfasis2 2 4 3" xfId="731" xr:uid="{00000000-0005-0000-0000-0000EB080000}"/>
    <cellStyle name="40% - Énfasis2 2 4 3 2" xfId="37498" xr:uid="{00000000-0005-0000-0000-0000EC080000}"/>
    <cellStyle name="40% - Énfasis2 2 4 3 3" xfId="24828" xr:uid="{00000000-0005-0000-0000-0000ED080000}"/>
    <cellStyle name="40% - Énfasis2 2 4 4" xfId="732" xr:uid="{00000000-0005-0000-0000-0000EE080000}"/>
    <cellStyle name="40% - Énfasis2 2 4 4 2" xfId="37862" xr:uid="{00000000-0005-0000-0000-0000EF080000}"/>
    <cellStyle name="40% - Énfasis2 2 4 4 3" xfId="28665" xr:uid="{00000000-0005-0000-0000-0000F0080000}"/>
    <cellStyle name="40% - Énfasis2 2 4 5" xfId="38053" xr:uid="{00000000-0005-0000-0000-0000F1080000}"/>
    <cellStyle name="40% - Énfasis2 2 4 6" xfId="36888" xr:uid="{00000000-0005-0000-0000-0000F2080000}"/>
    <cellStyle name="40% - Énfasis2 2 4 7" xfId="18679" xr:uid="{00000000-0005-0000-0000-0000F3080000}"/>
    <cellStyle name="40% - Énfasis2 2 5" xfId="733" xr:uid="{00000000-0005-0000-0000-0000F4080000}"/>
    <cellStyle name="40% - Énfasis2 2 5 2" xfId="36891" xr:uid="{00000000-0005-0000-0000-0000F5080000}"/>
    <cellStyle name="40% - Énfasis2 2 5 2 2" xfId="37499" xr:uid="{00000000-0005-0000-0000-0000F6080000}"/>
    <cellStyle name="40% - Énfasis2 2 5 2 3" xfId="37867" xr:uid="{00000000-0005-0000-0000-0000F7080000}"/>
    <cellStyle name="40% - Énfasis2 2 5 2 4" xfId="38051" xr:uid="{00000000-0005-0000-0000-0000F8080000}"/>
    <cellStyle name="40% - Énfasis2 2 5 3" xfId="37500" xr:uid="{00000000-0005-0000-0000-0000F9080000}"/>
    <cellStyle name="40% - Énfasis2 2 5 4" xfId="37866" xr:uid="{00000000-0005-0000-0000-0000FA080000}"/>
    <cellStyle name="40% - Énfasis2 2 5 5" xfId="38052" xr:uid="{00000000-0005-0000-0000-0000FB080000}"/>
    <cellStyle name="40% - Énfasis2 2 5 6" xfId="36890" xr:uid="{00000000-0005-0000-0000-0000FC080000}"/>
    <cellStyle name="40% - Énfasis2 2 5 7" xfId="20985" xr:uid="{00000000-0005-0000-0000-0000FD080000}"/>
    <cellStyle name="40% - Énfasis2 2 6" xfId="734" xr:uid="{00000000-0005-0000-0000-0000FE080000}"/>
    <cellStyle name="40% - Énfasis2 2 6 2" xfId="36893" xr:uid="{00000000-0005-0000-0000-0000FF080000}"/>
    <cellStyle name="40% - Énfasis2 2 6 2 2" xfId="37501" xr:uid="{00000000-0005-0000-0000-000000090000}"/>
    <cellStyle name="40% - Énfasis2 2 6 2 3" xfId="37869" xr:uid="{00000000-0005-0000-0000-000001090000}"/>
    <cellStyle name="40% - Énfasis2 2 6 2 4" xfId="38049" xr:uid="{00000000-0005-0000-0000-000002090000}"/>
    <cellStyle name="40% - Énfasis2 2 6 3" xfId="37502" xr:uid="{00000000-0005-0000-0000-000003090000}"/>
    <cellStyle name="40% - Énfasis2 2 6 4" xfId="37868" xr:uid="{00000000-0005-0000-0000-000004090000}"/>
    <cellStyle name="40% - Énfasis2 2 6 5" xfId="38050" xr:uid="{00000000-0005-0000-0000-000005090000}"/>
    <cellStyle name="40% - Énfasis2 2 6 6" xfId="36892" xr:uid="{00000000-0005-0000-0000-000006090000}"/>
    <cellStyle name="40% - Énfasis2 2 6 7" xfId="24821" xr:uid="{00000000-0005-0000-0000-000007090000}"/>
    <cellStyle name="40% - Énfasis2 2 7" xfId="735" xr:uid="{00000000-0005-0000-0000-000008090000}"/>
    <cellStyle name="40% - Énfasis2 2 7 2" xfId="37503" xr:uid="{00000000-0005-0000-0000-000009090000}"/>
    <cellStyle name="40% - Énfasis2 2 7 3" xfId="37871" xr:uid="{00000000-0005-0000-0000-00000A090000}"/>
    <cellStyle name="40% - Énfasis2 2 7 4" xfId="38048" xr:uid="{00000000-0005-0000-0000-00000B090000}"/>
    <cellStyle name="40% - Énfasis2 2 7 5" xfId="36894" xr:uid="{00000000-0005-0000-0000-00000C090000}"/>
    <cellStyle name="40% - Énfasis2 2 7 6" xfId="28658" xr:uid="{00000000-0005-0000-0000-00000D090000}"/>
    <cellStyle name="40% - Énfasis2 2 8" xfId="32733" xr:uid="{00000000-0005-0000-0000-00000E090000}"/>
    <cellStyle name="40% - Énfasis2 2 8 2" xfId="37504" xr:uid="{00000000-0005-0000-0000-00000F090000}"/>
    <cellStyle name="40% - Énfasis2 2 9" xfId="32766" xr:uid="{00000000-0005-0000-0000-000010090000}"/>
    <cellStyle name="40% - Énfasis2 2 9 2" xfId="37855" xr:uid="{00000000-0005-0000-0000-000011090000}"/>
    <cellStyle name="40% - Énfasis2 3" xfId="736" xr:uid="{00000000-0005-0000-0000-000012090000}"/>
    <cellStyle name="40% - Énfasis2 3 10" xfId="32860" xr:uid="{00000000-0005-0000-0000-000013090000}"/>
    <cellStyle name="40% - Énfasis2 3 10 2" xfId="38047" xr:uid="{00000000-0005-0000-0000-000014090000}"/>
    <cellStyle name="40% - Énfasis2 3 11" xfId="32954" xr:uid="{00000000-0005-0000-0000-000015090000}"/>
    <cellStyle name="40% - Énfasis2 3 12" xfId="35215" xr:uid="{00000000-0005-0000-0000-000016090000}"/>
    <cellStyle name="40% - Énfasis2 3 13" xfId="36895" xr:uid="{00000000-0005-0000-0000-000017090000}"/>
    <cellStyle name="40% - Énfasis2 3 2" xfId="737" xr:uid="{00000000-0005-0000-0000-000018090000}"/>
    <cellStyle name="40% - Énfasis2 3 2 2" xfId="738" xr:uid="{00000000-0005-0000-0000-000019090000}"/>
    <cellStyle name="40% - Énfasis2 3 2 2 2" xfId="739" xr:uid="{00000000-0005-0000-0000-00001A090000}"/>
    <cellStyle name="40% - Énfasis2 3 2 2 2 2" xfId="37505" xr:uid="{00000000-0005-0000-0000-00001B090000}"/>
    <cellStyle name="40% - Énfasis2 3 2 2 2 3" xfId="20995" xr:uid="{00000000-0005-0000-0000-00001C090000}"/>
    <cellStyle name="40% - Énfasis2 3 2 2 3" xfId="740" xr:uid="{00000000-0005-0000-0000-00001D090000}"/>
    <cellStyle name="40% - Énfasis2 3 2 2 3 2" xfId="37875" xr:uid="{00000000-0005-0000-0000-00001E090000}"/>
    <cellStyle name="40% - Énfasis2 3 2 2 3 3" xfId="24831" xr:uid="{00000000-0005-0000-0000-00001F090000}"/>
    <cellStyle name="40% - Énfasis2 3 2 2 4" xfId="741" xr:uid="{00000000-0005-0000-0000-000020090000}"/>
    <cellStyle name="40% - Énfasis2 3 2 2 4 2" xfId="38045" xr:uid="{00000000-0005-0000-0000-000021090000}"/>
    <cellStyle name="40% - Énfasis2 3 2 2 4 3" xfId="28668" xr:uid="{00000000-0005-0000-0000-000022090000}"/>
    <cellStyle name="40% - Énfasis2 3 2 2 5" xfId="36897" xr:uid="{00000000-0005-0000-0000-000023090000}"/>
    <cellStyle name="40% - Énfasis2 3 2 2 6" xfId="19666" xr:uid="{00000000-0005-0000-0000-000024090000}"/>
    <cellStyle name="40% - Énfasis2 3 2 3" xfId="742" xr:uid="{00000000-0005-0000-0000-000025090000}"/>
    <cellStyle name="40% - Énfasis2 3 2 3 2" xfId="37506" xr:uid="{00000000-0005-0000-0000-000026090000}"/>
    <cellStyle name="40% - Énfasis2 3 2 3 3" xfId="20994" xr:uid="{00000000-0005-0000-0000-000027090000}"/>
    <cellStyle name="40% - Énfasis2 3 2 4" xfId="743" xr:uid="{00000000-0005-0000-0000-000028090000}"/>
    <cellStyle name="40% - Énfasis2 3 2 4 2" xfId="37874" xr:uid="{00000000-0005-0000-0000-000029090000}"/>
    <cellStyle name="40% - Énfasis2 3 2 4 3" xfId="24830" xr:uid="{00000000-0005-0000-0000-00002A090000}"/>
    <cellStyle name="40% - Énfasis2 3 2 5" xfId="744" xr:uid="{00000000-0005-0000-0000-00002B090000}"/>
    <cellStyle name="40% - Énfasis2 3 2 5 2" xfId="38046" xr:uid="{00000000-0005-0000-0000-00002C090000}"/>
    <cellStyle name="40% - Énfasis2 3 2 5 3" xfId="28667" xr:uid="{00000000-0005-0000-0000-00002D090000}"/>
    <cellStyle name="40% - Énfasis2 3 2 6" xfId="36896" xr:uid="{00000000-0005-0000-0000-00002E090000}"/>
    <cellStyle name="40% - Énfasis2 3 2 7" xfId="16738" xr:uid="{00000000-0005-0000-0000-00002F090000}"/>
    <cellStyle name="40% - Énfasis2 3 3" xfId="745" xr:uid="{00000000-0005-0000-0000-000030090000}"/>
    <cellStyle name="40% - Énfasis2 3 3 2" xfId="746" xr:uid="{00000000-0005-0000-0000-000031090000}"/>
    <cellStyle name="40% - Énfasis2 3 3 2 2" xfId="37507" xr:uid="{00000000-0005-0000-0000-000032090000}"/>
    <cellStyle name="40% - Énfasis2 3 3 2 3" xfId="37878" xr:uid="{00000000-0005-0000-0000-000033090000}"/>
    <cellStyle name="40% - Énfasis2 3 3 2 4" xfId="38043" xr:uid="{00000000-0005-0000-0000-000034090000}"/>
    <cellStyle name="40% - Énfasis2 3 3 2 5" xfId="36899" xr:uid="{00000000-0005-0000-0000-000035090000}"/>
    <cellStyle name="40% - Énfasis2 3 3 2 6" xfId="20996" xr:uid="{00000000-0005-0000-0000-000036090000}"/>
    <cellStyle name="40% - Énfasis2 3 3 3" xfId="747" xr:uid="{00000000-0005-0000-0000-000037090000}"/>
    <cellStyle name="40% - Énfasis2 3 3 3 2" xfId="37508" xr:uid="{00000000-0005-0000-0000-000038090000}"/>
    <cellStyle name="40% - Énfasis2 3 3 3 3" xfId="24832" xr:uid="{00000000-0005-0000-0000-000039090000}"/>
    <cellStyle name="40% - Énfasis2 3 3 4" xfId="748" xr:uid="{00000000-0005-0000-0000-00003A090000}"/>
    <cellStyle name="40% - Énfasis2 3 3 4 2" xfId="37877" xr:uid="{00000000-0005-0000-0000-00003B090000}"/>
    <cellStyle name="40% - Énfasis2 3 3 4 3" xfId="28669" xr:uid="{00000000-0005-0000-0000-00003C090000}"/>
    <cellStyle name="40% - Énfasis2 3 3 5" xfId="38044" xr:uid="{00000000-0005-0000-0000-00003D090000}"/>
    <cellStyle name="40% - Énfasis2 3 3 6" xfId="36898" xr:uid="{00000000-0005-0000-0000-00003E090000}"/>
    <cellStyle name="40% - Énfasis2 3 3 7" xfId="18681" xr:uid="{00000000-0005-0000-0000-00003F090000}"/>
    <cellStyle name="40% - Énfasis2 3 4" xfId="749" xr:uid="{00000000-0005-0000-0000-000040090000}"/>
    <cellStyle name="40% - Énfasis2 3 4 2" xfId="36901" xr:uid="{00000000-0005-0000-0000-000041090000}"/>
    <cellStyle name="40% - Énfasis2 3 4 2 2" xfId="37509" xr:uid="{00000000-0005-0000-0000-000042090000}"/>
    <cellStyle name="40% - Énfasis2 3 4 2 3" xfId="37881" xr:uid="{00000000-0005-0000-0000-000043090000}"/>
    <cellStyle name="40% - Énfasis2 3 4 2 4" xfId="38041" xr:uid="{00000000-0005-0000-0000-000044090000}"/>
    <cellStyle name="40% - Énfasis2 3 4 3" xfId="37510" xr:uid="{00000000-0005-0000-0000-000045090000}"/>
    <cellStyle name="40% - Énfasis2 3 4 4" xfId="37880" xr:uid="{00000000-0005-0000-0000-000046090000}"/>
    <cellStyle name="40% - Énfasis2 3 4 5" xfId="38042" xr:uid="{00000000-0005-0000-0000-000047090000}"/>
    <cellStyle name="40% - Énfasis2 3 4 6" xfId="36900" xr:uid="{00000000-0005-0000-0000-000048090000}"/>
    <cellStyle name="40% - Énfasis2 3 4 7" xfId="20993" xr:uid="{00000000-0005-0000-0000-000049090000}"/>
    <cellStyle name="40% - Énfasis2 3 5" xfId="750" xr:uid="{00000000-0005-0000-0000-00004A090000}"/>
    <cellStyle name="40% - Énfasis2 3 5 2" xfId="36903" xr:uid="{00000000-0005-0000-0000-00004B090000}"/>
    <cellStyle name="40% - Énfasis2 3 5 2 2" xfId="37511" xr:uid="{00000000-0005-0000-0000-00004C090000}"/>
    <cellStyle name="40% - Énfasis2 3 5 2 3" xfId="37884" xr:uid="{00000000-0005-0000-0000-00004D090000}"/>
    <cellStyle name="40% - Énfasis2 3 5 2 4" xfId="38039" xr:uid="{00000000-0005-0000-0000-00004E090000}"/>
    <cellStyle name="40% - Énfasis2 3 5 3" xfId="37512" xr:uid="{00000000-0005-0000-0000-00004F090000}"/>
    <cellStyle name="40% - Énfasis2 3 5 4" xfId="37883" xr:uid="{00000000-0005-0000-0000-000050090000}"/>
    <cellStyle name="40% - Énfasis2 3 5 5" xfId="38040" xr:uid="{00000000-0005-0000-0000-000051090000}"/>
    <cellStyle name="40% - Énfasis2 3 5 6" xfId="36902" xr:uid="{00000000-0005-0000-0000-000052090000}"/>
    <cellStyle name="40% - Énfasis2 3 5 7" xfId="24829" xr:uid="{00000000-0005-0000-0000-000053090000}"/>
    <cellStyle name="40% - Énfasis2 3 6" xfId="751" xr:uid="{00000000-0005-0000-0000-000054090000}"/>
    <cellStyle name="40% - Énfasis2 3 6 2" xfId="36905" xr:uid="{00000000-0005-0000-0000-000055090000}"/>
    <cellStyle name="40% - Énfasis2 3 6 2 2" xfId="37513" xr:uid="{00000000-0005-0000-0000-000056090000}"/>
    <cellStyle name="40% - Énfasis2 3 6 2 3" xfId="37887" xr:uid="{00000000-0005-0000-0000-000057090000}"/>
    <cellStyle name="40% - Énfasis2 3 6 2 4" xfId="38037" xr:uid="{00000000-0005-0000-0000-000058090000}"/>
    <cellStyle name="40% - Énfasis2 3 6 3" xfId="37514" xr:uid="{00000000-0005-0000-0000-000059090000}"/>
    <cellStyle name="40% - Énfasis2 3 6 4" xfId="37886" xr:uid="{00000000-0005-0000-0000-00005A090000}"/>
    <cellStyle name="40% - Énfasis2 3 6 5" xfId="38038" xr:uid="{00000000-0005-0000-0000-00005B090000}"/>
    <cellStyle name="40% - Énfasis2 3 6 6" xfId="36904" xr:uid="{00000000-0005-0000-0000-00005C090000}"/>
    <cellStyle name="40% - Énfasis2 3 6 7" xfId="28666" xr:uid="{00000000-0005-0000-0000-00005D090000}"/>
    <cellStyle name="40% - Énfasis2 3 7" xfId="752" xr:uid="{00000000-0005-0000-0000-00005E090000}"/>
    <cellStyle name="40% - Énfasis2 3 7 2" xfId="37515" xr:uid="{00000000-0005-0000-0000-00005F090000}"/>
    <cellStyle name="40% - Énfasis2 3 7 3" xfId="37889" xr:uid="{00000000-0005-0000-0000-000060090000}"/>
    <cellStyle name="40% - Énfasis2 3 7 4" xfId="38036" xr:uid="{00000000-0005-0000-0000-000061090000}"/>
    <cellStyle name="40% - Énfasis2 3 7 5" xfId="36906" xr:uid="{00000000-0005-0000-0000-000062090000}"/>
    <cellStyle name="40% - Énfasis2 3 7 6" xfId="16737" xr:uid="{00000000-0005-0000-0000-000063090000}"/>
    <cellStyle name="40% - Énfasis2 3 8" xfId="32764" xr:uid="{00000000-0005-0000-0000-000064090000}"/>
    <cellStyle name="40% - Énfasis2 3 8 2" xfId="37516" xr:uid="{00000000-0005-0000-0000-000065090000}"/>
    <cellStyle name="40% - Énfasis2 3 9" xfId="32829" xr:uid="{00000000-0005-0000-0000-000066090000}"/>
    <cellStyle name="40% - Énfasis2 3 9 2" xfId="37873" xr:uid="{00000000-0005-0000-0000-000067090000}"/>
    <cellStyle name="40% - Énfasis2 4" xfId="753" xr:uid="{00000000-0005-0000-0000-000068090000}"/>
    <cellStyle name="40% - Énfasis2 4 2" xfId="754" xr:uid="{00000000-0005-0000-0000-000069090000}"/>
    <cellStyle name="40% - Énfasis2 4 2 2" xfId="755" xr:uid="{00000000-0005-0000-0000-00006A090000}"/>
    <cellStyle name="40% - Énfasis2 4 2 2 2" xfId="756" xr:uid="{00000000-0005-0000-0000-00006B090000}"/>
    <cellStyle name="40% - Énfasis2 4 2 2 2 2" xfId="20999" xr:uid="{00000000-0005-0000-0000-00006C090000}"/>
    <cellStyle name="40% - Énfasis2 4 2 2 3" xfId="757" xr:uid="{00000000-0005-0000-0000-00006D090000}"/>
    <cellStyle name="40% - Énfasis2 4 2 2 3 2" xfId="24835" xr:uid="{00000000-0005-0000-0000-00006E090000}"/>
    <cellStyle name="40% - Énfasis2 4 2 2 4" xfId="758" xr:uid="{00000000-0005-0000-0000-00006F090000}"/>
    <cellStyle name="40% - Énfasis2 4 2 2 4 2" xfId="28672" xr:uid="{00000000-0005-0000-0000-000070090000}"/>
    <cellStyle name="40% - Énfasis2 4 2 2 5" xfId="19667" xr:uid="{00000000-0005-0000-0000-000071090000}"/>
    <cellStyle name="40% - Énfasis2 4 2 3" xfId="759" xr:uid="{00000000-0005-0000-0000-000072090000}"/>
    <cellStyle name="40% - Énfasis2 4 2 3 2" xfId="20998" xr:uid="{00000000-0005-0000-0000-000073090000}"/>
    <cellStyle name="40% - Énfasis2 4 2 4" xfId="760" xr:uid="{00000000-0005-0000-0000-000074090000}"/>
    <cellStyle name="40% - Énfasis2 4 2 4 2" xfId="24834" xr:uid="{00000000-0005-0000-0000-000075090000}"/>
    <cellStyle name="40% - Énfasis2 4 2 5" xfId="761" xr:uid="{00000000-0005-0000-0000-000076090000}"/>
    <cellStyle name="40% - Énfasis2 4 2 5 2" xfId="28671" xr:uid="{00000000-0005-0000-0000-000077090000}"/>
    <cellStyle name="40% - Énfasis2 4 2 6" xfId="16740" xr:uid="{00000000-0005-0000-0000-000078090000}"/>
    <cellStyle name="40% - Énfasis2 4 3" xfId="762" xr:uid="{00000000-0005-0000-0000-000079090000}"/>
    <cellStyle name="40% - Énfasis2 4 3 2" xfId="763" xr:uid="{00000000-0005-0000-0000-00007A090000}"/>
    <cellStyle name="40% - Énfasis2 4 3 2 2" xfId="21000" xr:uid="{00000000-0005-0000-0000-00007B090000}"/>
    <cellStyle name="40% - Énfasis2 4 3 3" xfId="764" xr:uid="{00000000-0005-0000-0000-00007C090000}"/>
    <cellStyle name="40% - Énfasis2 4 3 3 2" xfId="24836" xr:uid="{00000000-0005-0000-0000-00007D090000}"/>
    <cellStyle name="40% - Énfasis2 4 3 4" xfId="765" xr:uid="{00000000-0005-0000-0000-00007E090000}"/>
    <cellStyle name="40% - Énfasis2 4 3 4 2" xfId="28673" xr:uid="{00000000-0005-0000-0000-00007F090000}"/>
    <cellStyle name="40% - Énfasis2 4 3 5" xfId="18682" xr:uid="{00000000-0005-0000-0000-000080090000}"/>
    <cellStyle name="40% - Énfasis2 4 4" xfId="766" xr:uid="{00000000-0005-0000-0000-000081090000}"/>
    <cellStyle name="40% - Énfasis2 4 4 2" xfId="20997" xr:uid="{00000000-0005-0000-0000-000082090000}"/>
    <cellStyle name="40% - Énfasis2 4 5" xfId="767" xr:uid="{00000000-0005-0000-0000-000083090000}"/>
    <cellStyle name="40% - Énfasis2 4 5 2" xfId="24833" xr:uid="{00000000-0005-0000-0000-000084090000}"/>
    <cellStyle name="40% - Énfasis2 4 6" xfId="768" xr:uid="{00000000-0005-0000-0000-000085090000}"/>
    <cellStyle name="40% - Énfasis2 4 6 2" xfId="28670" xr:uid="{00000000-0005-0000-0000-000086090000}"/>
    <cellStyle name="40% - Énfasis2 4 7" xfId="16739" xr:uid="{00000000-0005-0000-0000-000087090000}"/>
    <cellStyle name="40% - Énfasis2 5" xfId="769" xr:uid="{00000000-0005-0000-0000-000088090000}"/>
    <cellStyle name="40% - Énfasis2 5 2" xfId="770" xr:uid="{00000000-0005-0000-0000-000089090000}"/>
    <cellStyle name="40% - Énfasis2 5 2 2" xfId="771" xr:uid="{00000000-0005-0000-0000-00008A090000}"/>
    <cellStyle name="40% - Énfasis2 5 2 2 2" xfId="772" xr:uid="{00000000-0005-0000-0000-00008B090000}"/>
    <cellStyle name="40% - Énfasis2 5 2 2 2 2" xfId="21003" xr:uid="{00000000-0005-0000-0000-00008C090000}"/>
    <cellStyle name="40% - Énfasis2 5 2 2 3" xfId="773" xr:uid="{00000000-0005-0000-0000-00008D090000}"/>
    <cellStyle name="40% - Énfasis2 5 2 2 3 2" xfId="24839" xr:uid="{00000000-0005-0000-0000-00008E090000}"/>
    <cellStyle name="40% - Énfasis2 5 2 2 4" xfId="774" xr:uid="{00000000-0005-0000-0000-00008F090000}"/>
    <cellStyle name="40% - Énfasis2 5 2 2 4 2" xfId="28676" xr:uid="{00000000-0005-0000-0000-000090090000}"/>
    <cellStyle name="40% - Énfasis2 5 2 2 5" xfId="20476" xr:uid="{00000000-0005-0000-0000-000091090000}"/>
    <cellStyle name="40% - Énfasis2 5 2 3" xfId="775" xr:uid="{00000000-0005-0000-0000-000092090000}"/>
    <cellStyle name="40% - Énfasis2 5 2 3 2" xfId="21002" xr:uid="{00000000-0005-0000-0000-000093090000}"/>
    <cellStyle name="40% - Énfasis2 5 2 4" xfId="776" xr:uid="{00000000-0005-0000-0000-000094090000}"/>
    <cellStyle name="40% - Énfasis2 5 2 4 2" xfId="24838" xr:uid="{00000000-0005-0000-0000-000095090000}"/>
    <cellStyle name="40% - Énfasis2 5 2 5" xfId="777" xr:uid="{00000000-0005-0000-0000-000096090000}"/>
    <cellStyle name="40% - Énfasis2 5 2 5 2" xfId="28675" xr:uid="{00000000-0005-0000-0000-000097090000}"/>
    <cellStyle name="40% - Énfasis2 5 2 6" xfId="16742" xr:uid="{00000000-0005-0000-0000-000098090000}"/>
    <cellStyle name="40% - Énfasis2 5 3" xfId="778" xr:uid="{00000000-0005-0000-0000-000099090000}"/>
    <cellStyle name="40% - Énfasis2 5 3 2" xfId="779" xr:uid="{00000000-0005-0000-0000-00009A090000}"/>
    <cellStyle name="40% - Énfasis2 5 3 2 2" xfId="21004" xr:uid="{00000000-0005-0000-0000-00009B090000}"/>
    <cellStyle name="40% - Énfasis2 5 3 3" xfId="780" xr:uid="{00000000-0005-0000-0000-00009C090000}"/>
    <cellStyle name="40% - Énfasis2 5 3 3 2" xfId="24840" xr:uid="{00000000-0005-0000-0000-00009D090000}"/>
    <cellStyle name="40% - Énfasis2 5 3 4" xfId="781" xr:uid="{00000000-0005-0000-0000-00009E090000}"/>
    <cellStyle name="40% - Énfasis2 5 3 4 2" xfId="28677" xr:uid="{00000000-0005-0000-0000-00009F090000}"/>
    <cellStyle name="40% - Énfasis2 5 3 5" xfId="18683" xr:uid="{00000000-0005-0000-0000-0000A0090000}"/>
    <cellStyle name="40% - Énfasis2 5 4" xfId="782" xr:uid="{00000000-0005-0000-0000-0000A1090000}"/>
    <cellStyle name="40% - Énfasis2 5 4 2" xfId="21001" xr:uid="{00000000-0005-0000-0000-0000A2090000}"/>
    <cellStyle name="40% - Énfasis2 5 5" xfId="783" xr:uid="{00000000-0005-0000-0000-0000A3090000}"/>
    <cellStyle name="40% - Énfasis2 5 5 2" xfId="24837" xr:uid="{00000000-0005-0000-0000-0000A4090000}"/>
    <cellStyle name="40% - Énfasis2 5 6" xfId="784" xr:uid="{00000000-0005-0000-0000-0000A5090000}"/>
    <cellStyle name="40% - Énfasis2 5 6 2" xfId="28674" xr:uid="{00000000-0005-0000-0000-0000A6090000}"/>
    <cellStyle name="40% - Énfasis2 5 7" xfId="16741" xr:uid="{00000000-0005-0000-0000-0000A7090000}"/>
    <cellStyle name="40% - Énfasis2 6" xfId="785" xr:uid="{00000000-0005-0000-0000-0000A8090000}"/>
    <cellStyle name="40% - Énfasis2 6 2" xfId="786" xr:uid="{00000000-0005-0000-0000-0000A9090000}"/>
    <cellStyle name="40% - Énfasis2 6 2 2" xfId="787" xr:uid="{00000000-0005-0000-0000-0000AA090000}"/>
    <cellStyle name="40% - Énfasis2 6 2 2 2" xfId="21006" xr:uid="{00000000-0005-0000-0000-0000AB090000}"/>
    <cellStyle name="40% - Énfasis2 6 2 3" xfId="788" xr:uid="{00000000-0005-0000-0000-0000AC090000}"/>
    <cellStyle name="40% - Énfasis2 6 2 3 2" xfId="24842" xr:uid="{00000000-0005-0000-0000-0000AD090000}"/>
    <cellStyle name="40% - Énfasis2 6 2 4" xfId="789" xr:uid="{00000000-0005-0000-0000-0000AE090000}"/>
    <cellStyle name="40% - Énfasis2 6 2 4 2" xfId="28679" xr:uid="{00000000-0005-0000-0000-0000AF090000}"/>
    <cellStyle name="40% - Énfasis2 6 2 5" xfId="19663" xr:uid="{00000000-0005-0000-0000-0000B0090000}"/>
    <cellStyle name="40% - Énfasis2 6 3" xfId="790" xr:uid="{00000000-0005-0000-0000-0000B1090000}"/>
    <cellStyle name="40% - Énfasis2 6 3 2" xfId="21005" xr:uid="{00000000-0005-0000-0000-0000B2090000}"/>
    <cellStyle name="40% - Énfasis2 6 4" xfId="791" xr:uid="{00000000-0005-0000-0000-0000B3090000}"/>
    <cellStyle name="40% - Énfasis2 6 4 2" xfId="24841" xr:uid="{00000000-0005-0000-0000-0000B4090000}"/>
    <cellStyle name="40% - Énfasis2 6 5" xfId="792" xr:uid="{00000000-0005-0000-0000-0000B5090000}"/>
    <cellStyle name="40% - Énfasis2 6 5 2" xfId="28678" xr:uid="{00000000-0005-0000-0000-0000B6090000}"/>
    <cellStyle name="40% - Énfasis2 6 6" xfId="16743" xr:uid="{00000000-0005-0000-0000-0000B7090000}"/>
    <cellStyle name="40% - Énfasis2 7" xfId="793" xr:uid="{00000000-0005-0000-0000-0000B8090000}"/>
    <cellStyle name="40% - Énfasis2 7 2" xfId="794" xr:uid="{00000000-0005-0000-0000-0000B9090000}"/>
    <cellStyle name="40% - Énfasis2 7 2 2" xfId="21007" xr:uid="{00000000-0005-0000-0000-0000BA090000}"/>
    <cellStyle name="40% - Énfasis2 7 3" xfId="795" xr:uid="{00000000-0005-0000-0000-0000BB090000}"/>
    <cellStyle name="40% - Énfasis2 7 3 2" xfId="24843" xr:uid="{00000000-0005-0000-0000-0000BC090000}"/>
    <cellStyle name="40% - Énfasis2 7 4" xfId="796" xr:uid="{00000000-0005-0000-0000-0000BD090000}"/>
    <cellStyle name="40% - Énfasis2 7 4 2" xfId="28680" xr:uid="{00000000-0005-0000-0000-0000BE090000}"/>
    <cellStyle name="40% - Énfasis2 7 5" xfId="18638" xr:uid="{00000000-0005-0000-0000-0000BF090000}"/>
    <cellStyle name="40% - Énfasis2 8" xfId="797" xr:uid="{00000000-0005-0000-0000-0000C0090000}"/>
    <cellStyle name="40% - Énfasis2 8 2" xfId="20817" xr:uid="{00000000-0005-0000-0000-0000C1090000}"/>
    <cellStyle name="40% - Énfasis2 9" xfId="798" xr:uid="{00000000-0005-0000-0000-0000C2090000}"/>
    <cellStyle name="40% - Énfasis2 9 2" xfId="24654" xr:uid="{00000000-0005-0000-0000-0000C3090000}"/>
    <cellStyle name="40% - Énfasis3 10" xfId="799" xr:uid="{00000000-0005-0000-0000-0000C4090000}"/>
    <cellStyle name="40% - Énfasis3 10 2" xfId="28509" xr:uid="{00000000-0005-0000-0000-0000C5090000}"/>
    <cellStyle name="40% - Énfasis3 11" xfId="800" xr:uid="{00000000-0005-0000-0000-0000C6090000}"/>
    <cellStyle name="40% - Énfasis3 11 2" xfId="32329" xr:uid="{00000000-0005-0000-0000-0000C7090000}"/>
    <cellStyle name="40% - Énfasis3 12" xfId="801" xr:uid="{00000000-0005-0000-0000-0000C8090000}"/>
    <cellStyle name="40% - Énfasis3 13" xfId="32573" xr:uid="{00000000-0005-0000-0000-0000C9090000}"/>
    <cellStyle name="40% - Énfasis3 2" xfId="802" xr:uid="{00000000-0005-0000-0000-0000CA090000}"/>
    <cellStyle name="40% - Énfasis3 2 10" xfId="32830" xr:uid="{00000000-0005-0000-0000-0000CB090000}"/>
    <cellStyle name="40% - Énfasis3 2 10 2" xfId="38035" xr:uid="{00000000-0005-0000-0000-0000CC090000}"/>
    <cellStyle name="40% - Énfasis3 2 11" xfId="32859" xr:uid="{00000000-0005-0000-0000-0000CD090000}"/>
    <cellStyle name="40% - Énfasis3 2 12" xfId="32953" xr:uid="{00000000-0005-0000-0000-0000CE090000}"/>
    <cellStyle name="40% - Énfasis3 2 13" xfId="35214" xr:uid="{00000000-0005-0000-0000-0000CF090000}"/>
    <cellStyle name="40% - Énfasis3 2 2" xfId="803" xr:uid="{00000000-0005-0000-0000-0000D0090000}"/>
    <cellStyle name="40% - Énfasis3 2 2 10" xfId="32858" xr:uid="{00000000-0005-0000-0000-0000D1090000}"/>
    <cellStyle name="40% - Énfasis3 2 2 11" xfId="32952" xr:uid="{00000000-0005-0000-0000-0000D2090000}"/>
    <cellStyle name="40% - Énfasis3 2 2 12" xfId="33120" xr:uid="{00000000-0005-0000-0000-0000D3090000}"/>
    <cellStyle name="40% - Énfasis3 2 2 13" xfId="35700" xr:uid="{00000000-0005-0000-0000-0000D4090000}"/>
    <cellStyle name="40% - Énfasis3 2 2 14" xfId="16663" xr:uid="{00000000-0005-0000-0000-0000D5090000}"/>
    <cellStyle name="40% - Énfasis3 2 2 2" xfId="804" xr:uid="{00000000-0005-0000-0000-0000D6090000}"/>
    <cellStyle name="40% - Énfasis3 2 2 2 2" xfId="805" xr:uid="{00000000-0005-0000-0000-0000D7090000}"/>
    <cellStyle name="40% - Énfasis3 2 2 2 2 2" xfId="806" xr:uid="{00000000-0005-0000-0000-0000D8090000}"/>
    <cellStyle name="40% - Énfasis3 2 2 2 2 2 2" xfId="21011" xr:uid="{00000000-0005-0000-0000-0000D9090000}"/>
    <cellStyle name="40% - Énfasis3 2 2 2 2 3" xfId="807" xr:uid="{00000000-0005-0000-0000-0000DA090000}"/>
    <cellStyle name="40% - Énfasis3 2 2 2 2 3 2" xfId="24847" xr:uid="{00000000-0005-0000-0000-0000DB090000}"/>
    <cellStyle name="40% - Énfasis3 2 2 2 2 4" xfId="808" xr:uid="{00000000-0005-0000-0000-0000DC090000}"/>
    <cellStyle name="40% - Énfasis3 2 2 2 2 4 2" xfId="28684" xr:uid="{00000000-0005-0000-0000-0000DD090000}"/>
    <cellStyle name="40% - Énfasis3 2 2 2 2 5" xfId="37517" xr:uid="{00000000-0005-0000-0000-0000DE090000}"/>
    <cellStyle name="40% - Énfasis3 2 2 2 2 6" xfId="19670" xr:uid="{00000000-0005-0000-0000-0000DF090000}"/>
    <cellStyle name="40% - Énfasis3 2 2 2 3" xfId="809" xr:uid="{00000000-0005-0000-0000-0000E0090000}"/>
    <cellStyle name="40% - Énfasis3 2 2 2 3 2" xfId="37893" xr:uid="{00000000-0005-0000-0000-0000E1090000}"/>
    <cellStyle name="40% - Énfasis3 2 2 2 3 3" xfId="21010" xr:uid="{00000000-0005-0000-0000-0000E2090000}"/>
    <cellStyle name="40% - Énfasis3 2 2 2 4" xfId="810" xr:uid="{00000000-0005-0000-0000-0000E3090000}"/>
    <cellStyle name="40% - Énfasis3 2 2 2 4 2" xfId="38034" xr:uid="{00000000-0005-0000-0000-0000E4090000}"/>
    <cellStyle name="40% - Énfasis3 2 2 2 4 3" xfId="24846" xr:uid="{00000000-0005-0000-0000-0000E5090000}"/>
    <cellStyle name="40% - Énfasis3 2 2 2 5" xfId="811" xr:uid="{00000000-0005-0000-0000-0000E6090000}"/>
    <cellStyle name="40% - Énfasis3 2 2 2 5 2" xfId="28683" xr:uid="{00000000-0005-0000-0000-0000E7090000}"/>
    <cellStyle name="40% - Énfasis3 2 2 2 6" xfId="36907" xr:uid="{00000000-0005-0000-0000-0000E8090000}"/>
    <cellStyle name="40% - Énfasis3 2 2 2 7" xfId="16744" xr:uid="{00000000-0005-0000-0000-0000E9090000}"/>
    <cellStyle name="40% - Énfasis3 2 2 3" xfId="812" xr:uid="{00000000-0005-0000-0000-0000EA090000}"/>
    <cellStyle name="40% - Énfasis3 2 2 3 2" xfId="813" xr:uid="{00000000-0005-0000-0000-0000EB090000}"/>
    <cellStyle name="40% - Énfasis3 2 2 3 2 2" xfId="21012" xr:uid="{00000000-0005-0000-0000-0000EC090000}"/>
    <cellStyle name="40% - Énfasis3 2 2 3 3" xfId="814" xr:uid="{00000000-0005-0000-0000-0000ED090000}"/>
    <cellStyle name="40% - Énfasis3 2 2 3 3 2" xfId="24848" xr:uid="{00000000-0005-0000-0000-0000EE090000}"/>
    <cellStyle name="40% - Énfasis3 2 2 3 4" xfId="815" xr:uid="{00000000-0005-0000-0000-0000EF090000}"/>
    <cellStyle name="40% - Énfasis3 2 2 3 4 2" xfId="28685" xr:uid="{00000000-0005-0000-0000-0000F0090000}"/>
    <cellStyle name="40% - Énfasis3 2 2 3 5" xfId="37518" xr:uid="{00000000-0005-0000-0000-0000F1090000}"/>
    <cellStyle name="40% - Énfasis3 2 2 3 6" xfId="18685" xr:uid="{00000000-0005-0000-0000-0000F2090000}"/>
    <cellStyle name="40% - Énfasis3 2 2 4" xfId="816" xr:uid="{00000000-0005-0000-0000-0000F3090000}"/>
    <cellStyle name="40% - Énfasis3 2 2 4 2" xfId="37892" xr:uid="{00000000-0005-0000-0000-0000F4090000}"/>
    <cellStyle name="40% - Énfasis3 2 2 4 3" xfId="21009" xr:uid="{00000000-0005-0000-0000-0000F5090000}"/>
    <cellStyle name="40% - Énfasis3 2 2 5" xfId="817" xr:uid="{00000000-0005-0000-0000-0000F6090000}"/>
    <cellStyle name="40% - Énfasis3 2 2 5 2" xfId="37647" xr:uid="{00000000-0005-0000-0000-0000F7090000}"/>
    <cellStyle name="40% - Énfasis3 2 2 5 3" xfId="24845" xr:uid="{00000000-0005-0000-0000-0000F8090000}"/>
    <cellStyle name="40% - Énfasis3 2 2 6" xfId="818" xr:uid="{00000000-0005-0000-0000-0000F9090000}"/>
    <cellStyle name="40% - Énfasis3 2 2 6 2" xfId="28682" xr:uid="{00000000-0005-0000-0000-0000FA090000}"/>
    <cellStyle name="40% - Énfasis3 2 2 7" xfId="32730" xr:uid="{00000000-0005-0000-0000-0000FB090000}"/>
    <cellStyle name="40% - Énfasis3 2 2 8" xfId="32762" xr:uid="{00000000-0005-0000-0000-0000FC090000}"/>
    <cellStyle name="40% - Énfasis3 2 2 9" xfId="32831" xr:uid="{00000000-0005-0000-0000-0000FD090000}"/>
    <cellStyle name="40% - Énfasis3 2 3" xfId="819" xr:uid="{00000000-0005-0000-0000-0000FE090000}"/>
    <cellStyle name="40% - Énfasis3 2 3 2" xfId="820" xr:uid="{00000000-0005-0000-0000-0000FF090000}"/>
    <cellStyle name="40% - Énfasis3 2 3 2 2" xfId="821" xr:uid="{00000000-0005-0000-0000-0000000A0000}"/>
    <cellStyle name="40% - Énfasis3 2 3 2 2 2" xfId="37519" xr:uid="{00000000-0005-0000-0000-0000010A0000}"/>
    <cellStyle name="40% - Énfasis3 2 3 2 2 3" xfId="21014" xr:uid="{00000000-0005-0000-0000-0000020A0000}"/>
    <cellStyle name="40% - Énfasis3 2 3 2 3" xfId="822" xr:uid="{00000000-0005-0000-0000-0000030A0000}"/>
    <cellStyle name="40% - Énfasis3 2 3 2 3 2" xfId="37895" xr:uid="{00000000-0005-0000-0000-0000040A0000}"/>
    <cellStyle name="40% - Énfasis3 2 3 2 3 3" xfId="24850" xr:uid="{00000000-0005-0000-0000-0000050A0000}"/>
    <cellStyle name="40% - Énfasis3 2 3 2 4" xfId="823" xr:uid="{00000000-0005-0000-0000-0000060A0000}"/>
    <cellStyle name="40% - Énfasis3 2 3 2 4 2" xfId="38029" xr:uid="{00000000-0005-0000-0000-0000070A0000}"/>
    <cellStyle name="40% - Énfasis3 2 3 2 4 3" xfId="28687" xr:uid="{00000000-0005-0000-0000-0000080A0000}"/>
    <cellStyle name="40% - Énfasis3 2 3 2 5" xfId="36909" xr:uid="{00000000-0005-0000-0000-0000090A0000}"/>
    <cellStyle name="40% - Énfasis3 2 3 2 6" xfId="19669" xr:uid="{00000000-0005-0000-0000-00000A0A0000}"/>
    <cellStyle name="40% - Énfasis3 2 3 3" xfId="824" xr:uid="{00000000-0005-0000-0000-00000B0A0000}"/>
    <cellStyle name="40% - Énfasis3 2 3 3 2" xfId="37520" xr:uid="{00000000-0005-0000-0000-00000C0A0000}"/>
    <cellStyle name="40% - Énfasis3 2 3 3 3" xfId="21013" xr:uid="{00000000-0005-0000-0000-00000D0A0000}"/>
    <cellStyle name="40% - Énfasis3 2 3 4" xfId="825" xr:uid="{00000000-0005-0000-0000-00000E0A0000}"/>
    <cellStyle name="40% - Énfasis3 2 3 4 2" xfId="37894" xr:uid="{00000000-0005-0000-0000-00000F0A0000}"/>
    <cellStyle name="40% - Énfasis3 2 3 4 3" xfId="24849" xr:uid="{00000000-0005-0000-0000-0000100A0000}"/>
    <cellStyle name="40% - Énfasis3 2 3 5" xfId="826" xr:uid="{00000000-0005-0000-0000-0000110A0000}"/>
    <cellStyle name="40% - Énfasis3 2 3 5 2" xfId="38032" xr:uid="{00000000-0005-0000-0000-0000120A0000}"/>
    <cellStyle name="40% - Énfasis3 2 3 5 3" xfId="28686" xr:uid="{00000000-0005-0000-0000-0000130A0000}"/>
    <cellStyle name="40% - Énfasis3 2 3 6" xfId="36908" xr:uid="{00000000-0005-0000-0000-0000140A0000}"/>
    <cellStyle name="40% - Énfasis3 2 3 7" xfId="16745" xr:uid="{00000000-0005-0000-0000-0000150A0000}"/>
    <cellStyle name="40% - Énfasis3 2 4" xfId="827" xr:uid="{00000000-0005-0000-0000-0000160A0000}"/>
    <cellStyle name="40% - Énfasis3 2 4 2" xfId="828" xr:uid="{00000000-0005-0000-0000-0000170A0000}"/>
    <cellStyle name="40% - Énfasis3 2 4 2 2" xfId="37521" xr:uid="{00000000-0005-0000-0000-0000180A0000}"/>
    <cellStyle name="40% - Énfasis3 2 4 2 3" xfId="37899" xr:uid="{00000000-0005-0000-0000-0000190A0000}"/>
    <cellStyle name="40% - Énfasis3 2 4 2 4" xfId="38023" xr:uid="{00000000-0005-0000-0000-00001A0A0000}"/>
    <cellStyle name="40% - Énfasis3 2 4 2 5" xfId="36911" xr:uid="{00000000-0005-0000-0000-00001B0A0000}"/>
    <cellStyle name="40% - Énfasis3 2 4 2 6" xfId="21015" xr:uid="{00000000-0005-0000-0000-00001C0A0000}"/>
    <cellStyle name="40% - Énfasis3 2 4 3" xfId="829" xr:uid="{00000000-0005-0000-0000-00001D0A0000}"/>
    <cellStyle name="40% - Énfasis3 2 4 3 2" xfId="37522" xr:uid="{00000000-0005-0000-0000-00001E0A0000}"/>
    <cellStyle name="40% - Énfasis3 2 4 3 3" xfId="24851" xr:uid="{00000000-0005-0000-0000-00001F0A0000}"/>
    <cellStyle name="40% - Énfasis3 2 4 4" xfId="830" xr:uid="{00000000-0005-0000-0000-0000200A0000}"/>
    <cellStyle name="40% - Énfasis3 2 4 4 2" xfId="37898" xr:uid="{00000000-0005-0000-0000-0000210A0000}"/>
    <cellStyle name="40% - Énfasis3 2 4 4 3" xfId="28688" xr:uid="{00000000-0005-0000-0000-0000220A0000}"/>
    <cellStyle name="40% - Énfasis3 2 4 5" xfId="38026" xr:uid="{00000000-0005-0000-0000-0000230A0000}"/>
    <cellStyle name="40% - Énfasis3 2 4 6" xfId="36910" xr:uid="{00000000-0005-0000-0000-0000240A0000}"/>
    <cellStyle name="40% - Énfasis3 2 4 7" xfId="18684" xr:uid="{00000000-0005-0000-0000-0000250A0000}"/>
    <cellStyle name="40% - Énfasis3 2 5" xfId="831" xr:uid="{00000000-0005-0000-0000-0000260A0000}"/>
    <cellStyle name="40% - Énfasis3 2 5 2" xfId="36913" xr:uid="{00000000-0005-0000-0000-0000270A0000}"/>
    <cellStyle name="40% - Énfasis3 2 5 2 2" xfId="37523" xr:uid="{00000000-0005-0000-0000-0000280A0000}"/>
    <cellStyle name="40% - Énfasis3 2 5 2 3" xfId="37902" xr:uid="{00000000-0005-0000-0000-0000290A0000}"/>
    <cellStyle name="40% - Énfasis3 2 5 2 4" xfId="38016" xr:uid="{00000000-0005-0000-0000-00002A0A0000}"/>
    <cellStyle name="40% - Énfasis3 2 5 3" xfId="37524" xr:uid="{00000000-0005-0000-0000-00002B0A0000}"/>
    <cellStyle name="40% - Énfasis3 2 5 4" xfId="37901" xr:uid="{00000000-0005-0000-0000-00002C0A0000}"/>
    <cellStyle name="40% - Énfasis3 2 5 5" xfId="38020" xr:uid="{00000000-0005-0000-0000-00002D0A0000}"/>
    <cellStyle name="40% - Énfasis3 2 5 6" xfId="36912" xr:uid="{00000000-0005-0000-0000-00002E0A0000}"/>
    <cellStyle name="40% - Énfasis3 2 5 7" xfId="21008" xr:uid="{00000000-0005-0000-0000-00002F0A0000}"/>
    <cellStyle name="40% - Énfasis3 2 6" xfId="832" xr:uid="{00000000-0005-0000-0000-0000300A0000}"/>
    <cellStyle name="40% - Énfasis3 2 6 2" xfId="36915" xr:uid="{00000000-0005-0000-0000-0000310A0000}"/>
    <cellStyle name="40% - Énfasis3 2 6 2 2" xfId="37525" xr:uid="{00000000-0005-0000-0000-0000320A0000}"/>
    <cellStyle name="40% - Énfasis3 2 6 2 3" xfId="37905" xr:uid="{00000000-0005-0000-0000-0000330A0000}"/>
    <cellStyle name="40% - Énfasis3 2 6 2 4" xfId="38011" xr:uid="{00000000-0005-0000-0000-0000340A0000}"/>
    <cellStyle name="40% - Énfasis3 2 6 3" xfId="37526" xr:uid="{00000000-0005-0000-0000-0000350A0000}"/>
    <cellStyle name="40% - Énfasis3 2 6 4" xfId="37904" xr:uid="{00000000-0005-0000-0000-0000360A0000}"/>
    <cellStyle name="40% - Énfasis3 2 6 5" xfId="38014" xr:uid="{00000000-0005-0000-0000-0000370A0000}"/>
    <cellStyle name="40% - Énfasis3 2 6 6" xfId="36914" xr:uid="{00000000-0005-0000-0000-0000380A0000}"/>
    <cellStyle name="40% - Énfasis3 2 6 7" xfId="24844" xr:uid="{00000000-0005-0000-0000-0000390A0000}"/>
    <cellStyle name="40% - Énfasis3 2 7" xfId="833" xr:uid="{00000000-0005-0000-0000-00003A0A0000}"/>
    <cellStyle name="40% - Énfasis3 2 7 2" xfId="37527" xr:uid="{00000000-0005-0000-0000-00003B0A0000}"/>
    <cellStyle name="40% - Énfasis3 2 7 3" xfId="37906" xr:uid="{00000000-0005-0000-0000-00003C0A0000}"/>
    <cellStyle name="40% - Énfasis3 2 7 4" xfId="38008" xr:uid="{00000000-0005-0000-0000-00003D0A0000}"/>
    <cellStyle name="40% - Énfasis3 2 7 5" xfId="36916" xr:uid="{00000000-0005-0000-0000-00003E0A0000}"/>
    <cellStyle name="40% - Énfasis3 2 7 6" xfId="28681" xr:uid="{00000000-0005-0000-0000-00003F0A0000}"/>
    <cellStyle name="40% - Énfasis3 2 8" xfId="32731" xr:uid="{00000000-0005-0000-0000-0000400A0000}"/>
    <cellStyle name="40% - Énfasis3 2 8 2" xfId="37528" xr:uid="{00000000-0005-0000-0000-0000410A0000}"/>
    <cellStyle name="40% - Énfasis3 2 9" xfId="32763" xr:uid="{00000000-0005-0000-0000-0000420A0000}"/>
    <cellStyle name="40% - Énfasis3 2 9 2" xfId="37891" xr:uid="{00000000-0005-0000-0000-0000430A0000}"/>
    <cellStyle name="40% - Énfasis3 3" xfId="834" xr:uid="{00000000-0005-0000-0000-0000440A0000}"/>
    <cellStyle name="40% - Énfasis3 3 10" xfId="32857" xr:uid="{00000000-0005-0000-0000-0000450A0000}"/>
    <cellStyle name="40% - Énfasis3 3 10 2" xfId="38003" xr:uid="{00000000-0005-0000-0000-0000460A0000}"/>
    <cellStyle name="40% - Énfasis3 3 11" xfId="32950" xr:uid="{00000000-0005-0000-0000-0000470A0000}"/>
    <cellStyle name="40% - Énfasis3 3 12" xfId="35213" xr:uid="{00000000-0005-0000-0000-0000480A0000}"/>
    <cellStyle name="40% - Énfasis3 3 13" xfId="36917" xr:uid="{00000000-0005-0000-0000-0000490A0000}"/>
    <cellStyle name="40% - Énfasis3 3 2" xfId="835" xr:uid="{00000000-0005-0000-0000-00004A0A0000}"/>
    <cellStyle name="40% - Énfasis3 3 2 2" xfId="836" xr:uid="{00000000-0005-0000-0000-00004B0A0000}"/>
    <cellStyle name="40% - Énfasis3 3 2 2 2" xfId="837" xr:uid="{00000000-0005-0000-0000-00004C0A0000}"/>
    <cellStyle name="40% - Énfasis3 3 2 2 2 2" xfId="37529" xr:uid="{00000000-0005-0000-0000-00004D0A0000}"/>
    <cellStyle name="40% - Énfasis3 3 2 2 2 3" xfId="21018" xr:uid="{00000000-0005-0000-0000-00004E0A0000}"/>
    <cellStyle name="40% - Énfasis3 3 2 2 3" xfId="838" xr:uid="{00000000-0005-0000-0000-00004F0A0000}"/>
    <cellStyle name="40% - Énfasis3 3 2 2 3 2" xfId="37911" xr:uid="{00000000-0005-0000-0000-0000500A0000}"/>
    <cellStyle name="40% - Énfasis3 3 2 2 3 3" xfId="24854" xr:uid="{00000000-0005-0000-0000-0000510A0000}"/>
    <cellStyle name="40% - Énfasis3 3 2 2 4" xfId="839" xr:uid="{00000000-0005-0000-0000-0000520A0000}"/>
    <cellStyle name="40% - Énfasis3 3 2 2 4 2" xfId="37655" xr:uid="{00000000-0005-0000-0000-0000530A0000}"/>
    <cellStyle name="40% - Énfasis3 3 2 2 4 3" xfId="28691" xr:uid="{00000000-0005-0000-0000-0000540A0000}"/>
    <cellStyle name="40% - Énfasis3 3 2 2 5" xfId="36919" xr:uid="{00000000-0005-0000-0000-0000550A0000}"/>
    <cellStyle name="40% - Énfasis3 3 2 2 6" xfId="19671" xr:uid="{00000000-0005-0000-0000-0000560A0000}"/>
    <cellStyle name="40% - Énfasis3 3 2 3" xfId="840" xr:uid="{00000000-0005-0000-0000-0000570A0000}"/>
    <cellStyle name="40% - Énfasis3 3 2 3 2" xfId="37530" xr:uid="{00000000-0005-0000-0000-0000580A0000}"/>
    <cellStyle name="40% - Énfasis3 3 2 3 3" xfId="21017" xr:uid="{00000000-0005-0000-0000-0000590A0000}"/>
    <cellStyle name="40% - Énfasis3 3 2 4" xfId="841" xr:uid="{00000000-0005-0000-0000-00005A0A0000}"/>
    <cellStyle name="40% - Énfasis3 3 2 4 2" xfId="37910" xr:uid="{00000000-0005-0000-0000-00005B0A0000}"/>
    <cellStyle name="40% - Énfasis3 3 2 4 3" xfId="24853" xr:uid="{00000000-0005-0000-0000-00005C0A0000}"/>
    <cellStyle name="40% - Énfasis3 3 2 5" xfId="842" xr:uid="{00000000-0005-0000-0000-00005D0A0000}"/>
    <cellStyle name="40% - Énfasis3 3 2 5 2" xfId="38002" xr:uid="{00000000-0005-0000-0000-00005E0A0000}"/>
    <cellStyle name="40% - Énfasis3 3 2 5 3" xfId="28690" xr:uid="{00000000-0005-0000-0000-00005F0A0000}"/>
    <cellStyle name="40% - Énfasis3 3 2 6" xfId="36918" xr:uid="{00000000-0005-0000-0000-0000600A0000}"/>
    <cellStyle name="40% - Énfasis3 3 2 7" xfId="16747" xr:uid="{00000000-0005-0000-0000-0000610A0000}"/>
    <cellStyle name="40% - Énfasis3 3 3" xfId="843" xr:uid="{00000000-0005-0000-0000-0000620A0000}"/>
    <cellStyle name="40% - Énfasis3 3 3 2" xfId="844" xr:uid="{00000000-0005-0000-0000-0000630A0000}"/>
    <cellStyle name="40% - Énfasis3 3 3 2 2" xfId="37531" xr:uid="{00000000-0005-0000-0000-0000640A0000}"/>
    <cellStyle name="40% - Énfasis3 3 3 2 3" xfId="37913" xr:uid="{00000000-0005-0000-0000-0000650A0000}"/>
    <cellStyle name="40% - Énfasis3 3 3 2 4" xfId="37996" xr:uid="{00000000-0005-0000-0000-0000660A0000}"/>
    <cellStyle name="40% - Énfasis3 3 3 2 5" xfId="36921" xr:uid="{00000000-0005-0000-0000-0000670A0000}"/>
    <cellStyle name="40% - Énfasis3 3 3 2 6" xfId="21019" xr:uid="{00000000-0005-0000-0000-0000680A0000}"/>
    <cellStyle name="40% - Énfasis3 3 3 3" xfId="845" xr:uid="{00000000-0005-0000-0000-0000690A0000}"/>
    <cellStyle name="40% - Énfasis3 3 3 3 2" xfId="37532" xr:uid="{00000000-0005-0000-0000-00006A0A0000}"/>
    <cellStyle name="40% - Énfasis3 3 3 3 3" xfId="24855" xr:uid="{00000000-0005-0000-0000-00006B0A0000}"/>
    <cellStyle name="40% - Énfasis3 3 3 4" xfId="846" xr:uid="{00000000-0005-0000-0000-00006C0A0000}"/>
    <cellStyle name="40% - Énfasis3 3 3 4 2" xfId="37912" xr:uid="{00000000-0005-0000-0000-00006D0A0000}"/>
    <cellStyle name="40% - Énfasis3 3 3 4 3" xfId="28692" xr:uid="{00000000-0005-0000-0000-00006E0A0000}"/>
    <cellStyle name="40% - Énfasis3 3 3 5" xfId="37997" xr:uid="{00000000-0005-0000-0000-00006F0A0000}"/>
    <cellStyle name="40% - Énfasis3 3 3 6" xfId="36920" xr:uid="{00000000-0005-0000-0000-0000700A0000}"/>
    <cellStyle name="40% - Énfasis3 3 3 7" xfId="18686" xr:uid="{00000000-0005-0000-0000-0000710A0000}"/>
    <cellStyle name="40% - Énfasis3 3 4" xfId="847" xr:uid="{00000000-0005-0000-0000-0000720A0000}"/>
    <cellStyle name="40% - Énfasis3 3 4 2" xfId="36923" xr:uid="{00000000-0005-0000-0000-0000730A0000}"/>
    <cellStyle name="40% - Énfasis3 3 4 2 2" xfId="37533" xr:uid="{00000000-0005-0000-0000-0000740A0000}"/>
    <cellStyle name="40% - Énfasis3 3 4 2 3" xfId="37917" xr:uid="{00000000-0005-0000-0000-0000750A0000}"/>
    <cellStyle name="40% - Énfasis3 3 4 2 4" xfId="37990" xr:uid="{00000000-0005-0000-0000-0000760A0000}"/>
    <cellStyle name="40% - Énfasis3 3 4 3" xfId="37534" xr:uid="{00000000-0005-0000-0000-0000770A0000}"/>
    <cellStyle name="40% - Énfasis3 3 4 4" xfId="37916" xr:uid="{00000000-0005-0000-0000-0000780A0000}"/>
    <cellStyle name="40% - Énfasis3 3 4 5" xfId="37991" xr:uid="{00000000-0005-0000-0000-0000790A0000}"/>
    <cellStyle name="40% - Énfasis3 3 4 6" xfId="36922" xr:uid="{00000000-0005-0000-0000-00007A0A0000}"/>
    <cellStyle name="40% - Énfasis3 3 4 7" xfId="21016" xr:uid="{00000000-0005-0000-0000-00007B0A0000}"/>
    <cellStyle name="40% - Énfasis3 3 5" xfId="848" xr:uid="{00000000-0005-0000-0000-00007C0A0000}"/>
    <cellStyle name="40% - Énfasis3 3 5 2" xfId="36925" xr:uid="{00000000-0005-0000-0000-00007D0A0000}"/>
    <cellStyle name="40% - Énfasis3 3 5 2 2" xfId="37535" xr:uid="{00000000-0005-0000-0000-00007E0A0000}"/>
    <cellStyle name="40% - Énfasis3 3 5 2 3" xfId="37919" xr:uid="{00000000-0005-0000-0000-00007F0A0000}"/>
    <cellStyle name="40% - Énfasis3 3 5 2 4" xfId="37984" xr:uid="{00000000-0005-0000-0000-0000800A0000}"/>
    <cellStyle name="40% - Énfasis3 3 5 3" xfId="37536" xr:uid="{00000000-0005-0000-0000-0000810A0000}"/>
    <cellStyle name="40% - Énfasis3 3 5 4" xfId="37918" xr:uid="{00000000-0005-0000-0000-0000820A0000}"/>
    <cellStyle name="40% - Énfasis3 3 5 5" xfId="37985" xr:uid="{00000000-0005-0000-0000-0000830A0000}"/>
    <cellStyle name="40% - Énfasis3 3 5 6" xfId="36924" xr:uid="{00000000-0005-0000-0000-0000840A0000}"/>
    <cellStyle name="40% - Énfasis3 3 5 7" xfId="24852" xr:uid="{00000000-0005-0000-0000-0000850A0000}"/>
    <cellStyle name="40% - Énfasis3 3 6" xfId="849" xr:uid="{00000000-0005-0000-0000-0000860A0000}"/>
    <cellStyle name="40% - Énfasis3 3 6 2" xfId="36927" xr:uid="{00000000-0005-0000-0000-0000870A0000}"/>
    <cellStyle name="40% - Énfasis3 3 6 2 2" xfId="37537" xr:uid="{00000000-0005-0000-0000-0000880A0000}"/>
    <cellStyle name="40% - Énfasis3 3 6 2 3" xfId="37923" xr:uid="{00000000-0005-0000-0000-0000890A0000}"/>
    <cellStyle name="40% - Énfasis3 3 6 2 4" xfId="37978" xr:uid="{00000000-0005-0000-0000-00008A0A0000}"/>
    <cellStyle name="40% - Énfasis3 3 6 3" xfId="37538" xr:uid="{00000000-0005-0000-0000-00008B0A0000}"/>
    <cellStyle name="40% - Énfasis3 3 6 4" xfId="37922" xr:uid="{00000000-0005-0000-0000-00008C0A0000}"/>
    <cellStyle name="40% - Énfasis3 3 6 5" xfId="37979" xr:uid="{00000000-0005-0000-0000-00008D0A0000}"/>
    <cellStyle name="40% - Énfasis3 3 6 6" xfId="36926" xr:uid="{00000000-0005-0000-0000-00008E0A0000}"/>
    <cellStyle name="40% - Énfasis3 3 6 7" xfId="28689" xr:uid="{00000000-0005-0000-0000-00008F0A0000}"/>
    <cellStyle name="40% - Énfasis3 3 7" xfId="850" xr:uid="{00000000-0005-0000-0000-0000900A0000}"/>
    <cellStyle name="40% - Énfasis3 3 7 2" xfId="37539" xr:uid="{00000000-0005-0000-0000-0000910A0000}"/>
    <cellStyle name="40% - Énfasis3 3 7 3" xfId="37924" xr:uid="{00000000-0005-0000-0000-0000920A0000}"/>
    <cellStyle name="40% - Énfasis3 3 7 4" xfId="37973" xr:uid="{00000000-0005-0000-0000-0000930A0000}"/>
    <cellStyle name="40% - Énfasis3 3 7 5" xfId="36928" xr:uid="{00000000-0005-0000-0000-0000940A0000}"/>
    <cellStyle name="40% - Énfasis3 3 7 6" xfId="16746" xr:uid="{00000000-0005-0000-0000-0000950A0000}"/>
    <cellStyle name="40% - Énfasis3 3 8" xfId="32761" xr:uid="{00000000-0005-0000-0000-0000960A0000}"/>
    <cellStyle name="40% - Énfasis3 3 8 2" xfId="37540" xr:uid="{00000000-0005-0000-0000-0000970A0000}"/>
    <cellStyle name="40% - Énfasis3 3 9" xfId="32832" xr:uid="{00000000-0005-0000-0000-0000980A0000}"/>
    <cellStyle name="40% - Énfasis3 3 9 2" xfId="37909" xr:uid="{00000000-0005-0000-0000-0000990A0000}"/>
    <cellStyle name="40% - Énfasis3 4" xfId="851" xr:uid="{00000000-0005-0000-0000-00009A0A0000}"/>
    <cellStyle name="40% - Énfasis3 4 2" xfId="852" xr:uid="{00000000-0005-0000-0000-00009B0A0000}"/>
    <cellStyle name="40% - Énfasis3 4 2 2" xfId="853" xr:uid="{00000000-0005-0000-0000-00009C0A0000}"/>
    <cellStyle name="40% - Énfasis3 4 2 2 2" xfId="854" xr:uid="{00000000-0005-0000-0000-00009D0A0000}"/>
    <cellStyle name="40% - Énfasis3 4 2 2 2 2" xfId="21022" xr:uid="{00000000-0005-0000-0000-00009E0A0000}"/>
    <cellStyle name="40% - Énfasis3 4 2 2 3" xfId="855" xr:uid="{00000000-0005-0000-0000-00009F0A0000}"/>
    <cellStyle name="40% - Énfasis3 4 2 2 3 2" xfId="24858" xr:uid="{00000000-0005-0000-0000-0000A00A0000}"/>
    <cellStyle name="40% - Énfasis3 4 2 2 4" xfId="856" xr:uid="{00000000-0005-0000-0000-0000A10A0000}"/>
    <cellStyle name="40% - Énfasis3 4 2 2 4 2" xfId="28695" xr:uid="{00000000-0005-0000-0000-0000A20A0000}"/>
    <cellStyle name="40% - Énfasis3 4 2 2 5" xfId="19672" xr:uid="{00000000-0005-0000-0000-0000A30A0000}"/>
    <cellStyle name="40% - Énfasis3 4 2 3" xfId="857" xr:uid="{00000000-0005-0000-0000-0000A40A0000}"/>
    <cellStyle name="40% - Énfasis3 4 2 3 2" xfId="21021" xr:uid="{00000000-0005-0000-0000-0000A50A0000}"/>
    <cellStyle name="40% - Énfasis3 4 2 4" xfId="858" xr:uid="{00000000-0005-0000-0000-0000A60A0000}"/>
    <cellStyle name="40% - Énfasis3 4 2 4 2" xfId="24857" xr:uid="{00000000-0005-0000-0000-0000A70A0000}"/>
    <cellStyle name="40% - Énfasis3 4 2 5" xfId="859" xr:uid="{00000000-0005-0000-0000-0000A80A0000}"/>
    <cellStyle name="40% - Énfasis3 4 2 5 2" xfId="28694" xr:uid="{00000000-0005-0000-0000-0000A90A0000}"/>
    <cellStyle name="40% - Énfasis3 4 2 6" xfId="16749" xr:uid="{00000000-0005-0000-0000-0000AA0A0000}"/>
    <cellStyle name="40% - Énfasis3 4 3" xfId="860" xr:uid="{00000000-0005-0000-0000-0000AB0A0000}"/>
    <cellStyle name="40% - Énfasis3 4 3 2" xfId="861" xr:uid="{00000000-0005-0000-0000-0000AC0A0000}"/>
    <cellStyle name="40% - Énfasis3 4 3 2 2" xfId="21023" xr:uid="{00000000-0005-0000-0000-0000AD0A0000}"/>
    <cellStyle name="40% - Énfasis3 4 3 3" xfId="862" xr:uid="{00000000-0005-0000-0000-0000AE0A0000}"/>
    <cellStyle name="40% - Énfasis3 4 3 3 2" xfId="24859" xr:uid="{00000000-0005-0000-0000-0000AF0A0000}"/>
    <cellStyle name="40% - Énfasis3 4 3 4" xfId="863" xr:uid="{00000000-0005-0000-0000-0000B00A0000}"/>
    <cellStyle name="40% - Énfasis3 4 3 4 2" xfId="28696" xr:uid="{00000000-0005-0000-0000-0000B10A0000}"/>
    <cellStyle name="40% - Énfasis3 4 3 5" xfId="18687" xr:uid="{00000000-0005-0000-0000-0000B20A0000}"/>
    <cellStyle name="40% - Énfasis3 4 4" xfId="864" xr:uid="{00000000-0005-0000-0000-0000B30A0000}"/>
    <cellStyle name="40% - Énfasis3 4 4 2" xfId="21020" xr:uid="{00000000-0005-0000-0000-0000B40A0000}"/>
    <cellStyle name="40% - Énfasis3 4 5" xfId="865" xr:uid="{00000000-0005-0000-0000-0000B50A0000}"/>
    <cellStyle name="40% - Énfasis3 4 5 2" xfId="24856" xr:uid="{00000000-0005-0000-0000-0000B60A0000}"/>
    <cellStyle name="40% - Énfasis3 4 6" xfId="866" xr:uid="{00000000-0005-0000-0000-0000B70A0000}"/>
    <cellStyle name="40% - Énfasis3 4 6 2" xfId="28693" xr:uid="{00000000-0005-0000-0000-0000B80A0000}"/>
    <cellStyle name="40% - Énfasis3 4 7" xfId="16748" xr:uid="{00000000-0005-0000-0000-0000B90A0000}"/>
    <cellStyle name="40% - Énfasis3 5" xfId="867" xr:uid="{00000000-0005-0000-0000-0000BA0A0000}"/>
    <cellStyle name="40% - Énfasis3 5 2" xfId="868" xr:uid="{00000000-0005-0000-0000-0000BB0A0000}"/>
    <cellStyle name="40% - Énfasis3 5 2 2" xfId="869" xr:uid="{00000000-0005-0000-0000-0000BC0A0000}"/>
    <cellStyle name="40% - Énfasis3 5 2 2 2" xfId="870" xr:uid="{00000000-0005-0000-0000-0000BD0A0000}"/>
    <cellStyle name="40% - Énfasis3 5 2 2 2 2" xfId="21026" xr:uid="{00000000-0005-0000-0000-0000BE0A0000}"/>
    <cellStyle name="40% - Énfasis3 5 2 2 3" xfId="871" xr:uid="{00000000-0005-0000-0000-0000BF0A0000}"/>
    <cellStyle name="40% - Énfasis3 5 2 2 3 2" xfId="24862" xr:uid="{00000000-0005-0000-0000-0000C00A0000}"/>
    <cellStyle name="40% - Énfasis3 5 2 2 4" xfId="872" xr:uid="{00000000-0005-0000-0000-0000C10A0000}"/>
    <cellStyle name="40% - Énfasis3 5 2 2 4 2" xfId="28699" xr:uid="{00000000-0005-0000-0000-0000C20A0000}"/>
    <cellStyle name="40% - Énfasis3 5 2 2 5" xfId="20475" xr:uid="{00000000-0005-0000-0000-0000C30A0000}"/>
    <cellStyle name="40% - Énfasis3 5 2 3" xfId="873" xr:uid="{00000000-0005-0000-0000-0000C40A0000}"/>
    <cellStyle name="40% - Énfasis3 5 2 3 2" xfId="21025" xr:uid="{00000000-0005-0000-0000-0000C50A0000}"/>
    <cellStyle name="40% - Énfasis3 5 2 4" xfId="874" xr:uid="{00000000-0005-0000-0000-0000C60A0000}"/>
    <cellStyle name="40% - Énfasis3 5 2 4 2" xfId="24861" xr:uid="{00000000-0005-0000-0000-0000C70A0000}"/>
    <cellStyle name="40% - Énfasis3 5 2 5" xfId="875" xr:uid="{00000000-0005-0000-0000-0000C80A0000}"/>
    <cellStyle name="40% - Énfasis3 5 2 5 2" xfId="28698" xr:uid="{00000000-0005-0000-0000-0000C90A0000}"/>
    <cellStyle name="40% - Énfasis3 5 2 6" xfId="16751" xr:uid="{00000000-0005-0000-0000-0000CA0A0000}"/>
    <cellStyle name="40% - Énfasis3 5 3" xfId="876" xr:uid="{00000000-0005-0000-0000-0000CB0A0000}"/>
    <cellStyle name="40% - Énfasis3 5 3 2" xfId="877" xr:uid="{00000000-0005-0000-0000-0000CC0A0000}"/>
    <cellStyle name="40% - Énfasis3 5 3 2 2" xfId="21027" xr:uid="{00000000-0005-0000-0000-0000CD0A0000}"/>
    <cellStyle name="40% - Énfasis3 5 3 3" xfId="878" xr:uid="{00000000-0005-0000-0000-0000CE0A0000}"/>
    <cellStyle name="40% - Énfasis3 5 3 3 2" xfId="24863" xr:uid="{00000000-0005-0000-0000-0000CF0A0000}"/>
    <cellStyle name="40% - Énfasis3 5 3 4" xfId="879" xr:uid="{00000000-0005-0000-0000-0000D00A0000}"/>
    <cellStyle name="40% - Énfasis3 5 3 4 2" xfId="28700" xr:uid="{00000000-0005-0000-0000-0000D10A0000}"/>
    <cellStyle name="40% - Énfasis3 5 3 5" xfId="18688" xr:uid="{00000000-0005-0000-0000-0000D20A0000}"/>
    <cellStyle name="40% - Énfasis3 5 4" xfId="880" xr:uid="{00000000-0005-0000-0000-0000D30A0000}"/>
    <cellStyle name="40% - Énfasis3 5 4 2" xfId="21024" xr:uid="{00000000-0005-0000-0000-0000D40A0000}"/>
    <cellStyle name="40% - Énfasis3 5 5" xfId="881" xr:uid="{00000000-0005-0000-0000-0000D50A0000}"/>
    <cellStyle name="40% - Énfasis3 5 5 2" xfId="24860" xr:uid="{00000000-0005-0000-0000-0000D60A0000}"/>
    <cellStyle name="40% - Énfasis3 5 6" xfId="882" xr:uid="{00000000-0005-0000-0000-0000D70A0000}"/>
    <cellStyle name="40% - Énfasis3 5 6 2" xfId="28697" xr:uid="{00000000-0005-0000-0000-0000D80A0000}"/>
    <cellStyle name="40% - Énfasis3 5 7" xfId="16750" xr:uid="{00000000-0005-0000-0000-0000D90A0000}"/>
    <cellStyle name="40% - Énfasis3 6" xfId="883" xr:uid="{00000000-0005-0000-0000-0000DA0A0000}"/>
    <cellStyle name="40% - Énfasis3 6 2" xfId="884" xr:uid="{00000000-0005-0000-0000-0000DB0A0000}"/>
    <cellStyle name="40% - Énfasis3 6 2 2" xfId="885" xr:uid="{00000000-0005-0000-0000-0000DC0A0000}"/>
    <cellStyle name="40% - Énfasis3 6 2 2 2" xfId="21029" xr:uid="{00000000-0005-0000-0000-0000DD0A0000}"/>
    <cellStyle name="40% - Énfasis3 6 2 3" xfId="886" xr:uid="{00000000-0005-0000-0000-0000DE0A0000}"/>
    <cellStyle name="40% - Énfasis3 6 2 3 2" xfId="24865" xr:uid="{00000000-0005-0000-0000-0000DF0A0000}"/>
    <cellStyle name="40% - Énfasis3 6 2 4" xfId="887" xr:uid="{00000000-0005-0000-0000-0000E00A0000}"/>
    <cellStyle name="40% - Énfasis3 6 2 4 2" xfId="28702" xr:uid="{00000000-0005-0000-0000-0000E10A0000}"/>
    <cellStyle name="40% - Énfasis3 6 2 5" xfId="19668" xr:uid="{00000000-0005-0000-0000-0000E20A0000}"/>
    <cellStyle name="40% - Énfasis3 6 3" xfId="888" xr:uid="{00000000-0005-0000-0000-0000E30A0000}"/>
    <cellStyle name="40% - Énfasis3 6 3 2" xfId="21028" xr:uid="{00000000-0005-0000-0000-0000E40A0000}"/>
    <cellStyle name="40% - Énfasis3 6 4" xfId="889" xr:uid="{00000000-0005-0000-0000-0000E50A0000}"/>
    <cellStyle name="40% - Énfasis3 6 4 2" xfId="24864" xr:uid="{00000000-0005-0000-0000-0000E60A0000}"/>
    <cellStyle name="40% - Énfasis3 6 5" xfId="890" xr:uid="{00000000-0005-0000-0000-0000E70A0000}"/>
    <cellStyle name="40% - Énfasis3 6 5 2" xfId="28701" xr:uid="{00000000-0005-0000-0000-0000E80A0000}"/>
    <cellStyle name="40% - Énfasis3 6 6" xfId="16752" xr:uid="{00000000-0005-0000-0000-0000E90A0000}"/>
    <cellStyle name="40% - Énfasis3 7" xfId="891" xr:uid="{00000000-0005-0000-0000-0000EA0A0000}"/>
    <cellStyle name="40% - Énfasis3 7 2" xfId="892" xr:uid="{00000000-0005-0000-0000-0000EB0A0000}"/>
    <cellStyle name="40% - Énfasis3 7 2 2" xfId="21030" xr:uid="{00000000-0005-0000-0000-0000EC0A0000}"/>
    <cellStyle name="40% - Énfasis3 7 3" xfId="893" xr:uid="{00000000-0005-0000-0000-0000ED0A0000}"/>
    <cellStyle name="40% - Énfasis3 7 3 2" xfId="24866" xr:uid="{00000000-0005-0000-0000-0000EE0A0000}"/>
    <cellStyle name="40% - Énfasis3 7 4" xfId="894" xr:uid="{00000000-0005-0000-0000-0000EF0A0000}"/>
    <cellStyle name="40% - Énfasis3 7 4 2" xfId="28703" xr:uid="{00000000-0005-0000-0000-0000F00A0000}"/>
    <cellStyle name="40% - Énfasis3 7 5" xfId="18639" xr:uid="{00000000-0005-0000-0000-0000F10A0000}"/>
    <cellStyle name="40% - Énfasis3 8" xfId="895" xr:uid="{00000000-0005-0000-0000-0000F20A0000}"/>
    <cellStyle name="40% - Énfasis3 8 2" xfId="20818" xr:uid="{00000000-0005-0000-0000-0000F30A0000}"/>
    <cellStyle name="40% - Énfasis3 9" xfId="896" xr:uid="{00000000-0005-0000-0000-0000F40A0000}"/>
    <cellStyle name="40% - Énfasis3 9 2" xfId="24655" xr:uid="{00000000-0005-0000-0000-0000F50A0000}"/>
    <cellStyle name="40% - Énfasis4 10" xfId="897" xr:uid="{00000000-0005-0000-0000-0000F60A0000}"/>
    <cellStyle name="40% - Énfasis4 10 2" xfId="28512" xr:uid="{00000000-0005-0000-0000-0000F70A0000}"/>
    <cellStyle name="40% - Énfasis4 11" xfId="898" xr:uid="{00000000-0005-0000-0000-0000F80A0000}"/>
    <cellStyle name="40% - Énfasis4 11 2" xfId="32330" xr:uid="{00000000-0005-0000-0000-0000F90A0000}"/>
    <cellStyle name="40% - Énfasis4 12" xfId="899" xr:uid="{00000000-0005-0000-0000-0000FA0A0000}"/>
    <cellStyle name="40% - Énfasis4 13" xfId="32572" xr:uid="{00000000-0005-0000-0000-0000FB0A0000}"/>
    <cellStyle name="40% - Énfasis4 2" xfId="900" xr:uid="{00000000-0005-0000-0000-0000FC0A0000}"/>
    <cellStyle name="40% - Énfasis4 2 10" xfId="32833" xr:uid="{00000000-0005-0000-0000-0000FD0A0000}"/>
    <cellStyle name="40% - Énfasis4 2 10 2" xfId="37970" xr:uid="{00000000-0005-0000-0000-0000FE0A0000}"/>
    <cellStyle name="40% - Énfasis4 2 11" xfId="32856" xr:uid="{00000000-0005-0000-0000-0000FF0A0000}"/>
    <cellStyle name="40% - Énfasis4 2 12" xfId="32949" xr:uid="{00000000-0005-0000-0000-0000000B0000}"/>
    <cellStyle name="40% - Énfasis4 2 13" xfId="35212" xr:uid="{00000000-0005-0000-0000-0000010B0000}"/>
    <cellStyle name="40% - Énfasis4 2 2" xfId="901" xr:uid="{00000000-0005-0000-0000-0000020B0000}"/>
    <cellStyle name="40% - Énfasis4 2 2 10" xfId="32855" xr:uid="{00000000-0005-0000-0000-0000030B0000}"/>
    <cellStyle name="40% - Énfasis4 2 2 11" xfId="32948" xr:uid="{00000000-0005-0000-0000-0000040B0000}"/>
    <cellStyle name="40% - Énfasis4 2 2 12" xfId="33055" xr:uid="{00000000-0005-0000-0000-0000050B0000}"/>
    <cellStyle name="40% - Énfasis4 2 2 13" xfId="35701" xr:uid="{00000000-0005-0000-0000-0000060B0000}"/>
    <cellStyle name="40% - Énfasis4 2 2 14" xfId="16664" xr:uid="{00000000-0005-0000-0000-0000070B0000}"/>
    <cellStyle name="40% - Énfasis4 2 2 2" xfId="902" xr:uid="{00000000-0005-0000-0000-0000080B0000}"/>
    <cellStyle name="40% - Énfasis4 2 2 2 2" xfId="903" xr:uid="{00000000-0005-0000-0000-0000090B0000}"/>
    <cellStyle name="40% - Énfasis4 2 2 2 2 2" xfId="904" xr:uid="{00000000-0005-0000-0000-00000A0B0000}"/>
    <cellStyle name="40% - Énfasis4 2 2 2 2 2 2" xfId="21034" xr:uid="{00000000-0005-0000-0000-00000B0B0000}"/>
    <cellStyle name="40% - Énfasis4 2 2 2 2 3" xfId="905" xr:uid="{00000000-0005-0000-0000-00000C0B0000}"/>
    <cellStyle name="40% - Énfasis4 2 2 2 2 3 2" xfId="24870" xr:uid="{00000000-0005-0000-0000-00000D0B0000}"/>
    <cellStyle name="40% - Énfasis4 2 2 2 2 4" xfId="906" xr:uid="{00000000-0005-0000-0000-00000E0B0000}"/>
    <cellStyle name="40% - Énfasis4 2 2 2 2 4 2" xfId="28707" xr:uid="{00000000-0005-0000-0000-00000F0B0000}"/>
    <cellStyle name="40% - Énfasis4 2 2 2 2 5" xfId="37541" xr:uid="{00000000-0005-0000-0000-0000100B0000}"/>
    <cellStyle name="40% - Énfasis4 2 2 2 2 6" xfId="19675" xr:uid="{00000000-0005-0000-0000-0000110B0000}"/>
    <cellStyle name="40% - Énfasis4 2 2 2 3" xfId="907" xr:uid="{00000000-0005-0000-0000-0000120B0000}"/>
    <cellStyle name="40% - Énfasis4 2 2 2 3 2" xfId="37929" xr:uid="{00000000-0005-0000-0000-0000130B0000}"/>
    <cellStyle name="40% - Énfasis4 2 2 2 3 3" xfId="21033" xr:uid="{00000000-0005-0000-0000-0000140B0000}"/>
    <cellStyle name="40% - Énfasis4 2 2 2 4" xfId="908" xr:uid="{00000000-0005-0000-0000-0000150B0000}"/>
    <cellStyle name="40% - Énfasis4 2 2 2 4 2" xfId="37966" xr:uid="{00000000-0005-0000-0000-0000160B0000}"/>
    <cellStyle name="40% - Énfasis4 2 2 2 4 3" xfId="24869" xr:uid="{00000000-0005-0000-0000-0000170B0000}"/>
    <cellStyle name="40% - Énfasis4 2 2 2 5" xfId="909" xr:uid="{00000000-0005-0000-0000-0000180B0000}"/>
    <cellStyle name="40% - Énfasis4 2 2 2 5 2" xfId="28706" xr:uid="{00000000-0005-0000-0000-0000190B0000}"/>
    <cellStyle name="40% - Énfasis4 2 2 2 6" xfId="36929" xr:uid="{00000000-0005-0000-0000-00001A0B0000}"/>
    <cellStyle name="40% - Énfasis4 2 2 2 7" xfId="16753" xr:uid="{00000000-0005-0000-0000-00001B0B0000}"/>
    <cellStyle name="40% - Énfasis4 2 2 3" xfId="910" xr:uid="{00000000-0005-0000-0000-00001C0B0000}"/>
    <cellStyle name="40% - Énfasis4 2 2 3 2" xfId="911" xr:uid="{00000000-0005-0000-0000-00001D0B0000}"/>
    <cellStyle name="40% - Énfasis4 2 2 3 2 2" xfId="21035" xr:uid="{00000000-0005-0000-0000-00001E0B0000}"/>
    <cellStyle name="40% - Énfasis4 2 2 3 3" xfId="912" xr:uid="{00000000-0005-0000-0000-00001F0B0000}"/>
    <cellStyle name="40% - Énfasis4 2 2 3 3 2" xfId="24871" xr:uid="{00000000-0005-0000-0000-0000200B0000}"/>
    <cellStyle name="40% - Énfasis4 2 2 3 4" xfId="913" xr:uid="{00000000-0005-0000-0000-0000210B0000}"/>
    <cellStyle name="40% - Énfasis4 2 2 3 4 2" xfId="28708" xr:uid="{00000000-0005-0000-0000-0000220B0000}"/>
    <cellStyle name="40% - Énfasis4 2 2 3 5" xfId="37542" xr:uid="{00000000-0005-0000-0000-0000230B0000}"/>
    <cellStyle name="40% - Énfasis4 2 2 3 6" xfId="18690" xr:uid="{00000000-0005-0000-0000-0000240B0000}"/>
    <cellStyle name="40% - Énfasis4 2 2 4" xfId="914" xr:uid="{00000000-0005-0000-0000-0000250B0000}"/>
    <cellStyle name="40% - Énfasis4 2 2 4 2" xfId="37928" xr:uid="{00000000-0005-0000-0000-0000260B0000}"/>
    <cellStyle name="40% - Énfasis4 2 2 4 3" xfId="21032" xr:uid="{00000000-0005-0000-0000-0000270B0000}"/>
    <cellStyle name="40% - Énfasis4 2 2 5" xfId="915" xr:uid="{00000000-0005-0000-0000-0000280B0000}"/>
    <cellStyle name="40% - Énfasis4 2 2 5 2" xfId="37967" xr:uid="{00000000-0005-0000-0000-0000290B0000}"/>
    <cellStyle name="40% - Énfasis4 2 2 5 3" xfId="24868" xr:uid="{00000000-0005-0000-0000-00002A0B0000}"/>
    <cellStyle name="40% - Énfasis4 2 2 6" xfId="916" xr:uid="{00000000-0005-0000-0000-00002B0B0000}"/>
    <cellStyle name="40% - Énfasis4 2 2 6 2" xfId="28705" xr:uid="{00000000-0005-0000-0000-00002C0B0000}"/>
    <cellStyle name="40% - Énfasis4 2 2 7" xfId="32722" xr:uid="{00000000-0005-0000-0000-00002D0B0000}"/>
    <cellStyle name="40% - Énfasis4 2 2 8" xfId="32750" xr:uid="{00000000-0005-0000-0000-00002E0B0000}"/>
    <cellStyle name="40% - Énfasis4 2 2 9" xfId="32834" xr:uid="{00000000-0005-0000-0000-00002F0B0000}"/>
    <cellStyle name="40% - Énfasis4 2 3" xfId="917" xr:uid="{00000000-0005-0000-0000-0000300B0000}"/>
    <cellStyle name="40% - Énfasis4 2 3 2" xfId="918" xr:uid="{00000000-0005-0000-0000-0000310B0000}"/>
    <cellStyle name="40% - Énfasis4 2 3 2 2" xfId="919" xr:uid="{00000000-0005-0000-0000-0000320B0000}"/>
    <cellStyle name="40% - Énfasis4 2 3 2 2 2" xfId="37543" xr:uid="{00000000-0005-0000-0000-0000330B0000}"/>
    <cellStyle name="40% - Énfasis4 2 3 2 2 3" xfId="21037" xr:uid="{00000000-0005-0000-0000-0000340B0000}"/>
    <cellStyle name="40% - Énfasis4 2 3 2 3" xfId="920" xr:uid="{00000000-0005-0000-0000-0000350B0000}"/>
    <cellStyle name="40% - Énfasis4 2 3 2 3 2" xfId="37932" xr:uid="{00000000-0005-0000-0000-0000360B0000}"/>
    <cellStyle name="40% - Énfasis4 2 3 2 3 3" xfId="24873" xr:uid="{00000000-0005-0000-0000-0000370B0000}"/>
    <cellStyle name="40% - Énfasis4 2 3 2 4" xfId="921" xr:uid="{00000000-0005-0000-0000-0000380B0000}"/>
    <cellStyle name="40% - Énfasis4 2 3 2 4 2" xfId="37960" xr:uid="{00000000-0005-0000-0000-0000390B0000}"/>
    <cellStyle name="40% - Énfasis4 2 3 2 4 3" xfId="28710" xr:uid="{00000000-0005-0000-0000-00003A0B0000}"/>
    <cellStyle name="40% - Énfasis4 2 3 2 5" xfId="36931" xr:uid="{00000000-0005-0000-0000-00003B0B0000}"/>
    <cellStyle name="40% - Énfasis4 2 3 2 6" xfId="19674" xr:uid="{00000000-0005-0000-0000-00003C0B0000}"/>
    <cellStyle name="40% - Énfasis4 2 3 3" xfId="922" xr:uid="{00000000-0005-0000-0000-00003D0B0000}"/>
    <cellStyle name="40% - Énfasis4 2 3 3 2" xfId="37544" xr:uid="{00000000-0005-0000-0000-00003E0B0000}"/>
    <cellStyle name="40% - Énfasis4 2 3 3 3" xfId="21036" xr:uid="{00000000-0005-0000-0000-00003F0B0000}"/>
    <cellStyle name="40% - Énfasis4 2 3 4" xfId="923" xr:uid="{00000000-0005-0000-0000-0000400B0000}"/>
    <cellStyle name="40% - Énfasis4 2 3 4 2" xfId="37931" xr:uid="{00000000-0005-0000-0000-0000410B0000}"/>
    <cellStyle name="40% - Énfasis4 2 3 4 3" xfId="24872" xr:uid="{00000000-0005-0000-0000-0000420B0000}"/>
    <cellStyle name="40% - Énfasis4 2 3 5" xfId="924" xr:uid="{00000000-0005-0000-0000-0000430B0000}"/>
    <cellStyle name="40% - Énfasis4 2 3 5 2" xfId="37962" xr:uid="{00000000-0005-0000-0000-0000440B0000}"/>
    <cellStyle name="40% - Énfasis4 2 3 5 3" xfId="28709" xr:uid="{00000000-0005-0000-0000-0000450B0000}"/>
    <cellStyle name="40% - Énfasis4 2 3 6" xfId="36930" xr:uid="{00000000-0005-0000-0000-0000460B0000}"/>
    <cellStyle name="40% - Énfasis4 2 3 7" xfId="16754" xr:uid="{00000000-0005-0000-0000-0000470B0000}"/>
    <cellStyle name="40% - Énfasis4 2 4" xfId="925" xr:uid="{00000000-0005-0000-0000-0000480B0000}"/>
    <cellStyle name="40% - Énfasis4 2 4 2" xfId="926" xr:uid="{00000000-0005-0000-0000-0000490B0000}"/>
    <cellStyle name="40% - Énfasis4 2 4 2 2" xfId="37545" xr:uid="{00000000-0005-0000-0000-00004A0B0000}"/>
    <cellStyle name="40% - Énfasis4 2 4 2 3" xfId="37936" xr:uid="{00000000-0005-0000-0000-00004B0B0000}"/>
    <cellStyle name="40% - Énfasis4 2 4 2 4" xfId="37954" xr:uid="{00000000-0005-0000-0000-00004C0B0000}"/>
    <cellStyle name="40% - Énfasis4 2 4 2 5" xfId="36933" xr:uid="{00000000-0005-0000-0000-00004D0B0000}"/>
    <cellStyle name="40% - Énfasis4 2 4 2 6" xfId="21038" xr:uid="{00000000-0005-0000-0000-00004E0B0000}"/>
    <cellStyle name="40% - Énfasis4 2 4 3" xfId="927" xr:uid="{00000000-0005-0000-0000-00004F0B0000}"/>
    <cellStyle name="40% - Énfasis4 2 4 3 2" xfId="37546" xr:uid="{00000000-0005-0000-0000-0000500B0000}"/>
    <cellStyle name="40% - Énfasis4 2 4 3 3" xfId="24874" xr:uid="{00000000-0005-0000-0000-0000510B0000}"/>
    <cellStyle name="40% - Énfasis4 2 4 4" xfId="928" xr:uid="{00000000-0005-0000-0000-0000520B0000}"/>
    <cellStyle name="40% - Énfasis4 2 4 4 2" xfId="37935" xr:uid="{00000000-0005-0000-0000-0000530B0000}"/>
    <cellStyle name="40% - Énfasis4 2 4 4 3" xfId="28711" xr:uid="{00000000-0005-0000-0000-0000540B0000}"/>
    <cellStyle name="40% - Énfasis4 2 4 5" xfId="37957" xr:uid="{00000000-0005-0000-0000-0000550B0000}"/>
    <cellStyle name="40% - Énfasis4 2 4 6" xfId="36932" xr:uid="{00000000-0005-0000-0000-0000560B0000}"/>
    <cellStyle name="40% - Énfasis4 2 4 7" xfId="18689" xr:uid="{00000000-0005-0000-0000-0000570B0000}"/>
    <cellStyle name="40% - Énfasis4 2 5" xfId="929" xr:uid="{00000000-0005-0000-0000-0000580B0000}"/>
    <cellStyle name="40% - Énfasis4 2 5 2" xfId="36935" xr:uid="{00000000-0005-0000-0000-0000590B0000}"/>
    <cellStyle name="40% - Énfasis4 2 5 2 2" xfId="37547" xr:uid="{00000000-0005-0000-0000-00005A0B0000}"/>
    <cellStyle name="40% - Énfasis4 2 5 2 3" xfId="37938" xr:uid="{00000000-0005-0000-0000-00005B0B0000}"/>
    <cellStyle name="40% - Énfasis4 2 5 2 4" xfId="37948" xr:uid="{00000000-0005-0000-0000-00005C0B0000}"/>
    <cellStyle name="40% - Énfasis4 2 5 3" xfId="37548" xr:uid="{00000000-0005-0000-0000-00005D0B0000}"/>
    <cellStyle name="40% - Énfasis4 2 5 4" xfId="37937" xr:uid="{00000000-0005-0000-0000-00005E0B0000}"/>
    <cellStyle name="40% - Énfasis4 2 5 5" xfId="37951" xr:uid="{00000000-0005-0000-0000-00005F0B0000}"/>
    <cellStyle name="40% - Énfasis4 2 5 6" xfId="36934" xr:uid="{00000000-0005-0000-0000-0000600B0000}"/>
    <cellStyle name="40% - Énfasis4 2 5 7" xfId="21031" xr:uid="{00000000-0005-0000-0000-0000610B0000}"/>
    <cellStyle name="40% - Énfasis4 2 6" xfId="930" xr:uid="{00000000-0005-0000-0000-0000620B0000}"/>
    <cellStyle name="40% - Énfasis4 2 6 2" xfId="36937" xr:uid="{00000000-0005-0000-0000-0000630B0000}"/>
    <cellStyle name="40% - Énfasis4 2 6 2 2" xfId="37549" xr:uid="{00000000-0005-0000-0000-0000640B0000}"/>
    <cellStyle name="40% - Énfasis4 2 6 2 3" xfId="37941" xr:uid="{00000000-0005-0000-0000-0000650B0000}"/>
    <cellStyle name="40% - Énfasis4 2 6 2 4" xfId="37942" xr:uid="{00000000-0005-0000-0000-0000660B0000}"/>
    <cellStyle name="40% - Énfasis4 2 6 3" xfId="37550" xr:uid="{00000000-0005-0000-0000-0000670B0000}"/>
    <cellStyle name="40% - Énfasis4 2 6 4" xfId="37940" xr:uid="{00000000-0005-0000-0000-0000680B0000}"/>
    <cellStyle name="40% - Énfasis4 2 6 5" xfId="37944" xr:uid="{00000000-0005-0000-0000-0000690B0000}"/>
    <cellStyle name="40% - Énfasis4 2 6 6" xfId="36936" xr:uid="{00000000-0005-0000-0000-00006A0B0000}"/>
    <cellStyle name="40% - Énfasis4 2 6 7" xfId="24867" xr:uid="{00000000-0005-0000-0000-00006B0B0000}"/>
    <cellStyle name="40% - Énfasis4 2 7" xfId="931" xr:uid="{00000000-0005-0000-0000-00006C0B0000}"/>
    <cellStyle name="40% - Énfasis4 2 7 2" xfId="37551" xr:uid="{00000000-0005-0000-0000-00006D0B0000}"/>
    <cellStyle name="40% - Énfasis4 2 7 3" xfId="37943" xr:uid="{00000000-0005-0000-0000-00006E0B0000}"/>
    <cellStyle name="40% - Énfasis4 2 7 4" xfId="37939" xr:uid="{00000000-0005-0000-0000-00006F0B0000}"/>
    <cellStyle name="40% - Énfasis4 2 7 5" xfId="36938" xr:uid="{00000000-0005-0000-0000-0000700B0000}"/>
    <cellStyle name="40% - Énfasis4 2 7 6" xfId="28704" xr:uid="{00000000-0005-0000-0000-0000710B0000}"/>
    <cellStyle name="40% - Énfasis4 2 8" xfId="32721" xr:uid="{00000000-0005-0000-0000-0000720B0000}"/>
    <cellStyle name="40% - Énfasis4 2 8 2" xfId="37552" xr:uid="{00000000-0005-0000-0000-0000730B0000}"/>
    <cellStyle name="40% - Énfasis4 2 9" xfId="32749" xr:uid="{00000000-0005-0000-0000-0000740B0000}"/>
    <cellStyle name="40% - Énfasis4 2 9 2" xfId="37927" xr:uid="{00000000-0005-0000-0000-0000750B0000}"/>
    <cellStyle name="40% - Énfasis4 3" xfId="932" xr:uid="{00000000-0005-0000-0000-0000760B0000}"/>
    <cellStyle name="40% - Énfasis4 3 10" xfId="32854" xr:uid="{00000000-0005-0000-0000-0000770B0000}"/>
    <cellStyle name="40% - Énfasis4 3 10 2" xfId="37934" xr:uid="{00000000-0005-0000-0000-0000780B0000}"/>
    <cellStyle name="40% - Énfasis4 3 11" xfId="32947" xr:uid="{00000000-0005-0000-0000-0000790B0000}"/>
    <cellStyle name="40% - Énfasis4 3 12" xfId="35211" xr:uid="{00000000-0005-0000-0000-00007A0B0000}"/>
    <cellStyle name="40% - Énfasis4 3 13" xfId="36939" xr:uid="{00000000-0005-0000-0000-00007B0B0000}"/>
    <cellStyle name="40% - Énfasis4 3 2" xfId="933" xr:uid="{00000000-0005-0000-0000-00007C0B0000}"/>
    <cellStyle name="40% - Énfasis4 3 2 2" xfId="934" xr:uid="{00000000-0005-0000-0000-00007D0B0000}"/>
    <cellStyle name="40% - Énfasis4 3 2 2 2" xfId="935" xr:uid="{00000000-0005-0000-0000-00007E0B0000}"/>
    <cellStyle name="40% - Énfasis4 3 2 2 2 2" xfId="37553" xr:uid="{00000000-0005-0000-0000-00007F0B0000}"/>
    <cellStyle name="40% - Énfasis4 3 2 2 2 3" xfId="21041" xr:uid="{00000000-0005-0000-0000-0000800B0000}"/>
    <cellStyle name="40% - Énfasis4 3 2 2 3" xfId="936" xr:uid="{00000000-0005-0000-0000-0000810B0000}"/>
    <cellStyle name="40% - Énfasis4 3 2 2 3 2" xfId="37947" xr:uid="{00000000-0005-0000-0000-0000820B0000}"/>
    <cellStyle name="40% - Énfasis4 3 2 2 3 3" xfId="24877" xr:uid="{00000000-0005-0000-0000-0000830B0000}"/>
    <cellStyle name="40% - Énfasis4 3 2 2 4" xfId="937" xr:uid="{00000000-0005-0000-0000-0000840B0000}"/>
    <cellStyle name="40% - Énfasis4 3 2 2 4 2" xfId="37930" xr:uid="{00000000-0005-0000-0000-0000850B0000}"/>
    <cellStyle name="40% - Énfasis4 3 2 2 4 3" xfId="28714" xr:uid="{00000000-0005-0000-0000-0000860B0000}"/>
    <cellStyle name="40% - Énfasis4 3 2 2 5" xfId="36941" xr:uid="{00000000-0005-0000-0000-0000870B0000}"/>
    <cellStyle name="40% - Énfasis4 3 2 2 6" xfId="19676" xr:uid="{00000000-0005-0000-0000-0000880B0000}"/>
    <cellStyle name="40% - Énfasis4 3 2 3" xfId="938" xr:uid="{00000000-0005-0000-0000-0000890B0000}"/>
    <cellStyle name="40% - Énfasis4 3 2 3 2" xfId="37554" xr:uid="{00000000-0005-0000-0000-00008A0B0000}"/>
    <cellStyle name="40% - Énfasis4 3 2 3 3" xfId="21040" xr:uid="{00000000-0005-0000-0000-00008B0B0000}"/>
    <cellStyle name="40% - Énfasis4 3 2 4" xfId="939" xr:uid="{00000000-0005-0000-0000-00008C0B0000}"/>
    <cellStyle name="40% - Énfasis4 3 2 4 2" xfId="37946" xr:uid="{00000000-0005-0000-0000-00008D0B0000}"/>
    <cellStyle name="40% - Énfasis4 3 2 4 3" xfId="24876" xr:uid="{00000000-0005-0000-0000-00008E0B0000}"/>
    <cellStyle name="40% - Énfasis4 3 2 5" xfId="940" xr:uid="{00000000-0005-0000-0000-00008F0B0000}"/>
    <cellStyle name="40% - Énfasis4 3 2 5 2" xfId="37933" xr:uid="{00000000-0005-0000-0000-0000900B0000}"/>
    <cellStyle name="40% - Énfasis4 3 2 5 3" xfId="28713" xr:uid="{00000000-0005-0000-0000-0000910B0000}"/>
    <cellStyle name="40% - Énfasis4 3 2 6" xfId="36940" xr:uid="{00000000-0005-0000-0000-0000920B0000}"/>
    <cellStyle name="40% - Énfasis4 3 2 7" xfId="16756" xr:uid="{00000000-0005-0000-0000-0000930B0000}"/>
    <cellStyle name="40% - Énfasis4 3 3" xfId="941" xr:uid="{00000000-0005-0000-0000-0000940B0000}"/>
    <cellStyle name="40% - Énfasis4 3 3 2" xfId="942" xr:uid="{00000000-0005-0000-0000-0000950B0000}"/>
    <cellStyle name="40% - Énfasis4 3 3 2 2" xfId="37555" xr:uid="{00000000-0005-0000-0000-0000960B0000}"/>
    <cellStyle name="40% - Énfasis4 3 3 2 3" xfId="37950" xr:uid="{00000000-0005-0000-0000-0000970B0000}"/>
    <cellStyle name="40% - Énfasis4 3 3 2 4" xfId="37925" xr:uid="{00000000-0005-0000-0000-0000980B0000}"/>
    <cellStyle name="40% - Énfasis4 3 3 2 5" xfId="36943" xr:uid="{00000000-0005-0000-0000-0000990B0000}"/>
    <cellStyle name="40% - Énfasis4 3 3 2 6" xfId="21042" xr:uid="{00000000-0005-0000-0000-00009A0B0000}"/>
    <cellStyle name="40% - Énfasis4 3 3 3" xfId="943" xr:uid="{00000000-0005-0000-0000-00009B0B0000}"/>
    <cellStyle name="40% - Énfasis4 3 3 3 2" xfId="37556" xr:uid="{00000000-0005-0000-0000-00009C0B0000}"/>
    <cellStyle name="40% - Énfasis4 3 3 3 3" xfId="24878" xr:uid="{00000000-0005-0000-0000-00009D0B0000}"/>
    <cellStyle name="40% - Énfasis4 3 3 4" xfId="944" xr:uid="{00000000-0005-0000-0000-00009E0B0000}"/>
    <cellStyle name="40% - Énfasis4 3 3 4 2" xfId="37949" xr:uid="{00000000-0005-0000-0000-00009F0B0000}"/>
    <cellStyle name="40% - Énfasis4 3 3 4 3" xfId="28715" xr:uid="{00000000-0005-0000-0000-0000A00B0000}"/>
    <cellStyle name="40% - Énfasis4 3 3 5" xfId="37926" xr:uid="{00000000-0005-0000-0000-0000A10B0000}"/>
    <cellStyle name="40% - Énfasis4 3 3 6" xfId="36942" xr:uid="{00000000-0005-0000-0000-0000A20B0000}"/>
    <cellStyle name="40% - Énfasis4 3 3 7" xfId="18691" xr:uid="{00000000-0005-0000-0000-0000A30B0000}"/>
    <cellStyle name="40% - Énfasis4 3 4" xfId="945" xr:uid="{00000000-0005-0000-0000-0000A40B0000}"/>
    <cellStyle name="40% - Énfasis4 3 4 2" xfId="36945" xr:uid="{00000000-0005-0000-0000-0000A50B0000}"/>
    <cellStyle name="40% - Énfasis4 3 4 2 2" xfId="37557" xr:uid="{00000000-0005-0000-0000-0000A60B0000}"/>
    <cellStyle name="40% - Énfasis4 3 4 2 3" xfId="37953" xr:uid="{00000000-0005-0000-0000-0000A70B0000}"/>
    <cellStyle name="40% - Énfasis4 3 4 2 4" xfId="37920" xr:uid="{00000000-0005-0000-0000-0000A80B0000}"/>
    <cellStyle name="40% - Énfasis4 3 4 3" xfId="37558" xr:uid="{00000000-0005-0000-0000-0000A90B0000}"/>
    <cellStyle name="40% - Énfasis4 3 4 4" xfId="37952" xr:uid="{00000000-0005-0000-0000-0000AA0B0000}"/>
    <cellStyle name="40% - Énfasis4 3 4 5" xfId="37921" xr:uid="{00000000-0005-0000-0000-0000AB0B0000}"/>
    <cellStyle name="40% - Énfasis4 3 4 6" xfId="36944" xr:uid="{00000000-0005-0000-0000-0000AC0B0000}"/>
    <cellStyle name="40% - Énfasis4 3 4 7" xfId="21039" xr:uid="{00000000-0005-0000-0000-0000AD0B0000}"/>
    <cellStyle name="40% - Énfasis4 3 5" xfId="946" xr:uid="{00000000-0005-0000-0000-0000AE0B0000}"/>
    <cellStyle name="40% - Énfasis4 3 5 2" xfId="36947" xr:uid="{00000000-0005-0000-0000-0000AF0B0000}"/>
    <cellStyle name="40% - Énfasis4 3 5 2 2" xfId="37559" xr:uid="{00000000-0005-0000-0000-0000B00B0000}"/>
    <cellStyle name="40% - Énfasis4 3 5 2 3" xfId="37956" xr:uid="{00000000-0005-0000-0000-0000B10B0000}"/>
    <cellStyle name="40% - Énfasis4 3 5 2 4" xfId="37914" xr:uid="{00000000-0005-0000-0000-0000B20B0000}"/>
    <cellStyle name="40% - Énfasis4 3 5 3" xfId="37560" xr:uid="{00000000-0005-0000-0000-0000B30B0000}"/>
    <cellStyle name="40% - Énfasis4 3 5 4" xfId="37955" xr:uid="{00000000-0005-0000-0000-0000B40B0000}"/>
    <cellStyle name="40% - Énfasis4 3 5 5" xfId="37915" xr:uid="{00000000-0005-0000-0000-0000B50B0000}"/>
    <cellStyle name="40% - Énfasis4 3 5 6" xfId="36946" xr:uid="{00000000-0005-0000-0000-0000B60B0000}"/>
    <cellStyle name="40% - Énfasis4 3 5 7" xfId="24875" xr:uid="{00000000-0005-0000-0000-0000B70B0000}"/>
    <cellStyle name="40% - Énfasis4 3 6" xfId="947" xr:uid="{00000000-0005-0000-0000-0000B80B0000}"/>
    <cellStyle name="40% - Énfasis4 3 6 2" xfId="36949" xr:uid="{00000000-0005-0000-0000-0000B90B0000}"/>
    <cellStyle name="40% - Énfasis4 3 6 2 2" xfId="37561" xr:uid="{00000000-0005-0000-0000-0000BA0B0000}"/>
    <cellStyle name="40% - Énfasis4 3 6 2 3" xfId="37959" xr:uid="{00000000-0005-0000-0000-0000BB0B0000}"/>
    <cellStyle name="40% - Énfasis4 3 6 2 4" xfId="37907" xr:uid="{00000000-0005-0000-0000-0000BC0B0000}"/>
    <cellStyle name="40% - Énfasis4 3 6 3" xfId="37562" xr:uid="{00000000-0005-0000-0000-0000BD0B0000}"/>
    <cellStyle name="40% - Énfasis4 3 6 4" xfId="37958" xr:uid="{00000000-0005-0000-0000-0000BE0B0000}"/>
    <cellStyle name="40% - Énfasis4 3 6 5" xfId="37908" xr:uid="{00000000-0005-0000-0000-0000BF0B0000}"/>
    <cellStyle name="40% - Énfasis4 3 6 6" xfId="36948" xr:uid="{00000000-0005-0000-0000-0000C00B0000}"/>
    <cellStyle name="40% - Énfasis4 3 6 7" xfId="28712" xr:uid="{00000000-0005-0000-0000-0000C10B0000}"/>
    <cellStyle name="40% - Énfasis4 3 7" xfId="948" xr:uid="{00000000-0005-0000-0000-0000C20B0000}"/>
    <cellStyle name="40% - Énfasis4 3 7 2" xfId="37563" xr:uid="{00000000-0005-0000-0000-0000C30B0000}"/>
    <cellStyle name="40% - Énfasis4 3 7 3" xfId="37961" xr:uid="{00000000-0005-0000-0000-0000C40B0000}"/>
    <cellStyle name="40% - Énfasis4 3 7 4" xfId="37903" xr:uid="{00000000-0005-0000-0000-0000C50B0000}"/>
    <cellStyle name="40% - Énfasis4 3 7 5" xfId="36950" xr:uid="{00000000-0005-0000-0000-0000C60B0000}"/>
    <cellStyle name="40% - Énfasis4 3 7 6" xfId="16755" xr:uid="{00000000-0005-0000-0000-0000C70B0000}"/>
    <cellStyle name="40% - Énfasis4 3 8" xfId="32748" xr:uid="{00000000-0005-0000-0000-0000C80B0000}"/>
    <cellStyle name="40% - Énfasis4 3 8 2" xfId="37564" xr:uid="{00000000-0005-0000-0000-0000C90B0000}"/>
    <cellStyle name="40% - Énfasis4 3 9" xfId="32835" xr:uid="{00000000-0005-0000-0000-0000CA0B0000}"/>
    <cellStyle name="40% - Énfasis4 3 9 2" xfId="37945" xr:uid="{00000000-0005-0000-0000-0000CB0B0000}"/>
    <cellStyle name="40% - Énfasis4 4" xfId="949" xr:uid="{00000000-0005-0000-0000-0000CC0B0000}"/>
    <cellStyle name="40% - Énfasis4 4 2" xfId="950" xr:uid="{00000000-0005-0000-0000-0000CD0B0000}"/>
    <cellStyle name="40% - Énfasis4 4 2 2" xfId="951" xr:uid="{00000000-0005-0000-0000-0000CE0B0000}"/>
    <cellStyle name="40% - Énfasis4 4 2 2 2" xfId="952" xr:uid="{00000000-0005-0000-0000-0000CF0B0000}"/>
    <cellStyle name="40% - Énfasis4 4 2 2 2 2" xfId="21045" xr:uid="{00000000-0005-0000-0000-0000D00B0000}"/>
    <cellStyle name="40% - Énfasis4 4 2 2 3" xfId="953" xr:uid="{00000000-0005-0000-0000-0000D10B0000}"/>
    <cellStyle name="40% - Énfasis4 4 2 2 3 2" xfId="24881" xr:uid="{00000000-0005-0000-0000-0000D20B0000}"/>
    <cellStyle name="40% - Énfasis4 4 2 2 4" xfId="954" xr:uid="{00000000-0005-0000-0000-0000D30B0000}"/>
    <cellStyle name="40% - Énfasis4 4 2 2 4 2" xfId="28718" xr:uid="{00000000-0005-0000-0000-0000D40B0000}"/>
    <cellStyle name="40% - Énfasis4 4 2 2 5" xfId="19677" xr:uid="{00000000-0005-0000-0000-0000D50B0000}"/>
    <cellStyle name="40% - Énfasis4 4 2 3" xfId="955" xr:uid="{00000000-0005-0000-0000-0000D60B0000}"/>
    <cellStyle name="40% - Énfasis4 4 2 3 2" xfId="21044" xr:uid="{00000000-0005-0000-0000-0000D70B0000}"/>
    <cellStyle name="40% - Énfasis4 4 2 4" xfId="956" xr:uid="{00000000-0005-0000-0000-0000D80B0000}"/>
    <cellStyle name="40% - Énfasis4 4 2 4 2" xfId="24880" xr:uid="{00000000-0005-0000-0000-0000D90B0000}"/>
    <cellStyle name="40% - Énfasis4 4 2 5" xfId="957" xr:uid="{00000000-0005-0000-0000-0000DA0B0000}"/>
    <cellStyle name="40% - Énfasis4 4 2 5 2" xfId="28717" xr:uid="{00000000-0005-0000-0000-0000DB0B0000}"/>
    <cellStyle name="40% - Énfasis4 4 2 6" xfId="16758" xr:uid="{00000000-0005-0000-0000-0000DC0B0000}"/>
    <cellStyle name="40% - Énfasis4 4 3" xfId="958" xr:uid="{00000000-0005-0000-0000-0000DD0B0000}"/>
    <cellStyle name="40% - Énfasis4 4 3 2" xfId="959" xr:uid="{00000000-0005-0000-0000-0000DE0B0000}"/>
    <cellStyle name="40% - Énfasis4 4 3 2 2" xfId="21046" xr:uid="{00000000-0005-0000-0000-0000DF0B0000}"/>
    <cellStyle name="40% - Énfasis4 4 3 3" xfId="960" xr:uid="{00000000-0005-0000-0000-0000E00B0000}"/>
    <cellStyle name="40% - Énfasis4 4 3 3 2" xfId="24882" xr:uid="{00000000-0005-0000-0000-0000E10B0000}"/>
    <cellStyle name="40% - Énfasis4 4 3 4" xfId="961" xr:uid="{00000000-0005-0000-0000-0000E20B0000}"/>
    <cellStyle name="40% - Énfasis4 4 3 4 2" xfId="28719" xr:uid="{00000000-0005-0000-0000-0000E30B0000}"/>
    <cellStyle name="40% - Énfasis4 4 3 5" xfId="18692" xr:uid="{00000000-0005-0000-0000-0000E40B0000}"/>
    <cellStyle name="40% - Énfasis4 4 4" xfId="962" xr:uid="{00000000-0005-0000-0000-0000E50B0000}"/>
    <cellStyle name="40% - Énfasis4 4 4 2" xfId="21043" xr:uid="{00000000-0005-0000-0000-0000E60B0000}"/>
    <cellStyle name="40% - Énfasis4 4 5" xfId="963" xr:uid="{00000000-0005-0000-0000-0000E70B0000}"/>
    <cellStyle name="40% - Énfasis4 4 5 2" xfId="24879" xr:uid="{00000000-0005-0000-0000-0000E80B0000}"/>
    <cellStyle name="40% - Énfasis4 4 6" xfId="964" xr:uid="{00000000-0005-0000-0000-0000E90B0000}"/>
    <cellStyle name="40% - Énfasis4 4 6 2" xfId="28716" xr:uid="{00000000-0005-0000-0000-0000EA0B0000}"/>
    <cellStyle name="40% - Énfasis4 4 7" xfId="16757" xr:uid="{00000000-0005-0000-0000-0000EB0B0000}"/>
    <cellStyle name="40% - Énfasis4 5" xfId="965" xr:uid="{00000000-0005-0000-0000-0000EC0B0000}"/>
    <cellStyle name="40% - Énfasis4 5 2" xfId="966" xr:uid="{00000000-0005-0000-0000-0000ED0B0000}"/>
    <cellStyle name="40% - Énfasis4 5 2 2" xfId="967" xr:uid="{00000000-0005-0000-0000-0000EE0B0000}"/>
    <cellStyle name="40% - Énfasis4 5 2 2 2" xfId="968" xr:uid="{00000000-0005-0000-0000-0000EF0B0000}"/>
    <cellStyle name="40% - Énfasis4 5 2 2 2 2" xfId="21049" xr:uid="{00000000-0005-0000-0000-0000F00B0000}"/>
    <cellStyle name="40% - Énfasis4 5 2 2 3" xfId="969" xr:uid="{00000000-0005-0000-0000-0000F10B0000}"/>
    <cellStyle name="40% - Énfasis4 5 2 2 3 2" xfId="24885" xr:uid="{00000000-0005-0000-0000-0000F20B0000}"/>
    <cellStyle name="40% - Énfasis4 5 2 2 4" xfId="970" xr:uid="{00000000-0005-0000-0000-0000F30B0000}"/>
    <cellStyle name="40% - Énfasis4 5 2 2 4 2" xfId="28722" xr:uid="{00000000-0005-0000-0000-0000F40B0000}"/>
    <cellStyle name="40% - Énfasis4 5 2 2 5" xfId="20467" xr:uid="{00000000-0005-0000-0000-0000F50B0000}"/>
    <cellStyle name="40% - Énfasis4 5 2 3" xfId="971" xr:uid="{00000000-0005-0000-0000-0000F60B0000}"/>
    <cellStyle name="40% - Énfasis4 5 2 3 2" xfId="21048" xr:uid="{00000000-0005-0000-0000-0000F70B0000}"/>
    <cellStyle name="40% - Énfasis4 5 2 4" xfId="972" xr:uid="{00000000-0005-0000-0000-0000F80B0000}"/>
    <cellStyle name="40% - Énfasis4 5 2 4 2" xfId="24884" xr:uid="{00000000-0005-0000-0000-0000F90B0000}"/>
    <cellStyle name="40% - Énfasis4 5 2 5" xfId="973" xr:uid="{00000000-0005-0000-0000-0000FA0B0000}"/>
    <cellStyle name="40% - Énfasis4 5 2 5 2" xfId="28721" xr:uid="{00000000-0005-0000-0000-0000FB0B0000}"/>
    <cellStyle name="40% - Énfasis4 5 2 6" xfId="16760" xr:uid="{00000000-0005-0000-0000-0000FC0B0000}"/>
    <cellStyle name="40% - Énfasis4 5 3" xfId="974" xr:uid="{00000000-0005-0000-0000-0000FD0B0000}"/>
    <cellStyle name="40% - Énfasis4 5 3 2" xfId="975" xr:uid="{00000000-0005-0000-0000-0000FE0B0000}"/>
    <cellStyle name="40% - Énfasis4 5 3 2 2" xfId="21050" xr:uid="{00000000-0005-0000-0000-0000FF0B0000}"/>
    <cellStyle name="40% - Énfasis4 5 3 3" xfId="976" xr:uid="{00000000-0005-0000-0000-0000000C0000}"/>
    <cellStyle name="40% - Énfasis4 5 3 3 2" xfId="24886" xr:uid="{00000000-0005-0000-0000-0000010C0000}"/>
    <cellStyle name="40% - Énfasis4 5 3 4" xfId="977" xr:uid="{00000000-0005-0000-0000-0000020C0000}"/>
    <cellStyle name="40% - Énfasis4 5 3 4 2" xfId="28723" xr:uid="{00000000-0005-0000-0000-0000030C0000}"/>
    <cellStyle name="40% - Énfasis4 5 3 5" xfId="18693" xr:uid="{00000000-0005-0000-0000-0000040C0000}"/>
    <cellStyle name="40% - Énfasis4 5 4" xfId="978" xr:uid="{00000000-0005-0000-0000-0000050C0000}"/>
    <cellStyle name="40% - Énfasis4 5 4 2" xfId="21047" xr:uid="{00000000-0005-0000-0000-0000060C0000}"/>
    <cellStyle name="40% - Énfasis4 5 5" xfId="979" xr:uid="{00000000-0005-0000-0000-0000070C0000}"/>
    <cellStyle name="40% - Énfasis4 5 5 2" xfId="24883" xr:uid="{00000000-0005-0000-0000-0000080C0000}"/>
    <cellStyle name="40% - Énfasis4 5 6" xfId="980" xr:uid="{00000000-0005-0000-0000-0000090C0000}"/>
    <cellStyle name="40% - Énfasis4 5 6 2" xfId="28720" xr:uid="{00000000-0005-0000-0000-00000A0C0000}"/>
    <cellStyle name="40% - Énfasis4 5 7" xfId="16759" xr:uid="{00000000-0005-0000-0000-00000B0C0000}"/>
    <cellStyle name="40% - Énfasis4 6" xfId="981" xr:uid="{00000000-0005-0000-0000-00000C0C0000}"/>
    <cellStyle name="40% - Énfasis4 6 2" xfId="982" xr:uid="{00000000-0005-0000-0000-00000D0C0000}"/>
    <cellStyle name="40% - Énfasis4 6 2 2" xfId="983" xr:uid="{00000000-0005-0000-0000-00000E0C0000}"/>
    <cellStyle name="40% - Énfasis4 6 2 2 2" xfId="21052" xr:uid="{00000000-0005-0000-0000-00000F0C0000}"/>
    <cellStyle name="40% - Énfasis4 6 2 3" xfId="984" xr:uid="{00000000-0005-0000-0000-0000100C0000}"/>
    <cellStyle name="40% - Énfasis4 6 2 3 2" xfId="24888" xr:uid="{00000000-0005-0000-0000-0000110C0000}"/>
    <cellStyle name="40% - Énfasis4 6 2 4" xfId="985" xr:uid="{00000000-0005-0000-0000-0000120C0000}"/>
    <cellStyle name="40% - Énfasis4 6 2 4 2" xfId="28725" xr:uid="{00000000-0005-0000-0000-0000130C0000}"/>
    <cellStyle name="40% - Énfasis4 6 2 5" xfId="19673" xr:uid="{00000000-0005-0000-0000-0000140C0000}"/>
    <cellStyle name="40% - Énfasis4 6 3" xfId="986" xr:uid="{00000000-0005-0000-0000-0000150C0000}"/>
    <cellStyle name="40% - Énfasis4 6 3 2" xfId="21051" xr:uid="{00000000-0005-0000-0000-0000160C0000}"/>
    <cellStyle name="40% - Énfasis4 6 4" xfId="987" xr:uid="{00000000-0005-0000-0000-0000170C0000}"/>
    <cellStyle name="40% - Énfasis4 6 4 2" xfId="24887" xr:uid="{00000000-0005-0000-0000-0000180C0000}"/>
    <cellStyle name="40% - Énfasis4 6 5" xfId="988" xr:uid="{00000000-0005-0000-0000-0000190C0000}"/>
    <cellStyle name="40% - Énfasis4 6 5 2" xfId="28724" xr:uid="{00000000-0005-0000-0000-00001A0C0000}"/>
    <cellStyle name="40% - Énfasis4 6 6" xfId="16761" xr:uid="{00000000-0005-0000-0000-00001B0C0000}"/>
    <cellStyle name="40% - Énfasis4 7" xfId="989" xr:uid="{00000000-0005-0000-0000-00001C0C0000}"/>
    <cellStyle name="40% - Énfasis4 7 2" xfId="990" xr:uid="{00000000-0005-0000-0000-00001D0C0000}"/>
    <cellStyle name="40% - Énfasis4 7 2 2" xfId="21053" xr:uid="{00000000-0005-0000-0000-00001E0C0000}"/>
    <cellStyle name="40% - Énfasis4 7 3" xfId="991" xr:uid="{00000000-0005-0000-0000-00001F0C0000}"/>
    <cellStyle name="40% - Énfasis4 7 3 2" xfId="24889" xr:uid="{00000000-0005-0000-0000-0000200C0000}"/>
    <cellStyle name="40% - Énfasis4 7 4" xfId="992" xr:uid="{00000000-0005-0000-0000-0000210C0000}"/>
    <cellStyle name="40% - Énfasis4 7 4 2" xfId="28726" xr:uid="{00000000-0005-0000-0000-0000220C0000}"/>
    <cellStyle name="40% - Énfasis4 7 5" xfId="18640" xr:uid="{00000000-0005-0000-0000-0000230C0000}"/>
    <cellStyle name="40% - Énfasis4 8" xfId="993" xr:uid="{00000000-0005-0000-0000-0000240C0000}"/>
    <cellStyle name="40% - Énfasis4 8 2" xfId="20819" xr:uid="{00000000-0005-0000-0000-0000250C0000}"/>
    <cellStyle name="40% - Énfasis4 9" xfId="994" xr:uid="{00000000-0005-0000-0000-0000260C0000}"/>
    <cellStyle name="40% - Énfasis4 9 2" xfId="24656" xr:uid="{00000000-0005-0000-0000-0000270C0000}"/>
    <cellStyle name="40% - Énfasis5 10" xfId="995" xr:uid="{00000000-0005-0000-0000-0000280C0000}"/>
    <cellStyle name="40% - Énfasis5 10 2" xfId="28516" xr:uid="{00000000-0005-0000-0000-0000290C0000}"/>
    <cellStyle name="40% - Énfasis5 11" xfId="996" xr:uid="{00000000-0005-0000-0000-00002A0C0000}"/>
    <cellStyle name="40% - Énfasis5 11 2" xfId="32331" xr:uid="{00000000-0005-0000-0000-00002B0C0000}"/>
    <cellStyle name="40% - Énfasis5 12" xfId="32583" xr:uid="{00000000-0005-0000-0000-00002C0C0000}"/>
    <cellStyle name="40% - Énfasis5 2" xfId="997" xr:uid="{00000000-0005-0000-0000-00002D0C0000}"/>
    <cellStyle name="40% - Énfasis5 2 10" xfId="32836" xr:uid="{00000000-0005-0000-0000-00002E0C0000}"/>
    <cellStyle name="40% - Énfasis5 2 10 2" xfId="37900" xr:uid="{00000000-0005-0000-0000-00002F0C0000}"/>
    <cellStyle name="40% - Énfasis5 2 11" xfId="32853" xr:uid="{00000000-0005-0000-0000-0000300C0000}"/>
    <cellStyle name="40% - Énfasis5 2 12" xfId="32946" xr:uid="{00000000-0005-0000-0000-0000310C0000}"/>
    <cellStyle name="40% - Énfasis5 2 13" xfId="35210" xr:uid="{00000000-0005-0000-0000-0000320C0000}"/>
    <cellStyle name="40% - Énfasis5 2 2" xfId="998" xr:uid="{00000000-0005-0000-0000-0000330C0000}"/>
    <cellStyle name="40% - Énfasis5 2 2 10" xfId="32852" xr:uid="{00000000-0005-0000-0000-0000340C0000}"/>
    <cellStyle name="40% - Énfasis5 2 2 11" xfId="32945" xr:uid="{00000000-0005-0000-0000-0000350C0000}"/>
    <cellStyle name="40% - Énfasis5 2 2 12" xfId="33543" xr:uid="{00000000-0005-0000-0000-0000360C0000}"/>
    <cellStyle name="40% - Énfasis5 2 2 13" xfId="35702" xr:uid="{00000000-0005-0000-0000-0000370C0000}"/>
    <cellStyle name="40% - Énfasis5 2 2 14" xfId="16665" xr:uid="{00000000-0005-0000-0000-0000380C0000}"/>
    <cellStyle name="40% - Énfasis5 2 2 2" xfId="999" xr:uid="{00000000-0005-0000-0000-0000390C0000}"/>
    <cellStyle name="40% - Énfasis5 2 2 2 2" xfId="1000" xr:uid="{00000000-0005-0000-0000-00003A0C0000}"/>
    <cellStyle name="40% - Énfasis5 2 2 2 2 2" xfId="1001" xr:uid="{00000000-0005-0000-0000-00003B0C0000}"/>
    <cellStyle name="40% - Énfasis5 2 2 2 2 2 2" xfId="21057" xr:uid="{00000000-0005-0000-0000-00003C0C0000}"/>
    <cellStyle name="40% - Énfasis5 2 2 2 2 3" xfId="1002" xr:uid="{00000000-0005-0000-0000-00003D0C0000}"/>
    <cellStyle name="40% - Énfasis5 2 2 2 2 3 2" xfId="24893" xr:uid="{00000000-0005-0000-0000-00003E0C0000}"/>
    <cellStyle name="40% - Énfasis5 2 2 2 2 4" xfId="1003" xr:uid="{00000000-0005-0000-0000-00003F0C0000}"/>
    <cellStyle name="40% - Énfasis5 2 2 2 2 4 2" xfId="28730" xr:uid="{00000000-0005-0000-0000-0000400C0000}"/>
    <cellStyle name="40% - Énfasis5 2 2 2 2 5" xfId="37565" xr:uid="{00000000-0005-0000-0000-0000410C0000}"/>
    <cellStyle name="40% - Énfasis5 2 2 2 2 6" xfId="19680" xr:uid="{00000000-0005-0000-0000-0000420C0000}"/>
    <cellStyle name="40% - Énfasis5 2 2 2 3" xfId="1004" xr:uid="{00000000-0005-0000-0000-0000430C0000}"/>
    <cellStyle name="40% - Énfasis5 2 2 2 3 2" xfId="37965" xr:uid="{00000000-0005-0000-0000-0000440C0000}"/>
    <cellStyle name="40% - Énfasis5 2 2 2 3 3" xfId="21056" xr:uid="{00000000-0005-0000-0000-0000450C0000}"/>
    <cellStyle name="40% - Énfasis5 2 2 2 4" xfId="1005" xr:uid="{00000000-0005-0000-0000-0000460C0000}"/>
    <cellStyle name="40% - Énfasis5 2 2 2 4 2" xfId="37896" xr:uid="{00000000-0005-0000-0000-0000470C0000}"/>
    <cellStyle name="40% - Énfasis5 2 2 2 4 3" xfId="24892" xr:uid="{00000000-0005-0000-0000-0000480C0000}"/>
    <cellStyle name="40% - Énfasis5 2 2 2 5" xfId="1006" xr:uid="{00000000-0005-0000-0000-0000490C0000}"/>
    <cellStyle name="40% - Énfasis5 2 2 2 5 2" xfId="28729" xr:uid="{00000000-0005-0000-0000-00004A0C0000}"/>
    <cellStyle name="40% - Énfasis5 2 2 2 6" xfId="36951" xr:uid="{00000000-0005-0000-0000-00004B0C0000}"/>
    <cellStyle name="40% - Énfasis5 2 2 2 7" xfId="16762" xr:uid="{00000000-0005-0000-0000-00004C0C0000}"/>
    <cellStyle name="40% - Énfasis5 2 2 3" xfId="1007" xr:uid="{00000000-0005-0000-0000-00004D0C0000}"/>
    <cellStyle name="40% - Énfasis5 2 2 3 2" xfId="1008" xr:uid="{00000000-0005-0000-0000-00004E0C0000}"/>
    <cellStyle name="40% - Énfasis5 2 2 3 2 2" xfId="21058" xr:uid="{00000000-0005-0000-0000-00004F0C0000}"/>
    <cellStyle name="40% - Énfasis5 2 2 3 3" xfId="1009" xr:uid="{00000000-0005-0000-0000-0000500C0000}"/>
    <cellStyle name="40% - Énfasis5 2 2 3 3 2" xfId="24894" xr:uid="{00000000-0005-0000-0000-0000510C0000}"/>
    <cellStyle name="40% - Énfasis5 2 2 3 4" xfId="1010" xr:uid="{00000000-0005-0000-0000-0000520C0000}"/>
    <cellStyle name="40% - Énfasis5 2 2 3 4 2" xfId="28731" xr:uid="{00000000-0005-0000-0000-0000530C0000}"/>
    <cellStyle name="40% - Énfasis5 2 2 3 5" xfId="37566" xr:uid="{00000000-0005-0000-0000-0000540C0000}"/>
    <cellStyle name="40% - Énfasis5 2 2 3 6" xfId="18695" xr:uid="{00000000-0005-0000-0000-0000550C0000}"/>
    <cellStyle name="40% - Énfasis5 2 2 4" xfId="1011" xr:uid="{00000000-0005-0000-0000-0000560C0000}"/>
    <cellStyle name="40% - Énfasis5 2 2 4 2" xfId="37964" xr:uid="{00000000-0005-0000-0000-0000570C0000}"/>
    <cellStyle name="40% - Énfasis5 2 2 4 3" xfId="21055" xr:uid="{00000000-0005-0000-0000-0000580C0000}"/>
    <cellStyle name="40% - Énfasis5 2 2 5" xfId="1012" xr:uid="{00000000-0005-0000-0000-0000590C0000}"/>
    <cellStyle name="40% - Énfasis5 2 2 5 2" xfId="37897" xr:uid="{00000000-0005-0000-0000-00005A0C0000}"/>
    <cellStyle name="40% - Énfasis5 2 2 5 3" xfId="24891" xr:uid="{00000000-0005-0000-0000-00005B0C0000}"/>
    <cellStyle name="40% - Énfasis5 2 2 6" xfId="1013" xr:uid="{00000000-0005-0000-0000-00005C0C0000}"/>
    <cellStyle name="40% - Énfasis5 2 2 6 2" xfId="28728" xr:uid="{00000000-0005-0000-0000-00005D0C0000}"/>
    <cellStyle name="40% - Énfasis5 2 2 7" xfId="32758" xr:uid="{00000000-0005-0000-0000-00005E0C0000}"/>
    <cellStyle name="40% - Énfasis5 2 2 8" xfId="32794" xr:uid="{00000000-0005-0000-0000-00005F0C0000}"/>
    <cellStyle name="40% - Énfasis5 2 2 9" xfId="32837" xr:uid="{00000000-0005-0000-0000-0000600C0000}"/>
    <cellStyle name="40% - Énfasis5 2 3" xfId="1014" xr:uid="{00000000-0005-0000-0000-0000610C0000}"/>
    <cellStyle name="40% - Énfasis5 2 3 2" xfId="1015" xr:uid="{00000000-0005-0000-0000-0000620C0000}"/>
    <cellStyle name="40% - Énfasis5 2 3 2 2" xfId="1016" xr:uid="{00000000-0005-0000-0000-0000630C0000}"/>
    <cellStyle name="40% - Énfasis5 2 3 2 2 2" xfId="37567" xr:uid="{00000000-0005-0000-0000-0000640C0000}"/>
    <cellStyle name="40% - Énfasis5 2 3 2 2 3" xfId="21060" xr:uid="{00000000-0005-0000-0000-0000650C0000}"/>
    <cellStyle name="40% - Énfasis5 2 3 2 3" xfId="1017" xr:uid="{00000000-0005-0000-0000-0000660C0000}"/>
    <cellStyle name="40% - Énfasis5 2 3 2 3 2" xfId="37969" xr:uid="{00000000-0005-0000-0000-0000670C0000}"/>
    <cellStyle name="40% - Énfasis5 2 3 2 3 3" xfId="24896" xr:uid="{00000000-0005-0000-0000-0000680C0000}"/>
    <cellStyle name="40% - Énfasis5 2 3 2 4" xfId="1018" xr:uid="{00000000-0005-0000-0000-0000690C0000}"/>
    <cellStyle name="40% - Énfasis5 2 3 2 4 2" xfId="37890" xr:uid="{00000000-0005-0000-0000-00006A0C0000}"/>
    <cellStyle name="40% - Énfasis5 2 3 2 4 3" xfId="28733" xr:uid="{00000000-0005-0000-0000-00006B0C0000}"/>
    <cellStyle name="40% - Énfasis5 2 3 2 5" xfId="36953" xr:uid="{00000000-0005-0000-0000-00006C0C0000}"/>
    <cellStyle name="40% - Énfasis5 2 3 2 6" xfId="19679" xr:uid="{00000000-0005-0000-0000-00006D0C0000}"/>
    <cellStyle name="40% - Énfasis5 2 3 3" xfId="1019" xr:uid="{00000000-0005-0000-0000-00006E0C0000}"/>
    <cellStyle name="40% - Énfasis5 2 3 3 2" xfId="37568" xr:uid="{00000000-0005-0000-0000-00006F0C0000}"/>
    <cellStyle name="40% - Énfasis5 2 3 3 3" xfId="21059" xr:uid="{00000000-0005-0000-0000-0000700C0000}"/>
    <cellStyle name="40% - Énfasis5 2 3 4" xfId="1020" xr:uid="{00000000-0005-0000-0000-0000710C0000}"/>
    <cellStyle name="40% - Énfasis5 2 3 4 2" xfId="37968" xr:uid="{00000000-0005-0000-0000-0000720C0000}"/>
    <cellStyle name="40% - Énfasis5 2 3 4 3" xfId="24895" xr:uid="{00000000-0005-0000-0000-0000730C0000}"/>
    <cellStyle name="40% - Énfasis5 2 3 5" xfId="1021" xr:uid="{00000000-0005-0000-0000-0000740C0000}"/>
    <cellStyle name="40% - Énfasis5 2 3 5 2" xfId="37651" xr:uid="{00000000-0005-0000-0000-0000750C0000}"/>
    <cellStyle name="40% - Énfasis5 2 3 5 3" xfId="28732" xr:uid="{00000000-0005-0000-0000-0000760C0000}"/>
    <cellStyle name="40% - Énfasis5 2 3 6" xfId="36952" xr:uid="{00000000-0005-0000-0000-0000770C0000}"/>
    <cellStyle name="40% - Énfasis5 2 3 7" xfId="16763" xr:uid="{00000000-0005-0000-0000-0000780C0000}"/>
    <cellStyle name="40% - Énfasis5 2 4" xfId="1022" xr:uid="{00000000-0005-0000-0000-0000790C0000}"/>
    <cellStyle name="40% - Énfasis5 2 4 2" xfId="1023" xr:uid="{00000000-0005-0000-0000-00007A0C0000}"/>
    <cellStyle name="40% - Énfasis5 2 4 2 2" xfId="37569" xr:uid="{00000000-0005-0000-0000-00007B0C0000}"/>
    <cellStyle name="40% - Énfasis5 2 4 2 3" xfId="37972" xr:uid="{00000000-0005-0000-0000-00007C0C0000}"/>
    <cellStyle name="40% - Énfasis5 2 4 2 4" xfId="37885" xr:uid="{00000000-0005-0000-0000-00007D0C0000}"/>
    <cellStyle name="40% - Énfasis5 2 4 2 5" xfId="36955" xr:uid="{00000000-0005-0000-0000-00007E0C0000}"/>
    <cellStyle name="40% - Énfasis5 2 4 2 6" xfId="21061" xr:uid="{00000000-0005-0000-0000-00007F0C0000}"/>
    <cellStyle name="40% - Énfasis5 2 4 3" xfId="1024" xr:uid="{00000000-0005-0000-0000-0000800C0000}"/>
    <cellStyle name="40% - Énfasis5 2 4 3 2" xfId="37570" xr:uid="{00000000-0005-0000-0000-0000810C0000}"/>
    <cellStyle name="40% - Énfasis5 2 4 3 3" xfId="24897" xr:uid="{00000000-0005-0000-0000-0000820C0000}"/>
    <cellStyle name="40% - Énfasis5 2 4 4" xfId="1025" xr:uid="{00000000-0005-0000-0000-0000830C0000}"/>
    <cellStyle name="40% - Énfasis5 2 4 4 2" xfId="37971" xr:uid="{00000000-0005-0000-0000-0000840C0000}"/>
    <cellStyle name="40% - Énfasis5 2 4 4 3" xfId="28734" xr:uid="{00000000-0005-0000-0000-0000850C0000}"/>
    <cellStyle name="40% - Énfasis5 2 4 5" xfId="37888" xr:uid="{00000000-0005-0000-0000-0000860C0000}"/>
    <cellStyle name="40% - Énfasis5 2 4 6" xfId="36954" xr:uid="{00000000-0005-0000-0000-0000870C0000}"/>
    <cellStyle name="40% - Énfasis5 2 4 7" xfId="18694" xr:uid="{00000000-0005-0000-0000-0000880C0000}"/>
    <cellStyle name="40% - Énfasis5 2 5" xfId="1026" xr:uid="{00000000-0005-0000-0000-0000890C0000}"/>
    <cellStyle name="40% - Énfasis5 2 5 2" xfId="36957" xr:uid="{00000000-0005-0000-0000-00008A0C0000}"/>
    <cellStyle name="40% - Énfasis5 2 5 2 2" xfId="37571" xr:uid="{00000000-0005-0000-0000-00008B0C0000}"/>
    <cellStyle name="40% - Énfasis5 2 5 2 3" xfId="37975" xr:uid="{00000000-0005-0000-0000-00008C0C0000}"/>
    <cellStyle name="40% - Énfasis5 2 5 2 4" xfId="37879" xr:uid="{00000000-0005-0000-0000-00008D0C0000}"/>
    <cellStyle name="40% - Énfasis5 2 5 3" xfId="37572" xr:uid="{00000000-0005-0000-0000-00008E0C0000}"/>
    <cellStyle name="40% - Énfasis5 2 5 4" xfId="37974" xr:uid="{00000000-0005-0000-0000-00008F0C0000}"/>
    <cellStyle name="40% - Énfasis5 2 5 5" xfId="37882" xr:uid="{00000000-0005-0000-0000-0000900C0000}"/>
    <cellStyle name="40% - Énfasis5 2 5 6" xfId="36956" xr:uid="{00000000-0005-0000-0000-0000910C0000}"/>
    <cellStyle name="40% - Énfasis5 2 5 7" xfId="21054" xr:uid="{00000000-0005-0000-0000-0000920C0000}"/>
    <cellStyle name="40% - Énfasis5 2 6" xfId="1027" xr:uid="{00000000-0005-0000-0000-0000930C0000}"/>
    <cellStyle name="40% - Énfasis5 2 6 2" xfId="36959" xr:uid="{00000000-0005-0000-0000-0000940C0000}"/>
    <cellStyle name="40% - Énfasis5 2 6 2 2" xfId="37573" xr:uid="{00000000-0005-0000-0000-0000950C0000}"/>
    <cellStyle name="40% - Énfasis5 2 6 2 3" xfId="37977" xr:uid="{00000000-0005-0000-0000-0000960C0000}"/>
    <cellStyle name="40% - Énfasis5 2 6 2 4" xfId="37872" xr:uid="{00000000-0005-0000-0000-0000970C0000}"/>
    <cellStyle name="40% - Énfasis5 2 6 3" xfId="37574" xr:uid="{00000000-0005-0000-0000-0000980C0000}"/>
    <cellStyle name="40% - Énfasis5 2 6 4" xfId="37976" xr:uid="{00000000-0005-0000-0000-0000990C0000}"/>
    <cellStyle name="40% - Énfasis5 2 6 5" xfId="37876" xr:uid="{00000000-0005-0000-0000-00009A0C0000}"/>
    <cellStyle name="40% - Énfasis5 2 6 6" xfId="36958" xr:uid="{00000000-0005-0000-0000-00009B0C0000}"/>
    <cellStyle name="40% - Énfasis5 2 6 7" xfId="24890" xr:uid="{00000000-0005-0000-0000-00009C0C0000}"/>
    <cellStyle name="40% - Énfasis5 2 7" xfId="1028" xr:uid="{00000000-0005-0000-0000-00009D0C0000}"/>
    <cellStyle name="40% - Énfasis5 2 7 2" xfId="37575" xr:uid="{00000000-0005-0000-0000-00009E0C0000}"/>
    <cellStyle name="40% - Énfasis5 2 7 3" xfId="37980" xr:uid="{00000000-0005-0000-0000-00009F0C0000}"/>
    <cellStyle name="40% - Énfasis5 2 7 4" xfId="37870" xr:uid="{00000000-0005-0000-0000-0000A00C0000}"/>
    <cellStyle name="40% - Énfasis5 2 7 5" xfId="36960" xr:uid="{00000000-0005-0000-0000-0000A10C0000}"/>
    <cellStyle name="40% - Énfasis5 2 7 6" xfId="28727" xr:uid="{00000000-0005-0000-0000-0000A20C0000}"/>
    <cellStyle name="40% - Énfasis5 2 8" xfId="32724" xr:uid="{00000000-0005-0000-0000-0000A30C0000}"/>
    <cellStyle name="40% - Énfasis5 2 8 2" xfId="37576" xr:uid="{00000000-0005-0000-0000-0000A40C0000}"/>
    <cellStyle name="40% - Énfasis5 2 9" xfId="32752" xr:uid="{00000000-0005-0000-0000-0000A50C0000}"/>
    <cellStyle name="40% - Énfasis5 2 9 2" xfId="37963" xr:uid="{00000000-0005-0000-0000-0000A60C0000}"/>
    <cellStyle name="40% - Énfasis5 3" xfId="1029" xr:uid="{00000000-0005-0000-0000-0000A70C0000}"/>
    <cellStyle name="40% - Énfasis5 3 10" xfId="32851" xr:uid="{00000000-0005-0000-0000-0000A80C0000}"/>
    <cellStyle name="40% - Énfasis5 3 10 2" xfId="37865" xr:uid="{00000000-0005-0000-0000-0000A90C0000}"/>
    <cellStyle name="40% - Énfasis5 3 11" xfId="32944" xr:uid="{00000000-0005-0000-0000-0000AA0C0000}"/>
    <cellStyle name="40% - Énfasis5 3 12" xfId="35209" xr:uid="{00000000-0005-0000-0000-0000AB0C0000}"/>
    <cellStyle name="40% - Énfasis5 3 13" xfId="36961" xr:uid="{00000000-0005-0000-0000-0000AC0C0000}"/>
    <cellStyle name="40% - Énfasis5 3 2" xfId="1030" xr:uid="{00000000-0005-0000-0000-0000AD0C0000}"/>
    <cellStyle name="40% - Énfasis5 3 2 2" xfId="1031" xr:uid="{00000000-0005-0000-0000-0000AE0C0000}"/>
    <cellStyle name="40% - Énfasis5 3 2 2 2" xfId="1032" xr:uid="{00000000-0005-0000-0000-0000AF0C0000}"/>
    <cellStyle name="40% - Énfasis5 3 2 2 2 2" xfId="37577" xr:uid="{00000000-0005-0000-0000-0000B00C0000}"/>
    <cellStyle name="40% - Énfasis5 3 2 2 2 3" xfId="21064" xr:uid="{00000000-0005-0000-0000-0000B10C0000}"/>
    <cellStyle name="40% - Énfasis5 3 2 2 3" xfId="1033" xr:uid="{00000000-0005-0000-0000-0000B20C0000}"/>
    <cellStyle name="40% - Énfasis5 3 2 2 3 2" xfId="37983" xr:uid="{00000000-0005-0000-0000-0000B30C0000}"/>
    <cellStyle name="40% - Énfasis5 3 2 2 3 3" xfId="24900" xr:uid="{00000000-0005-0000-0000-0000B40C0000}"/>
    <cellStyle name="40% - Énfasis5 3 2 2 4" xfId="1034" xr:uid="{00000000-0005-0000-0000-0000B50C0000}"/>
    <cellStyle name="40% - Énfasis5 3 2 2 4 2" xfId="37861" xr:uid="{00000000-0005-0000-0000-0000B60C0000}"/>
    <cellStyle name="40% - Énfasis5 3 2 2 4 3" xfId="28737" xr:uid="{00000000-0005-0000-0000-0000B70C0000}"/>
    <cellStyle name="40% - Énfasis5 3 2 2 5" xfId="36963" xr:uid="{00000000-0005-0000-0000-0000B80C0000}"/>
    <cellStyle name="40% - Énfasis5 3 2 2 6" xfId="19681" xr:uid="{00000000-0005-0000-0000-0000B90C0000}"/>
    <cellStyle name="40% - Énfasis5 3 2 3" xfId="1035" xr:uid="{00000000-0005-0000-0000-0000BA0C0000}"/>
    <cellStyle name="40% - Énfasis5 3 2 3 2" xfId="37578" xr:uid="{00000000-0005-0000-0000-0000BB0C0000}"/>
    <cellStyle name="40% - Énfasis5 3 2 3 3" xfId="21063" xr:uid="{00000000-0005-0000-0000-0000BC0C0000}"/>
    <cellStyle name="40% - Énfasis5 3 2 4" xfId="1036" xr:uid="{00000000-0005-0000-0000-0000BD0C0000}"/>
    <cellStyle name="40% - Énfasis5 3 2 4 2" xfId="37982" xr:uid="{00000000-0005-0000-0000-0000BE0C0000}"/>
    <cellStyle name="40% - Énfasis5 3 2 4 3" xfId="24899" xr:uid="{00000000-0005-0000-0000-0000BF0C0000}"/>
    <cellStyle name="40% - Énfasis5 3 2 5" xfId="1037" xr:uid="{00000000-0005-0000-0000-0000C00C0000}"/>
    <cellStyle name="40% - Énfasis5 3 2 5 2" xfId="37864" xr:uid="{00000000-0005-0000-0000-0000C10C0000}"/>
    <cellStyle name="40% - Énfasis5 3 2 5 3" xfId="28736" xr:uid="{00000000-0005-0000-0000-0000C20C0000}"/>
    <cellStyle name="40% - Énfasis5 3 2 6" xfId="36962" xr:uid="{00000000-0005-0000-0000-0000C30C0000}"/>
    <cellStyle name="40% - Énfasis5 3 2 7" xfId="16765" xr:uid="{00000000-0005-0000-0000-0000C40C0000}"/>
    <cellStyle name="40% - Énfasis5 3 3" xfId="1038" xr:uid="{00000000-0005-0000-0000-0000C50C0000}"/>
    <cellStyle name="40% - Énfasis5 3 3 2" xfId="1039" xr:uid="{00000000-0005-0000-0000-0000C60C0000}"/>
    <cellStyle name="40% - Énfasis5 3 3 2 2" xfId="37579" xr:uid="{00000000-0005-0000-0000-0000C70C0000}"/>
    <cellStyle name="40% - Énfasis5 3 3 2 3" xfId="37987" xr:uid="{00000000-0005-0000-0000-0000C80C0000}"/>
    <cellStyle name="40% - Énfasis5 3 3 2 4" xfId="37649" xr:uid="{00000000-0005-0000-0000-0000C90C0000}"/>
    <cellStyle name="40% - Énfasis5 3 3 2 5" xfId="36965" xr:uid="{00000000-0005-0000-0000-0000CA0C0000}"/>
    <cellStyle name="40% - Énfasis5 3 3 2 6" xfId="21065" xr:uid="{00000000-0005-0000-0000-0000CB0C0000}"/>
    <cellStyle name="40% - Énfasis5 3 3 3" xfId="1040" xr:uid="{00000000-0005-0000-0000-0000CC0C0000}"/>
    <cellStyle name="40% - Énfasis5 3 3 3 2" xfId="37580" xr:uid="{00000000-0005-0000-0000-0000CD0C0000}"/>
    <cellStyle name="40% - Énfasis5 3 3 3 3" xfId="24901" xr:uid="{00000000-0005-0000-0000-0000CE0C0000}"/>
    <cellStyle name="40% - Énfasis5 3 3 4" xfId="1041" xr:uid="{00000000-0005-0000-0000-0000CF0C0000}"/>
    <cellStyle name="40% - Énfasis5 3 3 4 2" xfId="37986" xr:uid="{00000000-0005-0000-0000-0000D00C0000}"/>
    <cellStyle name="40% - Énfasis5 3 3 4 3" xfId="28738" xr:uid="{00000000-0005-0000-0000-0000D10C0000}"/>
    <cellStyle name="40% - Énfasis5 3 3 5" xfId="37858" xr:uid="{00000000-0005-0000-0000-0000D20C0000}"/>
    <cellStyle name="40% - Énfasis5 3 3 6" xfId="36964" xr:uid="{00000000-0005-0000-0000-0000D30C0000}"/>
    <cellStyle name="40% - Énfasis5 3 3 7" xfId="18696" xr:uid="{00000000-0005-0000-0000-0000D40C0000}"/>
    <cellStyle name="40% - Énfasis5 3 4" xfId="1042" xr:uid="{00000000-0005-0000-0000-0000D50C0000}"/>
    <cellStyle name="40% - Énfasis5 3 4 2" xfId="36967" xr:uid="{00000000-0005-0000-0000-0000D60C0000}"/>
    <cellStyle name="40% - Énfasis5 3 4 2 2" xfId="37581" xr:uid="{00000000-0005-0000-0000-0000D70C0000}"/>
    <cellStyle name="40% - Énfasis5 3 4 2 3" xfId="37989" xr:uid="{00000000-0005-0000-0000-0000D80C0000}"/>
    <cellStyle name="40% - Énfasis5 3 4 2 4" xfId="37852" xr:uid="{00000000-0005-0000-0000-0000D90C0000}"/>
    <cellStyle name="40% - Énfasis5 3 4 3" xfId="37582" xr:uid="{00000000-0005-0000-0000-0000DA0C0000}"/>
    <cellStyle name="40% - Énfasis5 3 4 4" xfId="37988" xr:uid="{00000000-0005-0000-0000-0000DB0C0000}"/>
    <cellStyle name="40% - Énfasis5 3 4 5" xfId="37853" xr:uid="{00000000-0005-0000-0000-0000DC0C0000}"/>
    <cellStyle name="40% - Énfasis5 3 4 6" xfId="36966" xr:uid="{00000000-0005-0000-0000-0000DD0C0000}"/>
    <cellStyle name="40% - Énfasis5 3 4 7" xfId="21062" xr:uid="{00000000-0005-0000-0000-0000DE0C0000}"/>
    <cellStyle name="40% - Énfasis5 3 5" xfId="1043" xr:uid="{00000000-0005-0000-0000-0000DF0C0000}"/>
    <cellStyle name="40% - Énfasis5 3 5 2" xfId="36969" xr:uid="{00000000-0005-0000-0000-0000E00C0000}"/>
    <cellStyle name="40% - Énfasis5 3 5 2 2" xfId="37583" xr:uid="{00000000-0005-0000-0000-0000E10C0000}"/>
    <cellStyle name="40% - Énfasis5 3 5 2 3" xfId="37993" xr:uid="{00000000-0005-0000-0000-0000E20C0000}"/>
    <cellStyle name="40% - Énfasis5 3 5 2 4" xfId="37846" xr:uid="{00000000-0005-0000-0000-0000E30C0000}"/>
    <cellStyle name="40% - Énfasis5 3 5 3" xfId="37584" xr:uid="{00000000-0005-0000-0000-0000E40C0000}"/>
    <cellStyle name="40% - Énfasis5 3 5 4" xfId="37992" xr:uid="{00000000-0005-0000-0000-0000E50C0000}"/>
    <cellStyle name="40% - Énfasis5 3 5 5" xfId="37847" xr:uid="{00000000-0005-0000-0000-0000E60C0000}"/>
    <cellStyle name="40% - Énfasis5 3 5 6" xfId="36968" xr:uid="{00000000-0005-0000-0000-0000E70C0000}"/>
    <cellStyle name="40% - Énfasis5 3 5 7" xfId="24898" xr:uid="{00000000-0005-0000-0000-0000E80C0000}"/>
    <cellStyle name="40% - Énfasis5 3 6" xfId="1044" xr:uid="{00000000-0005-0000-0000-0000E90C0000}"/>
    <cellStyle name="40% - Énfasis5 3 6 2" xfId="36971" xr:uid="{00000000-0005-0000-0000-0000EA0C0000}"/>
    <cellStyle name="40% - Énfasis5 3 6 2 2" xfId="37585" xr:uid="{00000000-0005-0000-0000-0000EB0C0000}"/>
    <cellStyle name="40% - Énfasis5 3 6 2 3" xfId="37995" xr:uid="{00000000-0005-0000-0000-0000EC0C0000}"/>
    <cellStyle name="40% - Énfasis5 3 6 2 4" xfId="37840" xr:uid="{00000000-0005-0000-0000-0000ED0C0000}"/>
    <cellStyle name="40% - Énfasis5 3 6 3" xfId="37586" xr:uid="{00000000-0005-0000-0000-0000EE0C0000}"/>
    <cellStyle name="40% - Énfasis5 3 6 4" xfId="37994" xr:uid="{00000000-0005-0000-0000-0000EF0C0000}"/>
    <cellStyle name="40% - Énfasis5 3 6 5" xfId="37841" xr:uid="{00000000-0005-0000-0000-0000F00C0000}"/>
    <cellStyle name="40% - Énfasis5 3 6 6" xfId="36970" xr:uid="{00000000-0005-0000-0000-0000F10C0000}"/>
    <cellStyle name="40% - Énfasis5 3 6 7" xfId="28735" xr:uid="{00000000-0005-0000-0000-0000F20C0000}"/>
    <cellStyle name="40% - Énfasis5 3 7" xfId="1045" xr:uid="{00000000-0005-0000-0000-0000F30C0000}"/>
    <cellStyle name="40% - Énfasis5 3 7 2" xfId="37587" xr:uid="{00000000-0005-0000-0000-0000F40C0000}"/>
    <cellStyle name="40% - Énfasis5 3 7 3" xfId="37998" xr:uid="{00000000-0005-0000-0000-0000F50C0000}"/>
    <cellStyle name="40% - Énfasis5 3 7 4" xfId="37835" xr:uid="{00000000-0005-0000-0000-0000F60C0000}"/>
    <cellStyle name="40% - Énfasis5 3 7 5" xfId="36972" xr:uid="{00000000-0005-0000-0000-0000F70C0000}"/>
    <cellStyle name="40% - Énfasis5 3 7 6" xfId="16764" xr:uid="{00000000-0005-0000-0000-0000F80C0000}"/>
    <cellStyle name="40% - Énfasis5 3 8" xfId="32795" xr:uid="{00000000-0005-0000-0000-0000F90C0000}"/>
    <cellStyle name="40% - Énfasis5 3 8 2" xfId="37588" xr:uid="{00000000-0005-0000-0000-0000FA0C0000}"/>
    <cellStyle name="40% - Énfasis5 3 9" xfId="32838" xr:uid="{00000000-0005-0000-0000-0000FB0C0000}"/>
    <cellStyle name="40% - Énfasis5 3 9 2" xfId="37981" xr:uid="{00000000-0005-0000-0000-0000FC0C0000}"/>
    <cellStyle name="40% - Énfasis5 4" xfId="1046" xr:uid="{00000000-0005-0000-0000-0000FD0C0000}"/>
    <cellStyle name="40% - Énfasis5 4 2" xfId="1047" xr:uid="{00000000-0005-0000-0000-0000FE0C0000}"/>
    <cellStyle name="40% - Énfasis5 4 2 2" xfId="1048" xr:uid="{00000000-0005-0000-0000-0000FF0C0000}"/>
    <cellStyle name="40% - Énfasis5 4 2 2 2" xfId="1049" xr:uid="{00000000-0005-0000-0000-0000000D0000}"/>
    <cellStyle name="40% - Énfasis5 4 2 2 2 2" xfId="21068" xr:uid="{00000000-0005-0000-0000-0000010D0000}"/>
    <cellStyle name="40% - Énfasis5 4 2 2 3" xfId="1050" xr:uid="{00000000-0005-0000-0000-0000020D0000}"/>
    <cellStyle name="40% - Énfasis5 4 2 2 3 2" xfId="24904" xr:uid="{00000000-0005-0000-0000-0000030D0000}"/>
    <cellStyle name="40% - Énfasis5 4 2 2 4" xfId="1051" xr:uid="{00000000-0005-0000-0000-0000040D0000}"/>
    <cellStyle name="40% - Énfasis5 4 2 2 4 2" xfId="28741" xr:uid="{00000000-0005-0000-0000-0000050D0000}"/>
    <cellStyle name="40% - Énfasis5 4 2 2 5" xfId="19682" xr:uid="{00000000-0005-0000-0000-0000060D0000}"/>
    <cellStyle name="40% - Énfasis5 4 2 3" xfId="1052" xr:uid="{00000000-0005-0000-0000-0000070D0000}"/>
    <cellStyle name="40% - Énfasis5 4 2 3 2" xfId="21067" xr:uid="{00000000-0005-0000-0000-0000080D0000}"/>
    <cellStyle name="40% - Énfasis5 4 2 4" xfId="1053" xr:uid="{00000000-0005-0000-0000-0000090D0000}"/>
    <cellStyle name="40% - Énfasis5 4 2 4 2" xfId="24903" xr:uid="{00000000-0005-0000-0000-00000A0D0000}"/>
    <cellStyle name="40% - Énfasis5 4 2 5" xfId="1054" xr:uid="{00000000-0005-0000-0000-00000B0D0000}"/>
    <cellStyle name="40% - Énfasis5 4 2 5 2" xfId="28740" xr:uid="{00000000-0005-0000-0000-00000C0D0000}"/>
    <cellStyle name="40% - Énfasis5 4 2 6" xfId="16767" xr:uid="{00000000-0005-0000-0000-00000D0D0000}"/>
    <cellStyle name="40% - Énfasis5 4 3" xfId="1055" xr:uid="{00000000-0005-0000-0000-00000E0D0000}"/>
    <cellStyle name="40% - Énfasis5 4 3 2" xfId="1056" xr:uid="{00000000-0005-0000-0000-00000F0D0000}"/>
    <cellStyle name="40% - Énfasis5 4 3 2 2" xfId="21069" xr:uid="{00000000-0005-0000-0000-0000100D0000}"/>
    <cellStyle name="40% - Énfasis5 4 3 3" xfId="1057" xr:uid="{00000000-0005-0000-0000-0000110D0000}"/>
    <cellStyle name="40% - Énfasis5 4 3 3 2" xfId="24905" xr:uid="{00000000-0005-0000-0000-0000120D0000}"/>
    <cellStyle name="40% - Énfasis5 4 3 4" xfId="1058" xr:uid="{00000000-0005-0000-0000-0000130D0000}"/>
    <cellStyle name="40% - Énfasis5 4 3 4 2" xfId="28742" xr:uid="{00000000-0005-0000-0000-0000140D0000}"/>
    <cellStyle name="40% - Énfasis5 4 3 5" xfId="18697" xr:uid="{00000000-0005-0000-0000-0000150D0000}"/>
    <cellStyle name="40% - Énfasis5 4 4" xfId="1059" xr:uid="{00000000-0005-0000-0000-0000160D0000}"/>
    <cellStyle name="40% - Énfasis5 4 4 2" xfId="21066" xr:uid="{00000000-0005-0000-0000-0000170D0000}"/>
    <cellStyle name="40% - Énfasis5 4 5" xfId="1060" xr:uid="{00000000-0005-0000-0000-0000180D0000}"/>
    <cellStyle name="40% - Énfasis5 4 5 2" xfId="24902" xr:uid="{00000000-0005-0000-0000-0000190D0000}"/>
    <cellStyle name="40% - Énfasis5 4 6" xfId="1061" xr:uid="{00000000-0005-0000-0000-00001A0D0000}"/>
    <cellStyle name="40% - Énfasis5 4 6 2" xfId="28739" xr:uid="{00000000-0005-0000-0000-00001B0D0000}"/>
    <cellStyle name="40% - Énfasis5 4 7" xfId="16766" xr:uid="{00000000-0005-0000-0000-00001C0D0000}"/>
    <cellStyle name="40% - Énfasis5 5" xfId="1062" xr:uid="{00000000-0005-0000-0000-00001D0D0000}"/>
    <cellStyle name="40% - Énfasis5 5 2" xfId="1063" xr:uid="{00000000-0005-0000-0000-00001E0D0000}"/>
    <cellStyle name="40% - Énfasis5 5 2 2" xfId="1064" xr:uid="{00000000-0005-0000-0000-00001F0D0000}"/>
    <cellStyle name="40% - Énfasis5 5 2 2 2" xfId="1065" xr:uid="{00000000-0005-0000-0000-0000200D0000}"/>
    <cellStyle name="40% - Énfasis5 5 2 2 2 2" xfId="21072" xr:uid="{00000000-0005-0000-0000-0000210D0000}"/>
    <cellStyle name="40% - Énfasis5 5 2 2 3" xfId="1066" xr:uid="{00000000-0005-0000-0000-0000220D0000}"/>
    <cellStyle name="40% - Énfasis5 5 2 2 3 2" xfId="24908" xr:uid="{00000000-0005-0000-0000-0000230D0000}"/>
    <cellStyle name="40% - Énfasis5 5 2 2 4" xfId="1067" xr:uid="{00000000-0005-0000-0000-0000240D0000}"/>
    <cellStyle name="40% - Énfasis5 5 2 2 4 2" xfId="28745" xr:uid="{00000000-0005-0000-0000-0000250D0000}"/>
    <cellStyle name="40% - Énfasis5 5 2 2 5" xfId="19721" xr:uid="{00000000-0005-0000-0000-0000260D0000}"/>
    <cellStyle name="40% - Énfasis5 5 2 3" xfId="1068" xr:uid="{00000000-0005-0000-0000-0000270D0000}"/>
    <cellStyle name="40% - Énfasis5 5 2 3 2" xfId="21071" xr:uid="{00000000-0005-0000-0000-0000280D0000}"/>
    <cellStyle name="40% - Énfasis5 5 2 4" xfId="1069" xr:uid="{00000000-0005-0000-0000-0000290D0000}"/>
    <cellStyle name="40% - Énfasis5 5 2 4 2" xfId="24907" xr:uid="{00000000-0005-0000-0000-00002A0D0000}"/>
    <cellStyle name="40% - Énfasis5 5 2 5" xfId="1070" xr:uid="{00000000-0005-0000-0000-00002B0D0000}"/>
    <cellStyle name="40% - Énfasis5 5 2 5 2" xfId="28744" xr:uid="{00000000-0005-0000-0000-00002C0D0000}"/>
    <cellStyle name="40% - Énfasis5 5 2 6" xfId="16769" xr:uid="{00000000-0005-0000-0000-00002D0D0000}"/>
    <cellStyle name="40% - Énfasis5 5 3" xfId="1071" xr:uid="{00000000-0005-0000-0000-00002E0D0000}"/>
    <cellStyle name="40% - Énfasis5 5 3 2" xfId="1072" xr:uid="{00000000-0005-0000-0000-00002F0D0000}"/>
    <cellStyle name="40% - Énfasis5 5 3 2 2" xfId="21073" xr:uid="{00000000-0005-0000-0000-0000300D0000}"/>
    <cellStyle name="40% - Énfasis5 5 3 3" xfId="1073" xr:uid="{00000000-0005-0000-0000-0000310D0000}"/>
    <cellStyle name="40% - Énfasis5 5 3 3 2" xfId="24909" xr:uid="{00000000-0005-0000-0000-0000320D0000}"/>
    <cellStyle name="40% - Énfasis5 5 3 4" xfId="1074" xr:uid="{00000000-0005-0000-0000-0000330D0000}"/>
    <cellStyle name="40% - Énfasis5 5 3 4 2" xfId="28746" xr:uid="{00000000-0005-0000-0000-0000340D0000}"/>
    <cellStyle name="40% - Énfasis5 5 3 5" xfId="18698" xr:uid="{00000000-0005-0000-0000-0000350D0000}"/>
    <cellStyle name="40% - Énfasis5 5 4" xfId="1075" xr:uid="{00000000-0005-0000-0000-0000360D0000}"/>
    <cellStyle name="40% - Énfasis5 5 4 2" xfId="21070" xr:uid="{00000000-0005-0000-0000-0000370D0000}"/>
    <cellStyle name="40% - Énfasis5 5 5" xfId="1076" xr:uid="{00000000-0005-0000-0000-0000380D0000}"/>
    <cellStyle name="40% - Énfasis5 5 5 2" xfId="24906" xr:uid="{00000000-0005-0000-0000-0000390D0000}"/>
    <cellStyle name="40% - Énfasis5 5 6" xfId="1077" xr:uid="{00000000-0005-0000-0000-00003A0D0000}"/>
    <cellStyle name="40% - Énfasis5 5 6 2" xfId="28743" xr:uid="{00000000-0005-0000-0000-00003B0D0000}"/>
    <cellStyle name="40% - Énfasis5 5 7" xfId="16768" xr:uid="{00000000-0005-0000-0000-00003C0D0000}"/>
    <cellStyle name="40% - Énfasis5 6" xfId="1078" xr:uid="{00000000-0005-0000-0000-00003D0D0000}"/>
    <cellStyle name="40% - Énfasis5 6 2" xfId="1079" xr:uid="{00000000-0005-0000-0000-00003E0D0000}"/>
    <cellStyle name="40% - Énfasis5 6 2 2" xfId="1080" xr:uid="{00000000-0005-0000-0000-00003F0D0000}"/>
    <cellStyle name="40% - Énfasis5 6 2 2 2" xfId="21075" xr:uid="{00000000-0005-0000-0000-0000400D0000}"/>
    <cellStyle name="40% - Énfasis5 6 2 3" xfId="1081" xr:uid="{00000000-0005-0000-0000-0000410D0000}"/>
    <cellStyle name="40% - Énfasis5 6 2 3 2" xfId="24911" xr:uid="{00000000-0005-0000-0000-0000420D0000}"/>
    <cellStyle name="40% - Énfasis5 6 2 4" xfId="1082" xr:uid="{00000000-0005-0000-0000-0000430D0000}"/>
    <cellStyle name="40% - Énfasis5 6 2 4 2" xfId="28748" xr:uid="{00000000-0005-0000-0000-0000440D0000}"/>
    <cellStyle name="40% - Énfasis5 6 2 5" xfId="19678" xr:uid="{00000000-0005-0000-0000-0000450D0000}"/>
    <cellStyle name="40% - Énfasis5 6 3" xfId="1083" xr:uid="{00000000-0005-0000-0000-0000460D0000}"/>
    <cellStyle name="40% - Énfasis5 6 3 2" xfId="21074" xr:uid="{00000000-0005-0000-0000-0000470D0000}"/>
    <cellStyle name="40% - Énfasis5 6 4" xfId="1084" xr:uid="{00000000-0005-0000-0000-0000480D0000}"/>
    <cellStyle name="40% - Énfasis5 6 4 2" xfId="24910" xr:uid="{00000000-0005-0000-0000-0000490D0000}"/>
    <cellStyle name="40% - Énfasis5 6 5" xfId="1085" xr:uid="{00000000-0005-0000-0000-00004A0D0000}"/>
    <cellStyle name="40% - Énfasis5 6 5 2" xfId="28747" xr:uid="{00000000-0005-0000-0000-00004B0D0000}"/>
    <cellStyle name="40% - Énfasis5 6 6" xfId="16770" xr:uid="{00000000-0005-0000-0000-00004C0D0000}"/>
    <cellStyle name="40% - Énfasis5 7" xfId="1086" xr:uid="{00000000-0005-0000-0000-00004D0D0000}"/>
    <cellStyle name="40% - Énfasis5 7 2" xfId="1087" xr:uid="{00000000-0005-0000-0000-00004E0D0000}"/>
    <cellStyle name="40% - Énfasis5 7 2 2" xfId="21076" xr:uid="{00000000-0005-0000-0000-00004F0D0000}"/>
    <cellStyle name="40% - Énfasis5 7 3" xfId="1088" xr:uid="{00000000-0005-0000-0000-0000500D0000}"/>
    <cellStyle name="40% - Énfasis5 7 3 2" xfId="24912" xr:uid="{00000000-0005-0000-0000-0000510D0000}"/>
    <cellStyle name="40% - Énfasis5 7 4" xfId="1089" xr:uid="{00000000-0005-0000-0000-0000520D0000}"/>
    <cellStyle name="40% - Énfasis5 7 4 2" xfId="28749" xr:uid="{00000000-0005-0000-0000-0000530D0000}"/>
    <cellStyle name="40% - Énfasis5 7 5" xfId="18641" xr:uid="{00000000-0005-0000-0000-0000540D0000}"/>
    <cellStyle name="40% - Énfasis5 8" xfId="1090" xr:uid="{00000000-0005-0000-0000-0000550D0000}"/>
    <cellStyle name="40% - Énfasis5 8 2" xfId="20820" xr:uid="{00000000-0005-0000-0000-0000560D0000}"/>
    <cellStyle name="40% - Énfasis5 9" xfId="1091" xr:uid="{00000000-0005-0000-0000-0000570D0000}"/>
    <cellStyle name="40% - Énfasis5 9 2" xfId="24657" xr:uid="{00000000-0005-0000-0000-0000580D0000}"/>
    <cellStyle name="40% - Énfasis6 10" xfId="1092" xr:uid="{00000000-0005-0000-0000-0000590D0000}"/>
    <cellStyle name="40% - Énfasis6 10 2" xfId="28520" xr:uid="{00000000-0005-0000-0000-00005A0D0000}"/>
    <cellStyle name="40% - Énfasis6 11" xfId="1093" xr:uid="{00000000-0005-0000-0000-00005B0D0000}"/>
    <cellStyle name="40% - Énfasis6 11 2" xfId="32332" xr:uid="{00000000-0005-0000-0000-00005C0D0000}"/>
    <cellStyle name="40% - Énfasis6 12" xfId="1094" xr:uid="{00000000-0005-0000-0000-00005D0D0000}"/>
    <cellStyle name="40% - Énfasis6 13" xfId="32571" xr:uid="{00000000-0005-0000-0000-00005E0D0000}"/>
    <cellStyle name="40% - Énfasis6 2" xfId="1095" xr:uid="{00000000-0005-0000-0000-00005F0D0000}"/>
    <cellStyle name="40% - Énfasis6 2 10" xfId="32839" xr:uid="{00000000-0005-0000-0000-0000600D0000}"/>
    <cellStyle name="40% - Énfasis6 2 10 2" xfId="37832" xr:uid="{00000000-0005-0000-0000-0000610D0000}"/>
    <cellStyle name="40% - Énfasis6 2 11" xfId="32850" xr:uid="{00000000-0005-0000-0000-0000620D0000}"/>
    <cellStyle name="40% - Énfasis6 2 12" xfId="32943" xr:uid="{00000000-0005-0000-0000-0000630D0000}"/>
    <cellStyle name="40% - Énfasis6 2 13" xfId="35208" xr:uid="{00000000-0005-0000-0000-0000640D0000}"/>
    <cellStyle name="40% - Énfasis6 2 2" xfId="1096" xr:uid="{00000000-0005-0000-0000-0000650D0000}"/>
    <cellStyle name="40% - Énfasis6 2 2 10" xfId="32843" xr:uid="{00000000-0005-0000-0000-0000660D0000}"/>
    <cellStyle name="40% - Énfasis6 2 2 11" xfId="32942" xr:uid="{00000000-0005-0000-0000-0000670D0000}"/>
    <cellStyle name="40% - Énfasis6 2 2 12" xfId="33544" xr:uid="{00000000-0005-0000-0000-0000680D0000}"/>
    <cellStyle name="40% - Énfasis6 2 2 13" xfId="35703" xr:uid="{00000000-0005-0000-0000-0000690D0000}"/>
    <cellStyle name="40% - Énfasis6 2 2 14" xfId="16666" xr:uid="{00000000-0005-0000-0000-00006A0D0000}"/>
    <cellStyle name="40% - Énfasis6 2 2 2" xfId="1097" xr:uid="{00000000-0005-0000-0000-00006B0D0000}"/>
    <cellStyle name="40% - Énfasis6 2 2 2 2" xfId="1098" xr:uid="{00000000-0005-0000-0000-00006C0D0000}"/>
    <cellStyle name="40% - Énfasis6 2 2 2 2 2" xfId="1099" xr:uid="{00000000-0005-0000-0000-00006D0D0000}"/>
    <cellStyle name="40% - Énfasis6 2 2 2 2 2 2" xfId="21080" xr:uid="{00000000-0005-0000-0000-00006E0D0000}"/>
    <cellStyle name="40% - Énfasis6 2 2 2 2 3" xfId="1100" xr:uid="{00000000-0005-0000-0000-00006F0D0000}"/>
    <cellStyle name="40% - Énfasis6 2 2 2 2 3 2" xfId="24916" xr:uid="{00000000-0005-0000-0000-0000700D0000}"/>
    <cellStyle name="40% - Énfasis6 2 2 2 2 4" xfId="1101" xr:uid="{00000000-0005-0000-0000-0000710D0000}"/>
    <cellStyle name="40% - Énfasis6 2 2 2 2 4 2" xfId="28753" xr:uid="{00000000-0005-0000-0000-0000720D0000}"/>
    <cellStyle name="40% - Énfasis6 2 2 2 2 5" xfId="37589" xr:uid="{00000000-0005-0000-0000-0000730D0000}"/>
    <cellStyle name="40% - Énfasis6 2 2 2 2 6" xfId="19685" xr:uid="{00000000-0005-0000-0000-0000740D0000}"/>
    <cellStyle name="40% - Énfasis6 2 2 2 3" xfId="1102" xr:uid="{00000000-0005-0000-0000-0000750D0000}"/>
    <cellStyle name="40% - Énfasis6 2 2 2 3 2" xfId="38001" xr:uid="{00000000-0005-0000-0000-0000760D0000}"/>
    <cellStyle name="40% - Énfasis6 2 2 2 3 3" xfId="21079" xr:uid="{00000000-0005-0000-0000-0000770D0000}"/>
    <cellStyle name="40% - Énfasis6 2 2 2 4" xfId="1103" xr:uid="{00000000-0005-0000-0000-0000780D0000}"/>
    <cellStyle name="40% - Énfasis6 2 2 2 4 2" xfId="37828" xr:uid="{00000000-0005-0000-0000-0000790D0000}"/>
    <cellStyle name="40% - Énfasis6 2 2 2 4 3" xfId="24915" xr:uid="{00000000-0005-0000-0000-00007A0D0000}"/>
    <cellStyle name="40% - Énfasis6 2 2 2 5" xfId="1104" xr:uid="{00000000-0005-0000-0000-00007B0D0000}"/>
    <cellStyle name="40% - Énfasis6 2 2 2 5 2" xfId="28752" xr:uid="{00000000-0005-0000-0000-00007C0D0000}"/>
    <cellStyle name="40% - Énfasis6 2 2 2 6" xfId="36973" xr:uid="{00000000-0005-0000-0000-00007D0D0000}"/>
    <cellStyle name="40% - Énfasis6 2 2 2 7" xfId="16771" xr:uid="{00000000-0005-0000-0000-00007E0D0000}"/>
    <cellStyle name="40% - Énfasis6 2 2 3" xfId="1105" xr:uid="{00000000-0005-0000-0000-00007F0D0000}"/>
    <cellStyle name="40% - Énfasis6 2 2 3 2" xfId="1106" xr:uid="{00000000-0005-0000-0000-0000800D0000}"/>
    <cellStyle name="40% - Énfasis6 2 2 3 2 2" xfId="21081" xr:uid="{00000000-0005-0000-0000-0000810D0000}"/>
    <cellStyle name="40% - Énfasis6 2 2 3 3" xfId="1107" xr:uid="{00000000-0005-0000-0000-0000820D0000}"/>
    <cellStyle name="40% - Énfasis6 2 2 3 3 2" xfId="24917" xr:uid="{00000000-0005-0000-0000-0000830D0000}"/>
    <cellStyle name="40% - Énfasis6 2 2 3 4" xfId="1108" xr:uid="{00000000-0005-0000-0000-0000840D0000}"/>
    <cellStyle name="40% - Énfasis6 2 2 3 4 2" xfId="28754" xr:uid="{00000000-0005-0000-0000-0000850D0000}"/>
    <cellStyle name="40% - Énfasis6 2 2 3 5" xfId="37590" xr:uid="{00000000-0005-0000-0000-0000860D0000}"/>
    <cellStyle name="40% - Énfasis6 2 2 3 6" xfId="18700" xr:uid="{00000000-0005-0000-0000-0000870D0000}"/>
    <cellStyle name="40% - Énfasis6 2 2 4" xfId="1109" xr:uid="{00000000-0005-0000-0000-0000880D0000}"/>
    <cellStyle name="40% - Énfasis6 2 2 4 2" xfId="38000" xr:uid="{00000000-0005-0000-0000-0000890D0000}"/>
    <cellStyle name="40% - Énfasis6 2 2 4 3" xfId="21078" xr:uid="{00000000-0005-0000-0000-00008A0D0000}"/>
    <cellStyle name="40% - Énfasis6 2 2 5" xfId="1110" xr:uid="{00000000-0005-0000-0000-00008B0D0000}"/>
    <cellStyle name="40% - Énfasis6 2 2 5 2" xfId="37829" xr:uid="{00000000-0005-0000-0000-00008C0D0000}"/>
    <cellStyle name="40% - Énfasis6 2 2 5 3" xfId="24914" xr:uid="{00000000-0005-0000-0000-00008D0D0000}"/>
    <cellStyle name="40% - Énfasis6 2 2 6" xfId="1111" xr:uid="{00000000-0005-0000-0000-00008E0D0000}"/>
    <cellStyle name="40% - Énfasis6 2 2 6 2" xfId="28751" xr:uid="{00000000-0005-0000-0000-00008F0D0000}"/>
    <cellStyle name="40% - Énfasis6 2 2 7" xfId="32760" xr:uid="{00000000-0005-0000-0000-0000900D0000}"/>
    <cellStyle name="40% - Énfasis6 2 2 8" xfId="32797" xr:uid="{00000000-0005-0000-0000-0000910D0000}"/>
    <cellStyle name="40% - Énfasis6 2 2 9" xfId="32840" xr:uid="{00000000-0005-0000-0000-0000920D0000}"/>
    <cellStyle name="40% - Énfasis6 2 3" xfId="1112" xr:uid="{00000000-0005-0000-0000-0000930D0000}"/>
    <cellStyle name="40% - Énfasis6 2 3 2" xfId="1113" xr:uid="{00000000-0005-0000-0000-0000940D0000}"/>
    <cellStyle name="40% - Énfasis6 2 3 2 2" xfId="1114" xr:uid="{00000000-0005-0000-0000-0000950D0000}"/>
    <cellStyle name="40% - Énfasis6 2 3 2 2 2" xfId="37591" xr:uid="{00000000-0005-0000-0000-0000960D0000}"/>
    <cellStyle name="40% - Énfasis6 2 3 2 2 3" xfId="21083" xr:uid="{00000000-0005-0000-0000-0000970D0000}"/>
    <cellStyle name="40% - Énfasis6 2 3 2 3" xfId="1115" xr:uid="{00000000-0005-0000-0000-0000980D0000}"/>
    <cellStyle name="40% - Énfasis6 2 3 2 3 2" xfId="38005" xr:uid="{00000000-0005-0000-0000-0000990D0000}"/>
    <cellStyle name="40% - Énfasis6 2 3 2 3 3" xfId="24919" xr:uid="{00000000-0005-0000-0000-00009A0D0000}"/>
    <cellStyle name="40% - Énfasis6 2 3 2 4" xfId="1116" xr:uid="{00000000-0005-0000-0000-00009B0D0000}"/>
    <cellStyle name="40% - Énfasis6 2 3 2 4 2" xfId="37822" xr:uid="{00000000-0005-0000-0000-00009C0D0000}"/>
    <cellStyle name="40% - Énfasis6 2 3 2 4 3" xfId="28756" xr:uid="{00000000-0005-0000-0000-00009D0D0000}"/>
    <cellStyle name="40% - Énfasis6 2 3 2 5" xfId="36975" xr:uid="{00000000-0005-0000-0000-00009E0D0000}"/>
    <cellStyle name="40% - Énfasis6 2 3 2 6" xfId="19684" xr:uid="{00000000-0005-0000-0000-00009F0D0000}"/>
    <cellStyle name="40% - Énfasis6 2 3 3" xfId="1117" xr:uid="{00000000-0005-0000-0000-0000A00D0000}"/>
    <cellStyle name="40% - Énfasis6 2 3 3 2" xfId="37592" xr:uid="{00000000-0005-0000-0000-0000A10D0000}"/>
    <cellStyle name="40% - Énfasis6 2 3 3 3" xfId="21082" xr:uid="{00000000-0005-0000-0000-0000A20D0000}"/>
    <cellStyle name="40% - Énfasis6 2 3 4" xfId="1118" xr:uid="{00000000-0005-0000-0000-0000A30D0000}"/>
    <cellStyle name="40% - Énfasis6 2 3 4 2" xfId="38004" xr:uid="{00000000-0005-0000-0000-0000A40D0000}"/>
    <cellStyle name="40% - Énfasis6 2 3 4 3" xfId="24918" xr:uid="{00000000-0005-0000-0000-0000A50D0000}"/>
    <cellStyle name="40% - Énfasis6 2 3 5" xfId="1119" xr:uid="{00000000-0005-0000-0000-0000A60D0000}"/>
    <cellStyle name="40% - Énfasis6 2 3 5 2" xfId="37823" xr:uid="{00000000-0005-0000-0000-0000A70D0000}"/>
    <cellStyle name="40% - Énfasis6 2 3 5 3" xfId="28755" xr:uid="{00000000-0005-0000-0000-0000A80D0000}"/>
    <cellStyle name="40% - Énfasis6 2 3 6" xfId="36974" xr:uid="{00000000-0005-0000-0000-0000A90D0000}"/>
    <cellStyle name="40% - Énfasis6 2 3 7" xfId="16772" xr:uid="{00000000-0005-0000-0000-0000AA0D0000}"/>
    <cellStyle name="40% - Énfasis6 2 4" xfId="1120" xr:uid="{00000000-0005-0000-0000-0000AB0D0000}"/>
    <cellStyle name="40% - Énfasis6 2 4 2" xfId="1121" xr:uid="{00000000-0005-0000-0000-0000AC0D0000}"/>
    <cellStyle name="40% - Énfasis6 2 4 2 2" xfId="37593" xr:uid="{00000000-0005-0000-0000-0000AD0D0000}"/>
    <cellStyle name="40% - Énfasis6 2 4 2 3" xfId="38007" xr:uid="{00000000-0005-0000-0000-0000AE0D0000}"/>
    <cellStyle name="40% - Énfasis6 2 4 2 4" xfId="37816" xr:uid="{00000000-0005-0000-0000-0000AF0D0000}"/>
    <cellStyle name="40% - Énfasis6 2 4 2 5" xfId="36977" xr:uid="{00000000-0005-0000-0000-0000B00D0000}"/>
    <cellStyle name="40% - Énfasis6 2 4 2 6" xfId="21084" xr:uid="{00000000-0005-0000-0000-0000B10D0000}"/>
    <cellStyle name="40% - Énfasis6 2 4 3" xfId="1122" xr:uid="{00000000-0005-0000-0000-0000B20D0000}"/>
    <cellStyle name="40% - Énfasis6 2 4 3 2" xfId="37594" xr:uid="{00000000-0005-0000-0000-0000B30D0000}"/>
    <cellStyle name="40% - Énfasis6 2 4 3 3" xfId="24920" xr:uid="{00000000-0005-0000-0000-0000B40D0000}"/>
    <cellStyle name="40% - Énfasis6 2 4 4" xfId="1123" xr:uid="{00000000-0005-0000-0000-0000B50D0000}"/>
    <cellStyle name="40% - Énfasis6 2 4 4 2" xfId="38006" xr:uid="{00000000-0005-0000-0000-0000B60D0000}"/>
    <cellStyle name="40% - Énfasis6 2 4 4 3" xfId="28757" xr:uid="{00000000-0005-0000-0000-0000B70D0000}"/>
    <cellStyle name="40% - Énfasis6 2 4 5" xfId="37818" xr:uid="{00000000-0005-0000-0000-0000B80D0000}"/>
    <cellStyle name="40% - Énfasis6 2 4 6" xfId="36976" xr:uid="{00000000-0005-0000-0000-0000B90D0000}"/>
    <cellStyle name="40% - Énfasis6 2 4 7" xfId="18699" xr:uid="{00000000-0005-0000-0000-0000BA0D0000}"/>
    <cellStyle name="40% - Énfasis6 2 5" xfId="1124" xr:uid="{00000000-0005-0000-0000-0000BB0D0000}"/>
    <cellStyle name="40% - Énfasis6 2 5 2" xfId="36979" xr:uid="{00000000-0005-0000-0000-0000BC0D0000}"/>
    <cellStyle name="40% - Énfasis6 2 5 2 2" xfId="37595" xr:uid="{00000000-0005-0000-0000-0000BD0D0000}"/>
    <cellStyle name="40% - Énfasis6 2 5 2 3" xfId="38010" xr:uid="{00000000-0005-0000-0000-0000BE0D0000}"/>
    <cellStyle name="40% - Énfasis6 2 5 2 4" xfId="37810" xr:uid="{00000000-0005-0000-0000-0000BF0D0000}"/>
    <cellStyle name="40% - Énfasis6 2 5 3" xfId="37596" xr:uid="{00000000-0005-0000-0000-0000C00D0000}"/>
    <cellStyle name="40% - Énfasis6 2 5 4" xfId="38009" xr:uid="{00000000-0005-0000-0000-0000C10D0000}"/>
    <cellStyle name="40% - Énfasis6 2 5 5" xfId="37813" xr:uid="{00000000-0005-0000-0000-0000C20D0000}"/>
    <cellStyle name="40% - Énfasis6 2 5 6" xfId="36978" xr:uid="{00000000-0005-0000-0000-0000C30D0000}"/>
    <cellStyle name="40% - Énfasis6 2 5 7" xfId="21077" xr:uid="{00000000-0005-0000-0000-0000C40D0000}"/>
    <cellStyle name="40% - Énfasis6 2 6" xfId="1125" xr:uid="{00000000-0005-0000-0000-0000C50D0000}"/>
    <cellStyle name="40% - Énfasis6 2 6 2" xfId="36981" xr:uid="{00000000-0005-0000-0000-0000C60D0000}"/>
    <cellStyle name="40% - Énfasis6 2 6 2 2" xfId="37597" xr:uid="{00000000-0005-0000-0000-0000C70D0000}"/>
    <cellStyle name="40% - Énfasis6 2 6 2 3" xfId="38013" xr:uid="{00000000-0005-0000-0000-0000C80D0000}"/>
    <cellStyle name="40% - Énfasis6 2 6 2 4" xfId="37804" xr:uid="{00000000-0005-0000-0000-0000C90D0000}"/>
    <cellStyle name="40% - Énfasis6 2 6 3" xfId="37598" xr:uid="{00000000-0005-0000-0000-0000CA0D0000}"/>
    <cellStyle name="40% - Énfasis6 2 6 4" xfId="38012" xr:uid="{00000000-0005-0000-0000-0000CB0D0000}"/>
    <cellStyle name="40% - Énfasis6 2 6 5" xfId="37807" xr:uid="{00000000-0005-0000-0000-0000CC0D0000}"/>
    <cellStyle name="40% - Énfasis6 2 6 6" xfId="36980" xr:uid="{00000000-0005-0000-0000-0000CD0D0000}"/>
    <cellStyle name="40% - Énfasis6 2 6 7" xfId="24913" xr:uid="{00000000-0005-0000-0000-0000CE0D0000}"/>
    <cellStyle name="40% - Énfasis6 2 7" xfId="1126" xr:uid="{00000000-0005-0000-0000-0000CF0D0000}"/>
    <cellStyle name="40% - Énfasis6 2 7 2" xfId="37599" xr:uid="{00000000-0005-0000-0000-0000D00D0000}"/>
    <cellStyle name="40% - Énfasis6 2 7 3" xfId="38015" xr:uid="{00000000-0005-0000-0000-0000D10D0000}"/>
    <cellStyle name="40% - Énfasis6 2 7 4" xfId="37800" xr:uid="{00000000-0005-0000-0000-0000D20D0000}"/>
    <cellStyle name="40% - Énfasis6 2 7 5" xfId="36982" xr:uid="{00000000-0005-0000-0000-0000D30D0000}"/>
    <cellStyle name="40% - Énfasis6 2 7 6" xfId="28750" xr:uid="{00000000-0005-0000-0000-0000D40D0000}"/>
    <cellStyle name="40% - Énfasis6 2 8" xfId="32759" xr:uid="{00000000-0005-0000-0000-0000D50D0000}"/>
    <cellStyle name="40% - Énfasis6 2 8 2" xfId="37600" xr:uid="{00000000-0005-0000-0000-0000D60D0000}"/>
    <cellStyle name="40% - Énfasis6 2 9" xfId="32796" xr:uid="{00000000-0005-0000-0000-0000D70D0000}"/>
    <cellStyle name="40% - Énfasis6 2 9 2" xfId="37999" xr:uid="{00000000-0005-0000-0000-0000D80D0000}"/>
    <cellStyle name="40% - Énfasis6 3" xfId="1127" xr:uid="{00000000-0005-0000-0000-0000D90D0000}"/>
    <cellStyle name="40% - Énfasis6 3 10" xfId="32805" xr:uid="{00000000-0005-0000-0000-0000DA0D0000}"/>
    <cellStyle name="40% - Énfasis6 3 10 2" xfId="37796" xr:uid="{00000000-0005-0000-0000-0000DB0D0000}"/>
    <cellStyle name="40% - Énfasis6 3 11" xfId="32941" xr:uid="{00000000-0005-0000-0000-0000DC0D0000}"/>
    <cellStyle name="40% - Énfasis6 3 12" xfId="35207" xr:uid="{00000000-0005-0000-0000-0000DD0D0000}"/>
    <cellStyle name="40% - Énfasis6 3 13" xfId="36983" xr:uid="{00000000-0005-0000-0000-0000DE0D0000}"/>
    <cellStyle name="40% - Énfasis6 3 2" xfId="1128" xr:uid="{00000000-0005-0000-0000-0000DF0D0000}"/>
    <cellStyle name="40% - Énfasis6 3 2 2" xfId="1129" xr:uid="{00000000-0005-0000-0000-0000E00D0000}"/>
    <cellStyle name="40% - Énfasis6 3 2 2 2" xfId="1130" xr:uid="{00000000-0005-0000-0000-0000E10D0000}"/>
    <cellStyle name="40% - Énfasis6 3 2 2 2 2" xfId="37601" xr:uid="{00000000-0005-0000-0000-0000E20D0000}"/>
    <cellStyle name="40% - Énfasis6 3 2 2 2 3" xfId="21087" xr:uid="{00000000-0005-0000-0000-0000E30D0000}"/>
    <cellStyle name="40% - Énfasis6 3 2 2 3" xfId="1131" xr:uid="{00000000-0005-0000-0000-0000E40D0000}"/>
    <cellStyle name="40% - Énfasis6 3 2 2 3 2" xfId="38019" xr:uid="{00000000-0005-0000-0000-0000E50D0000}"/>
    <cellStyle name="40% - Énfasis6 3 2 2 3 3" xfId="24923" xr:uid="{00000000-0005-0000-0000-0000E60D0000}"/>
    <cellStyle name="40% - Énfasis6 3 2 2 4" xfId="1132" xr:uid="{00000000-0005-0000-0000-0000E70D0000}"/>
    <cellStyle name="40% - Énfasis6 3 2 2 4 2" xfId="37792" xr:uid="{00000000-0005-0000-0000-0000E80D0000}"/>
    <cellStyle name="40% - Énfasis6 3 2 2 4 3" xfId="28760" xr:uid="{00000000-0005-0000-0000-0000E90D0000}"/>
    <cellStyle name="40% - Énfasis6 3 2 2 5" xfId="36985" xr:uid="{00000000-0005-0000-0000-0000EA0D0000}"/>
    <cellStyle name="40% - Énfasis6 3 2 2 6" xfId="19686" xr:uid="{00000000-0005-0000-0000-0000EB0D0000}"/>
    <cellStyle name="40% - Énfasis6 3 2 3" xfId="1133" xr:uid="{00000000-0005-0000-0000-0000EC0D0000}"/>
    <cellStyle name="40% - Énfasis6 3 2 3 2" xfId="37602" xr:uid="{00000000-0005-0000-0000-0000ED0D0000}"/>
    <cellStyle name="40% - Énfasis6 3 2 3 3" xfId="21086" xr:uid="{00000000-0005-0000-0000-0000EE0D0000}"/>
    <cellStyle name="40% - Énfasis6 3 2 4" xfId="1134" xr:uid="{00000000-0005-0000-0000-0000EF0D0000}"/>
    <cellStyle name="40% - Énfasis6 3 2 4 2" xfId="38018" xr:uid="{00000000-0005-0000-0000-0000F00D0000}"/>
    <cellStyle name="40% - Énfasis6 3 2 4 3" xfId="24922" xr:uid="{00000000-0005-0000-0000-0000F10D0000}"/>
    <cellStyle name="40% - Énfasis6 3 2 5" xfId="1135" xr:uid="{00000000-0005-0000-0000-0000F20D0000}"/>
    <cellStyle name="40% - Énfasis6 3 2 5 2" xfId="37795" xr:uid="{00000000-0005-0000-0000-0000F30D0000}"/>
    <cellStyle name="40% - Énfasis6 3 2 5 3" xfId="28759" xr:uid="{00000000-0005-0000-0000-0000F40D0000}"/>
    <cellStyle name="40% - Énfasis6 3 2 6" xfId="36984" xr:uid="{00000000-0005-0000-0000-0000F50D0000}"/>
    <cellStyle name="40% - Énfasis6 3 2 7" xfId="16774" xr:uid="{00000000-0005-0000-0000-0000F60D0000}"/>
    <cellStyle name="40% - Énfasis6 3 3" xfId="1136" xr:uid="{00000000-0005-0000-0000-0000F70D0000}"/>
    <cellStyle name="40% - Énfasis6 3 3 2" xfId="1137" xr:uid="{00000000-0005-0000-0000-0000F80D0000}"/>
    <cellStyle name="40% - Énfasis6 3 3 2 2" xfId="37603" xr:uid="{00000000-0005-0000-0000-0000F90D0000}"/>
    <cellStyle name="40% - Énfasis6 3 3 2 3" xfId="38022" xr:uid="{00000000-0005-0000-0000-0000FA0D0000}"/>
    <cellStyle name="40% - Énfasis6 3 3 2 4" xfId="37786" xr:uid="{00000000-0005-0000-0000-0000FB0D0000}"/>
    <cellStyle name="40% - Énfasis6 3 3 2 5" xfId="36987" xr:uid="{00000000-0005-0000-0000-0000FC0D0000}"/>
    <cellStyle name="40% - Énfasis6 3 3 2 6" xfId="21088" xr:uid="{00000000-0005-0000-0000-0000FD0D0000}"/>
    <cellStyle name="40% - Énfasis6 3 3 3" xfId="1138" xr:uid="{00000000-0005-0000-0000-0000FE0D0000}"/>
    <cellStyle name="40% - Énfasis6 3 3 3 2" xfId="37604" xr:uid="{00000000-0005-0000-0000-0000FF0D0000}"/>
    <cellStyle name="40% - Énfasis6 3 3 3 3" xfId="24924" xr:uid="{00000000-0005-0000-0000-0000000E0000}"/>
    <cellStyle name="40% - Énfasis6 3 3 4" xfId="1139" xr:uid="{00000000-0005-0000-0000-0000010E0000}"/>
    <cellStyle name="40% - Énfasis6 3 3 4 2" xfId="38021" xr:uid="{00000000-0005-0000-0000-0000020E0000}"/>
    <cellStyle name="40% - Énfasis6 3 3 4 3" xfId="28761" xr:uid="{00000000-0005-0000-0000-0000030E0000}"/>
    <cellStyle name="40% - Énfasis6 3 3 5" xfId="37789" xr:uid="{00000000-0005-0000-0000-0000040E0000}"/>
    <cellStyle name="40% - Énfasis6 3 3 6" xfId="36986" xr:uid="{00000000-0005-0000-0000-0000050E0000}"/>
    <cellStyle name="40% - Énfasis6 3 3 7" xfId="18701" xr:uid="{00000000-0005-0000-0000-0000060E0000}"/>
    <cellStyle name="40% - Énfasis6 3 4" xfId="1140" xr:uid="{00000000-0005-0000-0000-0000070E0000}"/>
    <cellStyle name="40% - Énfasis6 3 4 2" xfId="36989" xr:uid="{00000000-0005-0000-0000-0000080E0000}"/>
    <cellStyle name="40% - Énfasis6 3 4 2 2" xfId="37605" xr:uid="{00000000-0005-0000-0000-0000090E0000}"/>
    <cellStyle name="40% - Énfasis6 3 4 2 3" xfId="38025" xr:uid="{00000000-0005-0000-0000-00000A0E0000}"/>
    <cellStyle name="40% - Énfasis6 3 4 2 4" xfId="37781" xr:uid="{00000000-0005-0000-0000-00000B0E0000}"/>
    <cellStyle name="40% - Énfasis6 3 4 3" xfId="37606" xr:uid="{00000000-0005-0000-0000-00000C0E0000}"/>
    <cellStyle name="40% - Énfasis6 3 4 4" xfId="38024" xr:uid="{00000000-0005-0000-0000-00000D0E0000}"/>
    <cellStyle name="40% - Énfasis6 3 4 5" xfId="37782" xr:uid="{00000000-0005-0000-0000-00000E0E0000}"/>
    <cellStyle name="40% - Énfasis6 3 4 6" xfId="36988" xr:uid="{00000000-0005-0000-0000-00000F0E0000}"/>
    <cellStyle name="40% - Énfasis6 3 4 7" xfId="21085" xr:uid="{00000000-0005-0000-0000-0000100E0000}"/>
    <cellStyle name="40% - Énfasis6 3 5" xfId="1141" xr:uid="{00000000-0005-0000-0000-0000110E0000}"/>
    <cellStyle name="40% - Énfasis6 3 5 2" xfId="36991" xr:uid="{00000000-0005-0000-0000-0000120E0000}"/>
    <cellStyle name="40% - Énfasis6 3 5 2 2" xfId="37607" xr:uid="{00000000-0005-0000-0000-0000130E0000}"/>
    <cellStyle name="40% - Énfasis6 3 5 2 3" xfId="38028" xr:uid="{00000000-0005-0000-0000-0000140E0000}"/>
    <cellStyle name="40% - Énfasis6 3 5 2 4" xfId="37776" xr:uid="{00000000-0005-0000-0000-0000150E0000}"/>
    <cellStyle name="40% - Énfasis6 3 5 3" xfId="37608" xr:uid="{00000000-0005-0000-0000-0000160E0000}"/>
    <cellStyle name="40% - Énfasis6 3 5 4" xfId="38027" xr:uid="{00000000-0005-0000-0000-0000170E0000}"/>
    <cellStyle name="40% - Énfasis6 3 5 5" xfId="37777" xr:uid="{00000000-0005-0000-0000-0000180E0000}"/>
    <cellStyle name="40% - Énfasis6 3 5 6" xfId="36990" xr:uid="{00000000-0005-0000-0000-0000190E0000}"/>
    <cellStyle name="40% - Énfasis6 3 5 7" xfId="24921" xr:uid="{00000000-0005-0000-0000-00001A0E0000}"/>
    <cellStyle name="40% - Énfasis6 3 6" xfId="1142" xr:uid="{00000000-0005-0000-0000-00001B0E0000}"/>
    <cellStyle name="40% - Énfasis6 3 6 2" xfId="36993" xr:uid="{00000000-0005-0000-0000-00001C0E0000}"/>
    <cellStyle name="40% - Énfasis6 3 6 2 2" xfId="37609" xr:uid="{00000000-0005-0000-0000-00001D0E0000}"/>
    <cellStyle name="40% - Énfasis6 3 6 2 3" xfId="38031" xr:uid="{00000000-0005-0000-0000-00001E0E0000}"/>
    <cellStyle name="40% - Énfasis6 3 6 2 4" xfId="37770" xr:uid="{00000000-0005-0000-0000-00001F0E0000}"/>
    <cellStyle name="40% - Énfasis6 3 6 3" xfId="37610" xr:uid="{00000000-0005-0000-0000-0000200E0000}"/>
    <cellStyle name="40% - Énfasis6 3 6 4" xfId="38030" xr:uid="{00000000-0005-0000-0000-0000210E0000}"/>
    <cellStyle name="40% - Énfasis6 3 6 5" xfId="37771" xr:uid="{00000000-0005-0000-0000-0000220E0000}"/>
    <cellStyle name="40% - Énfasis6 3 6 6" xfId="36992" xr:uid="{00000000-0005-0000-0000-0000230E0000}"/>
    <cellStyle name="40% - Énfasis6 3 6 7" xfId="28758" xr:uid="{00000000-0005-0000-0000-0000240E0000}"/>
    <cellStyle name="40% - Énfasis6 3 7" xfId="1143" xr:uid="{00000000-0005-0000-0000-0000250E0000}"/>
    <cellStyle name="40% - Énfasis6 3 7 2" xfId="37611" xr:uid="{00000000-0005-0000-0000-0000260E0000}"/>
    <cellStyle name="40% - Énfasis6 3 7 3" xfId="38033" xr:uid="{00000000-0005-0000-0000-0000270E0000}"/>
    <cellStyle name="40% - Énfasis6 3 7 4" xfId="37764" xr:uid="{00000000-0005-0000-0000-0000280E0000}"/>
    <cellStyle name="40% - Énfasis6 3 7 5" xfId="36994" xr:uid="{00000000-0005-0000-0000-0000290E0000}"/>
    <cellStyle name="40% - Énfasis6 3 7 6" xfId="16773" xr:uid="{00000000-0005-0000-0000-00002A0E0000}"/>
    <cellStyle name="40% - Énfasis6 3 8" xfId="32798" xr:uid="{00000000-0005-0000-0000-00002B0E0000}"/>
    <cellStyle name="40% - Énfasis6 3 8 2" xfId="37612" xr:uid="{00000000-0005-0000-0000-00002C0E0000}"/>
    <cellStyle name="40% - Énfasis6 3 9" xfId="32841" xr:uid="{00000000-0005-0000-0000-00002D0E0000}"/>
    <cellStyle name="40% - Énfasis6 3 9 2" xfId="38017" xr:uid="{00000000-0005-0000-0000-00002E0E0000}"/>
    <cellStyle name="40% - Énfasis6 4" xfId="1144" xr:uid="{00000000-0005-0000-0000-00002F0E0000}"/>
    <cellStyle name="40% - Énfasis6 4 2" xfId="1145" xr:uid="{00000000-0005-0000-0000-0000300E0000}"/>
    <cellStyle name="40% - Énfasis6 4 2 2" xfId="1146" xr:uid="{00000000-0005-0000-0000-0000310E0000}"/>
    <cellStyle name="40% - Énfasis6 4 2 2 2" xfId="1147" xr:uid="{00000000-0005-0000-0000-0000320E0000}"/>
    <cellStyle name="40% - Énfasis6 4 2 2 2 2" xfId="21091" xr:uid="{00000000-0005-0000-0000-0000330E0000}"/>
    <cellStyle name="40% - Énfasis6 4 2 2 3" xfId="1148" xr:uid="{00000000-0005-0000-0000-0000340E0000}"/>
    <cellStyle name="40% - Énfasis6 4 2 2 3 2" xfId="24927" xr:uid="{00000000-0005-0000-0000-0000350E0000}"/>
    <cellStyle name="40% - Énfasis6 4 2 2 4" xfId="1149" xr:uid="{00000000-0005-0000-0000-0000360E0000}"/>
    <cellStyle name="40% - Énfasis6 4 2 2 4 2" xfId="28764" xr:uid="{00000000-0005-0000-0000-0000370E0000}"/>
    <cellStyle name="40% - Énfasis6 4 2 2 5" xfId="19687" xr:uid="{00000000-0005-0000-0000-0000380E0000}"/>
    <cellStyle name="40% - Énfasis6 4 2 3" xfId="1150" xr:uid="{00000000-0005-0000-0000-0000390E0000}"/>
    <cellStyle name="40% - Énfasis6 4 2 3 2" xfId="21090" xr:uid="{00000000-0005-0000-0000-00003A0E0000}"/>
    <cellStyle name="40% - Énfasis6 4 2 4" xfId="1151" xr:uid="{00000000-0005-0000-0000-00003B0E0000}"/>
    <cellStyle name="40% - Énfasis6 4 2 4 2" xfId="24926" xr:uid="{00000000-0005-0000-0000-00003C0E0000}"/>
    <cellStyle name="40% - Énfasis6 4 2 5" xfId="1152" xr:uid="{00000000-0005-0000-0000-00003D0E0000}"/>
    <cellStyle name="40% - Énfasis6 4 2 5 2" xfId="28763" xr:uid="{00000000-0005-0000-0000-00003E0E0000}"/>
    <cellStyle name="40% - Énfasis6 4 2 6" xfId="16776" xr:uid="{00000000-0005-0000-0000-00003F0E0000}"/>
    <cellStyle name="40% - Énfasis6 4 3" xfId="1153" xr:uid="{00000000-0005-0000-0000-0000400E0000}"/>
    <cellStyle name="40% - Énfasis6 4 3 2" xfId="1154" xr:uid="{00000000-0005-0000-0000-0000410E0000}"/>
    <cellStyle name="40% - Énfasis6 4 3 2 2" xfId="21092" xr:uid="{00000000-0005-0000-0000-0000420E0000}"/>
    <cellStyle name="40% - Énfasis6 4 3 3" xfId="1155" xr:uid="{00000000-0005-0000-0000-0000430E0000}"/>
    <cellStyle name="40% - Énfasis6 4 3 3 2" xfId="24928" xr:uid="{00000000-0005-0000-0000-0000440E0000}"/>
    <cellStyle name="40% - Énfasis6 4 3 4" xfId="1156" xr:uid="{00000000-0005-0000-0000-0000450E0000}"/>
    <cellStyle name="40% - Énfasis6 4 3 4 2" xfId="28765" xr:uid="{00000000-0005-0000-0000-0000460E0000}"/>
    <cellStyle name="40% - Énfasis6 4 3 5" xfId="18702" xr:uid="{00000000-0005-0000-0000-0000470E0000}"/>
    <cellStyle name="40% - Énfasis6 4 4" xfId="1157" xr:uid="{00000000-0005-0000-0000-0000480E0000}"/>
    <cellStyle name="40% - Énfasis6 4 4 2" xfId="21089" xr:uid="{00000000-0005-0000-0000-0000490E0000}"/>
    <cellStyle name="40% - Énfasis6 4 5" xfId="1158" xr:uid="{00000000-0005-0000-0000-00004A0E0000}"/>
    <cellStyle name="40% - Énfasis6 4 5 2" xfId="24925" xr:uid="{00000000-0005-0000-0000-00004B0E0000}"/>
    <cellStyle name="40% - Énfasis6 4 6" xfId="1159" xr:uid="{00000000-0005-0000-0000-00004C0E0000}"/>
    <cellStyle name="40% - Énfasis6 4 6 2" xfId="28762" xr:uid="{00000000-0005-0000-0000-00004D0E0000}"/>
    <cellStyle name="40% - Énfasis6 4 7" xfId="16775" xr:uid="{00000000-0005-0000-0000-00004E0E0000}"/>
    <cellStyle name="40% - Énfasis6 5" xfId="1160" xr:uid="{00000000-0005-0000-0000-00004F0E0000}"/>
    <cellStyle name="40% - Énfasis6 5 2" xfId="1161" xr:uid="{00000000-0005-0000-0000-0000500E0000}"/>
    <cellStyle name="40% - Énfasis6 5 2 2" xfId="1162" xr:uid="{00000000-0005-0000-0000-0000510E0000}"/>
    <cellStyle name="40% - Énfasis6 5 2 2 2" xfId="1163" xr:uid="{00000000-0005-0000-0000-0000520E0000}"/>
    <cellStyle name="40% - Énfasis6 5 2 2 2 2" xfId="21095" xr:uid="{00000000-0005-0000-0000-0000530E0000}"/>
    <cellStyle name="40% - Énfasis6 5 2 2 3" xfId="1164" xr:uid="{00000000-0005-0000-0000-0000540E0000}"/>
    <cellStyle name="40% - Énfasis6 5 2 2 3 2" xfId="24931" xr:uid="{00000000-0005-0000-0000-0000550E0000}"/>
    <cellStyle name="40% - Énfasis6 5 2 2 4" xfId="1165" xr:uid="{00000000-0005-0000-0000-0000560E0000}"/>
    <cellStyle name="40% - Énfasis6 5 2 2 4 2" xfId="28768" xr:uid="{00000000-0005-0000-0000-0000570E0000}"/>
    <cellStyle name="40% - Énfasis6 5 2 2 5" xfId="19718" xr:uid="{00000000-0005-0000-0000-0000580E0000}"/>
    <cellStyle name="40% - Énfasis6 5 2 3" xfId="1166" xr:uid="{00000000-0005-0000-0000-0000590E0000}"/>
    <cellStyle name="40% - Énfasis6 5 2 3 2" xfId="21094" xr:uid="{00000000-0005-0000-0000-00005A0E0000}"/>
    <cellStyle name="40% - Énfasis6 5 2 4" xfId="1167" xr:uid="{00000000-0005-0000-0000-00005B0E0000}"/>
    <cellStyle name="40% - Énfasis6 5 2 4 2" xfId="24930" xr:uid="{00000000-0005-0000-0000-00005C0E0000}"/>
    <cellStyle name="40% - Énfasis6 5 2 5" xfId="1168" xr:uid="{00000000-0005-0000-0000-00005D0E0000}"/>
    <cellStyle name="40% - Énfasis6 5 2 5 2" xfId="28767" xr:uid="{00000000-0005-0000-0000-00005E0E0000}"/>
    <cellStyle name="40% - Énfasis6 5 2 6" xfId="16778" xr:uid="{00000000-0005-0000-0000-00005F0E0000}"/>
    <cellStyle name="40% - Énfasis6 5 3" xfId="1169" xr:uid="{00000000-0005-0000-0000-0000600E0000}"/>
    <cellStyle name="40% - Énfasis6 5 3 2" xfId="1170" xr:uid="{00000000-0005-0000-0000-0000610E0000}"/>
    <cellStyle name="40% - Énfasis6 5 3 2 2" xfId="21096" xr:uid="{00000000-0005-0000-0000-0000620E0000}"/>
    <cellStyle name="40% - Énfasis6 5 3 3" xfId="1171" xr:uid="{00000000-0005-0000-0000-0000630E0000}"/>
    <cellStyle name="40% - Énfasis6 5 3 3 2" xfId="24932" xr:uid="{00000000-0005-0000-0000-0000640E0000}"/>
    <cellStyle name="40% - Énfasis6 5 3 4" xfId="1172" xr:uid="{00000000-0005-0000-0000-0000650E0000}"/>
    <cellStyle name="40% - Énfasis6 5 3 4 2" xfId="28769" xr:uid="{00000000-0005-0000-0000-0000660E0000}"/>
    <cellStyle name="40% - Énfasis6 5 3 5" xfId="18703" xr:uid="{00000000-0005-0000-0000-0000670E0000}"/>
    <cellStyle name="40% - Énfasis6 5 4" xfId="1173" xr:uid="{00000000-0005-0000-0000-0000680E0000}"/>
    <cellStyle name="40% - Énfasis6 5 4 2" xfId="21093" xr:uid="{00000000-0005-0000-0000-0000690E0000}"/>
    <cellStyle name="40% - Énfasis6 5 5" xfId="1174" xr:uid="{00000000-0005-0000-0000-00006A0E0000}"/>
    <cellStyle name="40% - Énfasis6 5 5 2" xfId="24929" xr:uid="{00000000-0005-0000-0000-00006B0E0000}"/>
    <cellStyle name="40% - Énfasis6 5 6" xfId="1175" xr:uid="{00000000-0005-0000-0000-00006C0E0000}"/>
    <cellStyle name="40% - Énfasis6 5 6 2" xfId="28766" xr:uid="{00000000-0005-0000-0000-00006D0E0000}"/>
    <cellStyle name="40% - Énfasis6 5 7" xfId="16777" xr:uid="{00000000-0005-0000-0000-00006E0E0000}"/>
    <cellStyle name="40% - Énfasis6 6" xfId="1176" xr:uid="{00000000-0005-0000-0000-00006F0E0000}"/>
    <cellStyle name="40% - Énfasis6 6 2" xfId="1177" xr:uid="{00000000-0005-0000-0000-0000700E0000}"/>
    <cellStyle name="40% - Énfasis6 6 2 2" xfId="1178" xr:uid="{00000000-0005-0000-0000-0000710E0000}"/>
    <cellStyle name="40% - Énfasis6 6 2 2 2" xfId="21098" xr:uid="{00000000-0005-0000-0000-0000720E0000}"/>
    <cellStyle name="40% - Énfasis6 6 2 3" xfId="1179" xr:uid="{00000000-0005-0000-0000-0000730E0000}"/>
    <cellStyle name="40% - Énfasis6 6 2 3 2" xfId="24934" xr:uid="{00000000-0005-0000-0000-0000740E0000}"/>
    <cellStyle name="40% - Énfasis6 6 2 4" xfId="1180" xr:uid="{00000000-0005-0000-0000-0000750E0000}"/>
    <cellStyle name="40% - Énfasis6 6 2 4 2" xfId="28771" xr:uid="{00000000-0005-0000-0000-0000760E0000}"/>
    <cellStyle name="40% - Énfasis6 6 2 5" xfId="19683" xr:uid="{00000000-0005-0000-0000-0000770E0000}"/>
    <cellStyle name="40% - Énfasis6 6 3" xfId="1181" xr:uid="{00000000-0005-0000-0000-0000780E0000}"/>
    <cellStyle name="40% - Énfasis6 6 3 2" xfId="21097" xr:uid="{00000000-0005-0000-0000-0000790E0000}"/>
    <cellStyle name="40% - Énfasis6 6 4" xfId="1182" xr:uid="{00000000-0005-0000-0000-00007A0E0000}"/>
    <cellStyle name="40% - Énfasis6 6 4 2" xfId="24933" xr:uid="{00000000-0005-0000-0000-00007B0E0000}"/>
    <cellStyle name="40% - Énfasis6 6 5" xfId="1183" xr:uid="{00000000-0005-0000-0000-00007C0E0000}"/>
    <cellStyle name="40% - Énfasis6 6 5 2" xfId="28770" xr:uid="{00000000-0005-0000-0000-00007D0E0000}"/>
    <cellStyle name="40% - Énfasis6 6 6" xfId="16779" xr:uid="{00000000-0005-0000-0000-00007E0E0000}"/>
    <cellStyle name="40% - Énfasis6 7" xfId="1184" xr:uid="{00000000-0005-0000-0000-00007F0E0000}"/>
    <cellStyle name="40% - Énfasis6 7 2" xfId="1185" xr:uid="{00000000-0005-0000-0000-0000800E0000}"/>
    <cellStyle name="40% - Énfasis6 7 2 2" xfId="21099" xr:uid="{00000000-0005-0000-0000-0000810E0000}"/>
    <cellStyle name="40% - Énfasis6 7 3" xfId="1186" xr:uid="{00000000-0005-0000-0000-0000820E0000}"/>
    <cellStyle name="40% - Énfasis6 7 3 2" xfId="24935" xr:uid="{00000000-0005-0000-0000-0000830E0000}"/>
    <cellStyle name="40% - Énfasis6 7 4" xfId="1187" xr:uid="{00000000-0005-0000-0000-0000840E0000}"/>
    <cellStyle name="40% - Énfasis6 7 4 2" xfId="28772" xr:uid="{00000000-0005-0000-0000-0000850E0000}"/>
    <cellStyle name="40% - Énfasis6 7 5" xfId="18642" xr:uid="{00000000-0005-0000-0000-0000860E0000}"/>
    <cellStyle name="40% - Énfasis6 8" xfId="1188" xr:uid="{00000000-0005-0000-0000-0000870E0000}"/>
    <cellStyle name="40% - Énfasis6 8 2" xfId="20821" xr:uid="{00000000-0005-0000-0000-0000880E0000}"/>
    <cellStyle name="40% - Énfasis6 9" xfId="1189" xr:uid="{00000000-0005-0000-0000-0000890E0000}"/>
    <cellStyle name="40% - Énfasis6 9 2" xfId="24658" xr:uid="{00000000-0005-0000-0000-00008A0E0000}"/>
    <cellStyle name="40% - Акцент1" xfId="34146" xr:uid="{00000000-0005-0000-0000-00008B0E0000}"/>
    <cellStyle name="40% - Акцент2" xfId="34147" xr:uid="{00000000-0005-0000-0000-00008C0E0000}"/>
    <cellStyle name="40% - Акцент3" xfId="34148" xr:uid="{00000000-0005-0000-0000-00008D0E0000}"/>
    <cellStyle name="40% - Акцент4" xfId="34149" xr:uid="{00000000-0005-0000-0000-00008E0E0000}"/>
    <cellStyle name="40% - Акцент5" xfId="34150" xr:uid="{00000000-0005-0000-0000-00008F0E0000}"/>
    <cellStyle name="40% - Акцент6" xfId="34151" xr:uid="{00000000-0005-0000-0000-0000900E0000}"/>
    <cellStyle name="60% - Accent1" xfId="16623" xr:uid="{00000000-0005-0000-0000-0000910E0000}"/>
    <cellStyle name="60% - Accent1 2" xfId="33031" xr:uid="{00000000-0005-0000-0000-0000920E0000}"/>
    <cellStyle name="60% - Accent2" xfId="16627" xr:uid="{00000000-0005-0000-0000-0000930E0000}"/>
    <cellStyle name="60% - Accent2 2" xfId="33032" xr:uid="{00000000-0005-0000-0000-0000940E0000}"/>
    <cellStyle name="60% - Accent3" xfId="16631" xr:uid="{00000000-0005-0000-0000-0000950E0000}"/>
    <cellStyle name="60% - Accent3 2" xfId="33033" xr:uid="{00000000-0005-0000-0000-0000960E0000}"/>
    <cellStyle name="60% - Accent4" xfId="16635" xr:uid="{00000000-0005-0000-0000-0000970E0000}"/>
    <cellStyle name="60% - Accent4 2" xfId="33034" xr:uid="{00000000-0005-0000-0000-0000980E0000}"/>
    <cellStyle name="60% - Accent5" xfId="16639" xr:uid="{00000000-0005-0000-0000-0000990E0000}"/>
    <cellStyle name="60% - Accent5 2" xfId="33035" xr:uid="{00000000-0005-0000-0000-00009A0E0000}"/>
    <cellStyle name="60% - Accent6" xfId="16643" xr:uid="{00000000-0005-0000-0000-00009B0E0000}"/>
    <cellStyle name="60% - Accent6 2" xfId="33036" xr:uid="{00000000-0005-0000-0000-00009C0E0000}"/>
    <cellStyle name="60% - Énfasis1 2" xfId="1190" xr:uid="{00000000-0005-0000-0000-00009D0E0000}"/>
    <cellStyle name="60% - Énfasis1 2 2" xfId="1191" xr:uid="{00000000-0005-0000-0000-00009E0E0000}"/>
    <cellStyle name="60% - Énfasis1 2 2 2" xfId="33545" xr:uid="{00000000-0005-0000-0000-00009F0E0000}"/>
    <cellStyle name="60% - Énfasis1 2 2 3" xfId="35704" xr:uid="{00000000-0005-0000-0000-0000A00E0000}"/>
    <cellStyle name="60% - Énfasis1 2 3" xfId="35201" xr:uid="{00000000-0005-0000-0000-0000A10E0000}"/>
    <cellStyle name="60% - Énfasis1 2 3 2" xfId="36995" xr:uid="{00000000-0005-0000-0000-0000A20E0000}"/>
    <cellStyle name="60% - Énfasis1 2 4" xfId="36996" xr:uid="{00000000-0005-0000-0000-0000A30E0000}"/>
    <cellStyle name="60% - Énfasis1 2 5" xfId="36997" xr:uid="{00000000-0005-0000-0000-0000A40E0000}"/>
    <cellStyle name="60% - Énfasis1 2 6" xfId="36998" xr:uid="{00000000-0005-0000-0000-0000A50E0000}"/>
    <cellStyle name="60% - Énfasis1 3" xfId="1192" xr:uid="{00000000-0005-0000-0000-0000A60E0000}"/>
    <cellStyle name="60% - Énfasis1 3 2" xfId="35200" xr:uid="{00000000-0005-0000-0000-0000A70E0000}"/>
    <cellStyle name="60% - Énfasis1 3 2 2" xfId="37000" xr:uid="{00000000-0005-0000-0000-0000A80E0000}"/>
    <cellStyle name="60% - Énfasis1 3 3" xfId="37001" xr:uid="{00000000-0005-0000-0000-0000A90E0000}"/>
    <cellStyle name="60% - Énfasis1 3 4" xfId="37002" xr:uid="{00000000-0005-0000-0000-0000AA0E0000}"/>
    <cellStyle name="60% - Énfasis1 3 5" xfId="37003" xr:uid="{00000000-0005-0000-0000-0000AB0E0000}"/>
    <cellStyle name="60% - Énfasis1 3 6" xfId="37004" xr:uid="{00000000-0005-0000-0000-0000AC0E0000}"/>
    <cellStyle name="60% - Énfasis1 3 7" xfId="36999" xr:uid="{00000000-0005-0000-0000-0000AD0E0000}"/>
    <cellStyle name="60% - Énfasis1 4" xfId="1193" xr:uid="{00000000-0005-0000-0000-0000AE0E0000}"/>
    <cellStyle name="60% - Énfasis1 5" xfId="32561" xr:uid="{00000000-0005-0000-0000-0000AF0E0000}"/>
    <cellStyle name="60% - Énfasis2 2" xfId="1194" xr:uid="{00000000-0005-0000-0000-0000B00E0000}"/>
    <cellStyle name="60% - Énfasis2 2 2" xfId="1195" xr:uid="{00000000-0005-0000-0000-0000B10E0000}"/>
    <cellStyle name="60% - Énfasis2 2 2 2" xfId="33546" xr:uid="{00000000-0005-0000-0000-0000B20E0000}"/>
    <cellStyle name="60% - Énfasis2 2 2 3" xfId="35705" xr:uid="{00000000-0005-0000-0000-0000B30E0000}"/>
    <cellStyle name="60% - Énfasis2 2 3" xfId="35199" xr:uid="{00000000-0005-0000-0000-0000B40E0000}"/>
    <cellStyle name="60% - Énfasis2 2 3 2" xfId="37005" xr:uid="{00000000-0005-0000-0000-0000B50E0000}"/>
    <cellStyle name="60% - Énfasis2 2 4" xfId="37006" xr:uid="{00000000-0005-0000-0000-0000B60E0000}"/>
    <cellStyle name="60% - Énfasis2 2 5" xfId="37007" xr:uid="{00000000-0005-0000-0000-0000B70E0000}"/>
    <cellStyle name="60% - Énfasis2 2 6" xfId="37008" xr:uid="{00000000-0005-0000-0000-0000B80E0000}"/>
    <cellStyle name="60% - Énfasis2 3" xfId="1196" xr:uid="{00000000-0005-0000-0000-0000B90E0000}"/>
    <cellStyle name="60% - Énfasis2 3 2" xfId="35198" xr:uid="{00000000-0005-0000-0000-0000BA0E0000}"/>
    <cellStyle name="60% - Énfasis2 3 2 2" xfId="37010" xr:uid="{00000000-0005-0000-0000-0000BB0E0000}"/>
    <cellStyle name="60% - Énfasis2 3 3" xfId="37011" xr:uid="{00000000-0005-0000-0000-0000BC0E0000}"/>
    <cellStyle name="60% - Énfasis2 3 4" xfId="37012" xr:uid="{00000000-0005-0000-0000-0000BD0E0000}"/>
    <cellStyle name="60% - Énfasis2 3 5" xfId="37013" xr:uid="{00000000-0005-0000-0000-0000BE0E0000}"/>
    <cellStyle name="60% - Énfasis2 3 6" xfId="37014" xr:uid="{00000000-0005-0000-0000-0000BF0E0000}"/>
    <cellStyle name="60% - Énfasis2 3 7" xfId="37009" xr:uid="{00000000-0005-0000-0000-0000C00E0000}"/>
    <cellStyle name="60% - Énfasis2 4" xfId="32560" xr:uid="{00000000-0005-0000-0000-0000C10E0000}"/>
    <cellStyle name="60% - Énfasis3 2" xfId="1197" xr:uid="{00000000-0005-0000-0000-0000C20E0000}"/>
    <cellStyle name="60% - Énfasis3 2 2" xfId="1198" xr:uid="{00000000-0005-0000-0000-0000C30E0000}"/>
    <cellStyle name="60% - Énfasis3 2 2 2" xfId="33547" xr:uid="{00000000-0005-0000-0000-0000C40E0000}"/>
    <cellStyle name="60% - Énfasis3 2 2 3" xfId="35706" xr:uid="{00000000-0005-0000-0000-0000C50E0000}"/>
    <cellStyle name="60% - Énfasis3 2 3" xfId="35197" xr:uid="{00000000-0005-0000-0000-0000C60E0000}"/>
    <cellStyle name="60% - Énfasis3 2 3 2" xfId="37015" xr:uid="{00000000-0005-0000-0000-0000C70E0000}"/>
    <cellStyle name="60% - Énfasis3 2 4" xfId="37016" xr:uid="{00000000-0005-0000-0000-0000C80E0000}"/>
    <cellStyle name="60% - Énfasis3 2 5" xfId="37017" xr:uid="{00000000-0005-0000-0000-0000C90E0000}"/>
    <cellStyle name="60% - Énfasis3 2 6" xfId="37018" xr:uid="{00000000-0005-0000-0000-0000CA0E0000}"/>
    <cellStyle name="60% - Énfasis3 3" xfId="1199" xr:uid="{00000000-0005-0000-0000-0000CB0E0000}"/>
    <cellStyle name="60% - Énfasis3 3 2" xfId="35196" xr:uid="{00000000-0005-0000-0000-0000CC0E0000}"/>
    <cellStyle name="60% - Énfasis3 3 2 2" xfId="37020" xr:uid="{00000000-0005-0000-0000-0000CD0E0000}"/>
    <cellStyle name="60% - Énfasis3 3 3" xfId="37021" xr:uid="{00000000-0005-0000-0000-0000CE0E0000}"/>
    <cellStyle name="60% - Énfasis3 3 4" xfId="37022" xr:uid="{00000000-0005-0000-0000-0000CF0E0000}"/>
    <cellStyle name="60% - Énfasis3 3 5" xfId="37023" xr:uid="{00000000-0005-0000-0000-0000D00E0000}"/>
    <cellStyle name="60% - Énfasis3 3 6" xfId="37024" xr:uid="{00000000-0005-0000-0000-0000D10E0000}"/>
    <cellStyle name="60% - Énfasis3 3 7" xfId="37019" xr:uid="{00000000-0005-0000-0000-0000D20E0000}"/>
    <cellStyle name="60% - Énfasis3 4" xfId="1200" xr:uid="{00000000-0005-0000-0000-0000D30E0000}"/>
    <cellStyle name="60% - Énfasis3 5" xfId="32559" xr:uid="{00000000-0005-0000-0000-0000D40E0000}"/>
    <cellStyle name="60% - Énfasis4 2" xfId="1201" xr:uid="{00000000-0005-0000-0000-0000D50E0000}"/>
    <cellStyle name="60% - Énfasis4 2 2" xfId="1202" xr:uid="{00000000-0005-0000-0000-0000D60E0000}"/>
    <cellStyle name="60% - Énfasis4 2 2 2" xfId="33548" xr:uid="{00000000-0005-0000-0000-0000D70E0000}"/>
    <cellStyle name="60% - Énfasis4 2 2 3" xfId="35707" xr:uid="{00000000-0005-0000-0000-0000D80E0000}"/>
    <cellStyle name="60% - Énfasis4 2 3" xfId="35195" xr:uid="{00000000-0005-0000-0000-0000D90E0000}"/>
    <cellStyle name="60% - Énfasis4 2 3 2" xfId="37025" xr:uid="{00000000-0005-0000-0000-0000DA0E0000}"/>
    <cellStyle name="60% - Énfasis4 2 4" xfId="37026" xr:uid="{00000000-0005-0000-0000-0000DB0E0000}"/>
    <cellStyle name="60% - Énfasis4 2 5" xfId="37027" xr:uid="{00000000-0005-0000-0000-0000DC0E0000}"/>
    <cellStyle name="60% - Énfasis4 2 6" xfId="37028" xr:uid="{00000000-0005-0000-0000-0000DD0E0000}"/>
    <cellStyle name="60% - Énfasis4 3" xfId="1203" xr:uid="{00000000-0005-0000-0000-0000DE0E0000}"/>
    <cellStyle name="60% - Énfasis4 3 2" xfId="35194" xr:uid="{00000000-0005-0000-0000-0000DF0E0000}"/>
    <cellStyle name="60% - Énfasis4 3 2 2" xfId="37030" xr:uid="{00000000-0005-0000-0000-0000E00E0000}"/>
    <cellStyle name="60% - Énfasis4 3 3" xfId="37031" xr:uid="{00000000-0005-0000-0000-0000E10E0000}"/>
    <cellStyle name="60% - Énfasis4 3 4" xfId="37032" xr:uid="{00000000-0005-0000-0000-0000E20E0000}"/>
    <cellStyle name="60% - Énfasis4 3 5" xfId="37033" xr:uid="{00000000-0005-0000-0000-0000E30E0000}"/>
    <cellStyle name="60% - Énfasis4 3 6" xfId="37034" xr:uid="{00000000-0005-0000-0000-0000E40E0000}"/>
    <cellStyle name="60% - Énfasis4 3 7" xfId="37029" xr:uid="{00000000-0005-0000-0000-0000E50E0000}"/>
    <cellStyle name="60% - Énfasis4 4" xfId="1204" xr:uid="{00000000-0005-0000-0000-0000E60E0000}"/>
    <cellStyle name="60% - Énfasis4 5" xfId="32467" xr:uid="{00000000-0005-0000-0000-0000E70E0000}"/>
    <cellStyle name="60% - Énfasis5 2" xfId="1205" xr:uid="{00000000-0005-0000-0000-0000E80E0000}"/>
    <cellStyle name="60% - Énfasis5 2 2" xfId="1206" xr:uid="{00000000-0005-0000-0000-0000E90E0000}"/>
    <cellStyle name="60% - Énfasis5 2 2 2" xfId="33549" xr:uid="{00000000-0005-0000-0000-0000EA0E0000}"/>
    <cellStyle name="60% - Énfasis5 2 2 3" xfId="35708" xr:uid="{00000000-0005-0000-0000-0000EB0E0000}"/>
    <cellStyle name="60% - Énfasis5 2 3" xfId="35193" xr:uid="{00000000-0005-0000-0000-0000EC0E0000}"/>
    <cellStyle name="60% - Énfasis5 2 3 2" xfId="37035" xr:uid="{00000000-0005-0000-0000-0000ED0E0000}"/>
    <cellStyle name="60% - Énfasis5 2 4" xfId="37036" xr:uid="{00000000-0005-0000-0000-0000EE0E0000}"/>
    <cellStyle name="60% - Énfasis5 2 5" xfId="37037" xr:uid="{00000000-0005-0000-0000-0000EF0E0000}"/>
    <cellStyle name="60% - Énfasis5 2 6" xfId="37038" xr:uid="{00000000-0005-0000-0000-0000F00E0000}"/>
    <cellStyle name="60% - Énfasis5 3" xfId="1207" xr:uid="{00000000-0005-0000-0000-0000F10E0000}"/>
    <cellStyle name="60% - Énfasis5 3 2" xfId="35192" xr:uid="{00000000-0005-0000-0000-0000F20E0000}"/>
    <cellStyle name="60% - Énfasis5 3 2 2" xfId="37040" xr:uid="{00000000-0005-0000-0000-0000F30E0000}"/>
    <cellStyle name="60% - Énfasis5 3 3" xfId="37041" xr:uid="{00000000-0005-0000-0000-0000F40E0000}"/>
    <cellStyle name="60% - Énfasis5 3 4" xfId="37042" xr:uid="{00000000-0005-0000-0000-0000F50E0000}"/>
    <cellStyle name="60% - Énfasis5 3 5" xfId="37043" xr:uid="{00000000-0005-0000-0000-0000F60E0000}"/>
    <cellStyle name="60% - Énfasis5 3 6" xfId="37044" xr:uid="{00000000-0005-0000-0000-0000F70E0000}"/>
    <cellStyle name="60% - Énfasis5 3 7" xfId="37039" xr:uid="{00000000-0005-0000-0000-0000F80E0000}"/>
    <cellStyle name="60% - Énfasis5 4" xfId="32468" xr:uid="{00000000-0005-0000-0000-0000F90E0000}"/>
    <cellStyle name="60% - Énfasis6 2" xfId="1208" xr:uid="{00000000-0005-0000-0000-0000FA0E0000}"/>
    <cellStyle name="60% - Énfasis6 2 2" xfId="1209" xr:uid="{00000000-0005-0000-0000-0000FB0E0000}"/>
    <cellStyle name="60% - Énfasis6 2 2 2" xfId="33550" xr:uid="{00000000-0005-0000-0000-0000FC0E0000}"/>
    <cellStyle name="60% - Énfasis6 2 2 3" xfId="35709" xr:uid="{00000000-0005-0000-0000-0000FD0E0000}"/>
    <cellStyle name="60% - Énfasis6 2 3" xfId="35191" xr:uid="{00000000-0005-0000-0000-0000FE0E0000}"/>
    <cellStyle name="60% - Énfasis6 2 3 2" xfId="37045" xr:uid="{00000000-0005-0000-0000-0000FF0E0000}"/>
    <cellStyle name="60% - Énfasis6 2 4" xfId="37046" xr:uid="{00000000-0005-0000-0000-0000000F0000}"/>
    <cellStyle name="60% - Énfasis6 2 5" xfId="37047" xr:uid="{00000000-0005-0000-0000-0000010F0000}"/>
    <cellStyle name="60% - Énfasis6 2 6" xfId="37048" xr:uid="{00000000-0005-0000-0000-0000020F0000}"/>
    <cellStyle name="60% - Énfasis6 3" xfId="1210" xr:uid="{00000000-0005-0000-0000-0000030F0000}"/>
    <cellStyle name="60% - Énfasis6 3 2" xfId="35190" xr:uid="{00000000-0005-0000-0000-0000040F0000}"/>
    <cellStyle name="60% - Énfasis6 3 2 2" xfId="37050" xr:uid="{00000000-0005-0000-0000-0000050F0000}"/>
    <cellStyle name="60% - Énfasis6 3 3" xfId="37051" xr:uid="{00000000-0005-0000-0000-0000060F0000}"/>
    <cellStyle name="60% - Énfasis6 3 4" xfId="37052" xr:uid="{00000000-0005-0000-0000-0000070F0000}"/>
    <cellStyle name="60% - Énfasis6 3 5" xfId="37053" xr:uid="{00000000-0005-0000-0000-0000080F0000}"/>
    <cellStyle name="60% - Énfasis6 3 6" xfId="37054" xr:uid="{00000000-0005-0000-0000-0000090F0000}"/>
    <cellStyle name="60% - Énfasis6 3 7" xfId="37049" xr:uid="{00000000-0005-0000-0000-00000A0F0000}"/>
    <cellStyle name="60% - Énfasis6 4" xfId="1211" xr:uid="{00000000-0005-0000-0000-00000B0F0000}"/>
    <cellStyle name="60% - Énfasis6 5" xfId="32469" xr:uid="{00000000-0005-0000-0000-00000C0F0000}"/>
    <cellStyle name="60% - Акцент1" xfId="34152" xr:uid="{00000000-0005-0000-0000-00000D0F0000}"/>
    <cellStyle name="60% - Акцент2" xfId="34153" xr:uid="{00000000-0005-0000-0000-00000E0F0000}"/>
    <cellStyle name="60% - Акцент3" xfId="34154" xr:uid="{00000000-0005-0000-0000-00000F0F0000}"/>
    <cellStyle name="60% - Акцент4" xfId="34155" xr:uid="{00000000-0005-0000-0000-0000100F0000}"/>
    <cellStyle name="60% - Акцент5" xfId="34156" xr:uid="{00000000-0005-0000-0000-0000110F0000}"/>
    <cellStyle name="60% - Акцент6" xfId="34157" xr:uid="{00000000-0005-0000-0000-0000120F0000}"/>
    <cellStyle name="Accent1" xfId="16620" xr:uid="{00000000-0005-0000-0000-0000130F0000}"/>
    <cellStyle name="Accent1 2" xfId="33037" xr:uid="{00000000-0005-0000-0000-0000140F0000}"/>
    <cellStyle name="Accent2" xfId="16624" xr:uid="{00000000-0005-0000-0000-0000150F0000}"/>
    <cellStyle name="Accent2 2" xfId="33038" xr:uid="{00000000-0005-0000-0000-0000160F0000}"/>
    <cellStyle name="Accent3" xfId="16628" xr:uid="{00000000-0005-0000-0000-0000170F0000}"/>
    <cellStyle name="Accent3 2" xfId="33039" xr:uid="{00000000-0005-0000-0000-0000180F0000}"/>
    <cellStyle name="Accent4" xfId="16632" xr:uid="{00000000-0005-0000-0000-0000190F0000}"/>
    <cellStyle name="Accent4 2" xfId="33040" xr:uid="{00000000-0005-0000-0000-00001A0F0000}"/>
    <cellStyle name="Accent5" xfId="16636" xr:uid="{00000000-0005-0000-0000-00001B0F0000}"/>
    <cellStyle name="Accent5 2" xfId="33042" xr:uid="{00000000-0005-0000-0000-00001C0F0000}"/>
    <cellStyle name="Accent6" xfId="16640" xr:uid="{00000000-0005-0000-0000-00001D0F0000}"/>
    <cellStyle name="Accent6 2" xfId="33043" xr:uid="{00000000-0005-0000-0000-00001E0F0000}"/>
    <cellStyle name="Aldo" xfId="1212" xr:uid="{00000000-0005-0000-0000-00001F0F0000}"/>
    <cellStyle name="ANCLAS,REZONES Y SUS PARTES,DE FUNDICION,DE HIERRO O DE ACERO" xfId="1213" xr:uid="{00000000-0005-0000-0000-0000200F0000}"/>
    <cellStyle name="args.style" xfId="35189" xr:uid="{00000000-0005-0000-0000-0000210F0000}"/>
    <cellStyle name="Arreg" xfId="33987" xr:uid="{00000000-0005-0000-0000-0000220F0000}"/>
    <cellStyle name="Background" xfId="33630" xr:uid="{00000000-0005-0000-0000-0000230F0000}"/>
    <cellStyle name="Bad" xfId="16614" xr:uid="{00000000-0005-0000-0000-0000240F0000}"/>
    <cellStyle name="Bad 2" xfId="33044" xr:uid="{00000000-0005-0000-0000-0000250F0000}"/>
    <cellStyle name="Buena 2" xfId="1214" xr:uid="{00000000-0005-0000-0000-0000270F0000}"/>
    <cellStyle name="Buena 2 2" xfId="1215" xr:uid="{00000000-0005-0000-0000-0000280F0000}"/>
    <cellStyle name="Buena 2 2 2" xfId="33551" xr:uid="{00000000-0005-0000-0000-0000290F0000}"/>
    <cellStyle name="Buena 2 2 3" xfId="35710" xr:uid="{00000000-0005-0000-0000-00002A0F0000}"/>
    <cellStyle name="Buena 2 3" xfId="35188" xr:uid="{00000000-0005-0000-0000-00002B0F0000}"/>
    <cellStyle name="Buena 2 3 2" xfId="37055" xr:uid="{00000000-0005-0000-0000-00002C0F0000}"/>
    <cellStyle name="Buena 2 4" xfId="37056" xr:uid="{00000000-0005-0000-0000-00002D0F0000}"/>
    <cellStyle name="Buena 2 5" xfId="37057" xr:uid="{00000000-0005-0000-0000-00002E0F0000}"/>
    <cellStyle name="Buena 2 6" xfId="37058" xr:uid="{00000000-0005-0000-0000-00002F0F0000}"/>
    <cellStyle name="Buena 3" xfId="1216" xr:uid="{00000000-0005-0000-0000-0000300F0000}"/>
    <cellStyle name="Buena 3 2" xfId="35187" xr:uid="{00000000-0005-0000-0000-0000310F0000}"/>
    <cellStyle name="Buena 3 2 2" xfId="37060" xr:uid="{00000000-0005-0000-0000-0000320F0000}"/>
    <cellStyle name="Buena 3 3" xfId="37061" xr:uid="{00000000-0005-0000-0000-0000330F0000}"/>
    <cellStyle name="Buena 3 4" xfId="37062" xr:uid="{00000000-0005-0000-0000-0000340F0000}"/>
    <cellStyle name="Buena 3 5" xfId="37063" xr:uid="{00000000-0005-0000-0000-0000350F0000}"/>
    <cellStyle name="Buena 3 6" xfId="37064" xr:uid="{00000000-0005-0000-0000-0000360F0000}"/>
    <cellStyle name="Buena 3 7" xfId="37059" xr:uid="{00000000-0005-0000-0000-0000370F0000}"/>
    <cellStyle name="Buena 4" xfId="32470" xr:uid="{00000000-0005-0000-0000-0000380F0000}"/>
    <cellStyle name="Calc Currency (0)" xfId="35186" xr:uid="{00000000-0005-0000-0000-0000390F0000}"/>
    <cellStyle name="Calculation" xfId="16617" xr:uid="{00000000-0005-0000-0000-00003A0F0000}"/>
    <cellStyle name="Calculation 2" xfId="33045" xr:uid="{00000000-0005-0000-0000-00003B0F0000}"/>
    <cellStyle name="Calculation 2 2" xfId="33708" xr:uid="{00000000-0005-0000-0000-00003C0F0000}"/>
    <cellStyle name="Calculation 2 2 2" xfId="35993" xr:uid="{00000000-0005-0000-0000-00003D0F0000}"/>
    <cellStyle name="Calculation 2 2 2 2" xfId="40904" xr:uid="{00000000-0005-0000-0000-00003E0F0000}"/>
    <cellStyle name="Calculation 2 2 2 3" xfId="39116" xr:uid="{00000000-0005-0000-0000-00003F0F0000}"/>
    <cellStyle name="Calculation 2 2 3" xfId="40401" xr:uid="{00000000-0005-0000-0000-0000400F0000}"/>
    <cellStyle name="Calculation 2 2 4" xfId="38688" xr:uid="{00000000-0005-0000-0000-0000410F0000}"/>
    <cellStyle name="Calculation 2 3" xfId="35781" xr:uid="{00000000-0005-0000-0000-0000420F0000}"/>
    <cellStyle name="Calculation 2 3 2" xfId="40714" xr:uid="{00000000-0005-0000-0000-0000430F0000}"/>
    <cellStyle name="Calculation 2 3 3" xfId="38926" xr:uid="{00000000-0005-0000-0000-0000440F0000}"/>
    <cellStyle name="Calculation 2 4" xfId="36436" xr:uid="{00000000-0005-0000-0000-0000450F0000}"/>
    <cellStyle name="Calculation 2 4 2" xfId="41292" xr:uid="{00000000-0005-0000-0000-0000460F0000}"/>
    <cellStyle name="Calculation 2 4 3" xfId="39337" xr:uid="{00000000-0005-0000-0000-0000470F0000}"/>
    <cellStyle name="Calculation 2 5" xfId="38621" xr:uid="{00000000-0005-0000-0000-0000480F0000}"/>
    <cellStyle name="Calculation 2 5 2" xfId="39846" xr:uid="{00000000-0005-0000-0000-0000490F0000}"/>
    <cellStyle name="Calculation 3" xfId="36174" xr:uid="{00000000-0005-0000-0000-00004A0F0000}"/>
    <cellStyle name="Calculation 3 2" xfId="41084" xr:uid="{00000000-0005-0000-0000-00004B0F0000}"/>
    <cellStyle name="Calculation 3 3" xfId="39296" xr:uid="{00000000-0005-0000-0000-00004C0F0000}"/>
    <cellStyle name="Calculation 4" xfId="36435" xr:uid="{00000000-0005-0000-0000-00004D0F0000}"/>
    <cellStyle name="Calculation 4 2" xfId="41291" xr:uid="{00000000-0005-0000-0000-00004E0F0000}"/>
    <cellStyle name="Calculation 4 3" xfId="39336" xr:uid="{00000000-0005-0000-0000-00004F0F0000}"/>
    <cellStyle name="Calculation 5" xfId="38867" xr:uid="{00000000-0005-0000-0000-0000500F0000}"/>
    <cellStyle name="Cálculo 2" xfId="1217" xr:uid="{00000000-0005-0000-0000-0000510F0000}"/>
    <cellStyle name="Cálculo 2 10" xfId="38618" xr:uid="{00000000-0005-0000-0000-0000520F0000}"/>
    <cellStyle name="Cálculo 2 10 2" xfId="39844" xr:uid="{00000000-0005-0000-0000-0000530F0000}"/>
    <cellStyle name="Cálculo 2 2" xfId="1218" xr:uid="{00000000-0005-0000-0000-0000540F0000}"/>
    <cellStyle name="Cálculo 2 2 2" xfId="33553" xr:uid="{00000000-0005-0000-0000-0000550F0000}"/>
    <cellStyle name="Cálculo 2 2 2 2" xfId="35964" xr:uid="{00000000-0005-0000-0000-0000560F0000}"/>
    <cellStyle name="Cálculo 2 2 2 2 2" xfId="40895" xr:uid="{00000000-0005-0000-0000-0000570F0000}"/>
    <cellStyle name="Cálculo 2 2 2 2 3" xfId="39107" xr:uid="{00000000-0005-0000-0000-0000580F0000}"/>
    <cellStyle name="Cálculo 2 2 2 3" xfId="40389" xr:uid="{00000000-0005-0000-0000-0000590F0000}"/>
    <cellStyle name="Cálculo 2 2 2 4" xfId="38679" xr:uid="{00000000-0005-0000-0000-00005A0F0000}"/>
    <cellStyle name="Cálculo 2 2 3" xfId="35645" xr:uid="{00000000-0005-0000-0000-00005B0F0000}"/>
    <cellStyle name="Cálculo 2 2 3 2" xfId="40690" xr:uid="{00000000-0005-0000-0000-00005C0F0000}"/>
    <cellStyle name="Cálculo 2 2 3 3" xfId="38903" xr:uid="{00000000-0005-0000-0000-00005D0F0000}"/>
    <cellStyle name="Cálculo 2 2 4" xfId="35711" xr:uid="{00000000-0005-0000-0000-00005E0F0000}"/>
    <cellStyle name="Cálculo 2 2 5" xfId="36216" xr:uid="{00000000-0005-0000-0000-00005F0F0000}"/>
    <cellStyle name="Cálculo 2 2 5 2" xfId="41125" xr:uid="{00000000-0005-0000-0000-0000600F0000}"/>
    <cellStyle name="Cálculo 2 2 5 3" xfId="39327" xr:uid="{00000000-0005-0000-0000-0000610F0000}"/>
    <cellStyle name="Cálculo 2 2 6" xfId="38639" xr:uid="{00000000-0005-0000-0000-0000620F0000}"/>
    <cellStyle name="Cálculo 2 2 6 2" xfId="41766" xr:uid="{00000000-0005-0000-0000-0000630F0000}"/>
    <cellStyle name="Cálculo 2 2 6 3" xfId="39858" xr:uid="{00000000-0005-0000-0000-0000640F0000}"/>
    <cellStyle name="Cálculo 2 2 7" xfId="38642" xr:uid="{00000000-0005-0000-0000-0000650F0000}"/>
    <cellStyle name="Cálculo 2 2 7 2" xfId="41768" xr:uid="{00000000-0005-0000-0000-0000660F0000}"/>
    <cellStyle name="Cálculo 2 2 7 3" xfId="39861" xr:uid="{00000000-0005-0000-0000-0000670F0000}"/>
    <cellStyle name="Cálculo 2 2 8" xfId="38649" xr:uid="{00000000-0005-0000-0000-0000680F0000}"/>
    <cellStyle name="Cálculo 2 2 8 2" xfId="39862" xr:uid="{00000000-0005-0000-0000-0000690F0000}"/>
    <cellStyle name="Cálculo 2 3" xfId="33552" xr:uid="{00000000-0005-0000-0000-00006A0F0000}"/>
    <cellStyle name="Cálculo 2 3 2" xfId="35963" xr:uid="{00000000-0005-0000-0000-00006B0F0000}"/>
    <cellStyle name="Cálculo 2 3 2 2" xfId="40894" xr:uid="{00000000-0005-0000-0000-00006C0F0000}"/>
    <cellStyle name="Cálculo 2 3 2 3" xfId="39106" xr:uid="{00000000-0005-0000-0000-00006D0F0000}"/>
    <cellStyle name="Cálculo 2 3 3" xfId="37065" xr:uid="{00000000-0005-0000-0000-00006E0F0000}"/>
    <cellStyle name="Cálculo 2 3 3 2" xfId="41520" xr:uid="{00000000-0005-0000-0000-00006F0F0000}"/>
    <cellStyle name="Cálculo 2 3 3 3" xfId="39528" xr:uid="{00000000-0005-0000-0000-0000700F0000}"/>
    <cellStyle name="Cálculo 2 3 4" xfId="40388" xr:uid="{00000000-0005-0000-0000-0000710F0000}"/>
    <cellStyle name="Cálculo 2 3 5" xfId="38678" xr:uid="{00000000-0005-0000-0000-0000720F0000}"/>
    <cellStyle name="Cálculo 2 4" xfId="35185" xr:uid="{00000000-0005-0000-0000-0000730F0000}"/>
    <cellStyle name="Cálculo 2 4 2" xfId="37066" xr:uid="{00000000-0005-0000-0000-0000740F0000}"/>
    <cellStyle name="Cálculo 2 4 2 2" xfId="41521" xr:uid="{00000000-0005-0000-0000-0000750F0000}"/>
    <cellStyle name="Cálculo 2 4 2 3" xfId="39529" xr:uid="{00000000-0005-0000-0000-0000760F0000}"/>
    <cellStyle name="Cálculo 2 5" xfId="35626" xr:uid="{00000000-0005-0000-0000-0000770F0000}"/>
    <cellStyle name="Cálculo 2 5 2" xfId="37067" xr:uid="{00000000-0005-0000-0000-0000780F0000}"/>
    <cellStyle name="Cálculo 2 5 2 2" xfId="41522" xr:uid="{00000000-0005-0000-0000-0000790F0000}"/>
    <cellStyle name="Cálculo 2 5 2 3" xfId="39530" xr:uid="{00000000-0005-0000-0000-00007A0F0000}"/>
    <cellStyle name="Cálculo 2 5 3" xfId="40677" xr:uid="{00000000-0005-0000-0000-00007B0F0000}"/>
    <cellStyle name="Cálculo 2 5 4" xfId="38896" xr:uid="{00000000-0005-0000-0000-00007C0F0000}"/>
    <cellStyle name="Cálculo 2 6" xfId="35662" xr:uid="{00000000-0005-0000-0000-00007D0F0000}"/>
    <cellStyle name="Cálculo 2 6 2" xfId="37068" xr:uid="{00000000-0005-0000-0000-00007E0F0000}"/>
    <cellStyle name="Cálculo 2 6 2 2" xfId="41523" xr:uid="{00000000-0005-0000-0000-00007F0F0000}"/>
    <cellStyle name="Cálculo 2 6 2 3" xfId="39531" xr:uid="{00000000-0005-0000-0000-0000800F0000}"/>
    <cellStyle name="Cálculo 2 6 3" xfId="40693" xr:uid="{00000000-0005-0000-0000-0000810F0000}"/>
    <cellStyle name="Cálculo 2 6 4" xfId="38906" xr:uid="{00000000-0005-0000-0000-0000820F0000}"/>
    <cellStyle name="Cálculo 2 7" xfId="36215" xr:uid="{00000000-0005-0000-0000-0000830F0000}"/>
    <cellStyle name="Cálculo 2 7 2" xfId="41124" xr:uid="{00000000-0005-0000-0000-0000840F0000}"/>
    <cellStyle name="Cálculo 2 7 3" xfId="39326" xr:uid="{00000000-0005-0000-0000-0000850F0000}"/>
    <cellStyle name="Cálculo 2 8" xfId="38640" xr:uid="{00000000-0005-0000-0000-0000860F0000}"/>
    <cellStyle name="Cálculo 2 8 2" xfId="41767" xr:uid="{00000000-0005-0000-0000-0000870F0000}"/>
    <cellStyle name="Cálculo 2 8 3" xfId="39859" xr:uid="{00000000-0005-0000-0000-0000880F0000}"/>
    <cellStyle name="Cálculo 2 9" xfId="38626" xr:uid="{00000000-0005-0000-0000-0000890F0000}"/>
    <cellStyle name="Cálculo 2 9 2" xfId="41753" xr:uid="{00000000-0005-0000-0000-00008A0F0000}"/>
    <cellStyle name="Cálculo 2 9 3" xfId="39849" xr:uid="{00000000-0005-0000-0000-00008B0F0000}"/>
    <cellStyle name="Cálculo 3" xfId="1219" xr:uid="{00000000-0005-0000-0000-00008C0F0000}"/>
    <cellStyle name="Cálculo 3 2" xfId="35184" xr:uid="{00000000-0005-0000-0000-00008D0F0000}"/>
    <cellStyle name="Cálculo 3 2 2" xfId="37070" xr:uid="{00000000-0005-0000-0000-00008E0F0000}"/>
    <cellStyle name="Cálculo 3 2 2 2" xfId="41525" xr:uid="{00000000-0005-0000-0000-00008F0F0000}"/>
    <cellStyle name="Cálculo 3 2 2 3" xfId="39533" xr:uid="{00000000-0005-0000-0000-0000900F0000}"/>
    <cellStyle name="Cálculo 3 3" xfId="35681" xr:uid="{00000000-0005-0000-0000-0000910F0000}"/>
    <cellStyle name="Cálculo 3 3 2" xfId="37071" xr:uid="{00000000-0005-0000-0000-0000920F0000}"/>
    <cellStyle name="Cálculo 3 3 2 2" xfId="41526" xr:uid="{00000000-0005-0000-0000-0000930F0000}"/>
    <cellStyle name="Cálculo 3 3 2 3" xfId="39534" xr:uid="{00000000-0005-0000-0000-0000940F0000}"/>
    <cellStyle name="Cálculo 3 3 3" xfId="40700" xr:uid="{00000000-0005-0000-0000-0000950F0000}"/>
    <cellStyle name="Cálculo 3 3 4" xfId="38913" xr:uid="{00000000-0005-0000-0000-0000960F0000}"/>
    <cellStyle name="Cálculo 3 4" xfId="37072" xr:uid="{00000000-0005-0000-0000-0000970F0000}"/>
    <cellStyle name="Cálculo 3 4 2" xfId="41527" xr:uid="{00000000-0005-0000-0000-0000980F0000}"/>
    <cellStyle name="Cálculo 3 4 3" xfId="39535" xr:uid="{00000000-0005-0000-0000-0000990F0000}"/>
    <cellStyle name="Cálculo 3 5" xfId="37073" xr:uid="{00000000-0005-0000-0000-00009A0F0000}"/>
    <cellStyle name="Cálculo 3 5 2" xfId="41528" xr:uid="{00000000-0005-0000-0000-00009B0F0000}"/>
    <cellStyle name="Cálculo 3 5 3" xfId="39536" xr:uid="{00000000-0005-0000-0000-00009C0F0000}"/>
    <cellStyle name="Cálculo 3 6" xfId="37074" xr:uid="{00000000-0005-0000-0000-00009D0F0000}"/>
    <cellStyle name="Cálculo 3 6 2" xfId="41529" xr:uid="{00000000-0005-0000-0000-00009E0F0000}"/>
    <cellStyle name="Cálculo 3 6 3" xfId="39537" xr:uid="{00000000-0005-0000-0000-00009F0F0000}"/>
    <cellStyle name="Cálculo 3 7" xfId="37069" xr:uid="{00000000-0005-0000-0000-0000A00F0000}"/>
    <cellStyle name="Cálculo 3 7 2" xfId="41524" xr:uid="{00000000-0005-0000-0000-0000A10F0000}"/>
    <cellStyle name="Cálculo 3 7 3" xfId="39532" xr:uid="{00000000-0005-0000-0000-0000A20F0000}"/>
    <cellStyle name="Cálculo 3 8" xfId="39939" xr:uid="{00000000-0005-0000-0000-0000A30F0000}"/>
    <cellStyle name="Cálculo 4" xfId="1220" xr:uid="{00000000-0005-0000-0000-0000A40F0000}"/>
    <cellStyle name="Cálculo 4 2" xfId="35753" xr:uid="{00000000-0005-0000-0000-0000A50F0000}"/>
    <cellStyle name="Cálculo 4 2 2" xfId="40707" xr:uid="{00000000-0005-0000-0000-0000A60F0000}"/>
    <cellStyle name="Cálculo 4 2 3" xfId="38919" xr:uid="{00000000-0005-0000-0000-0000A70F0000}"/>
    <cellStyle name="Cálculo 4 3" xfId="40284" xr:uid="{00000000-0005-0000-0000-0000A80F0000}"/>
    <cellStyle name="Cálculo 5" xfId="32471" xr:uid="{00000000-0005-0000-0000-0000A90F0000}"/>
    <cellStyle name="Cancel" xfId="32990" xr:uid="{00000000-0005-0000-0000-0000AA0F0000}"/>
    <cellStyle name="Cancel 2" xfId="33047" xr:uid="{00000000-0005-0000-0000-0000AB0F0000}"/>
    <cellStyle name="Cancel 2 2" xfId="34158" xr:uid="{00000000-0005-0000-0000-0000AC0F0000}"/>
    <cellStyle name="Cancel 3" xfId="33046" xr:uid="{00000000-0005-0000-0000-0000AD0F0000}"/>
    <cellStyle name="Cancel 3 2" xfId="34159" xr:uid="{00000000-0005-0000-0000-0000AE0F0000}"/>
    <cellStyle name="Cancel 4" xfId="33698" xr:uid="{00000000-0005-0000-0000-0000AF0F0000}"/>
    <cellStyle name="Cancel 5" xfId="35605" xr:uid="{00000000-0005-0000-0000-0000B00F0000}"/>
    <cellStyle name="Cancel 6" xfId="40360" xr:uid="{00000000-0005-0000-0000-0000B10F0000}"/>
    <cellStyle name="Celda de comprobación 2" xfId="1221" xr:uid="{00000000-0005-0000-0000-0000B30F0000}"/>
    <cellStyle name="Celda de comprobación 2 2" xfId="1222" xr:uid="{00000000-0005-0000-0000-0000B40F0000}"/>
    <cellStyle name="Celda de comprobación 2 2 2" xfId="33554" xr:uid="{00000000-0005-0000-0000-0000B50F0000}"/>
    <cellStyle name="Celda de comprobación 2 2 3" xfId="35712" xr:uid="{00000000-0005-0000-0000-0000B60F0000}"/>
    <cellStyle name="Celda de comprobación 2 3" xfId="35183" xr:uid="{00000000-0005-0000-0000-0000B70F0000}"/>
    <cellStyle name="Celda de comprobación 2 3 2" xfId="37075" xr:uid="{00000000-0005-0000-0000-0000B80F0000}"/>
    <cellStyle name="Celda de comprobación 2 4" xfId="37076" xr:uid="{00000000-0005-0000-0000-0000B90F0000}"/>
    <cellStyle name="Celda de comprobación 2 5" xfId="37077" xr:uid="{00000000-0005-0000-0000-0000BA0F0000}"/>
    <cellStyle name="Celda de comprobación 2 6" xfId="37078" xr:uid="{00000000-0005-0000-0000-0000BB0F0000}"/>
    <cellStyle name="Celda de comprobación 3" xfId="1223" xr:uid="{00000000-0005-0000-0000-0000BC0F0000}"/>
    <cellStyle name="Celda de comprobación 3 2" xfId="35182" xr:uid="{00000000-0005-0000-0000-0000BD0F0000}"/>
    <cellStyle name="Celda de comprobación 3 2 2" xfId="37080" xr:uid="{00000000-0005-0000-0000-0000BE0F0000}"/>
    <cellStyle name="Celda de comprobación 3 3" xfId="37081" xr:uid="{00000000-0005-0000-0000-0000BF0F0000}"/>
    <cellStyle name="Celda de comprobación 3 4" xfId="37082" xr:uid="{00000000-0005-0000-0000-0000C00F0000}"/>
    <cellStyle name="Celda de comprobación 3 5" xfId="37083" xr:uid="{00000000-0005-0000-0000-0000C10F0000}"/>
    <cellStyle name="Celda de comprobación 3 6" xfId="37084" xr:uid="{00000000-0005-0000-0000-0000C20F0000}"/>
    <cellStyle name="Celda de comprobación 3 7" xfId="37079" xr:uid="{00000000-0005-0000-0000-0000C30F0000}"/>
    <cellStyle name="Celda de comprobación 4" xfId="32472" xr:uid="{00000000-0005-0000-0000-0000C40F0000}"/>
    <cellStyle name="Celda vinculada 2" xfId="1224" xr:uid="{00000000-0005-0000-0000-0000C60F0000}"/>
    <cellStyle name="Celda vinculada 2 2" xfId="1225" xr:uid="{00000000-0005-0000-0000-0000C70F0000}"/>
    <cellStyle name="Celda vinculada 2 2 2" xfId="33555" xr:uid="{00000000-0005-0000-0000-0000C80F0000}"/>
    <cellStyle name="Celda vinculada 2 2 3" xfId="35713" xr:uid="{00000000-0005-0000-0000-0000C90F0000}"/>
    <cellStyle name="Celda vinculada 2 3" xfId="35181" xr:uid="{00000000-0005-0000-0000-0000CA0F0000}"/>
    <cellStyle name="Celda vinculada 2 3 2" xfId="37085" xr:uid="{00000000-0005-0000-0000-0000CB0F0000}"/>
    <cellStyle name="Celda vinculada 2 4" xfId="37086" xr:uid="{00000000-0005-0000-0000-0000CC0F0000}"/>
    <cellStyle name="Celda vinculada 2 5" xfId="37087" xr:uid="{00000000-0005-0000-0000-0000CD0F0000}"/>
    <cellStyle name="Celda vinculada 2 6" xfId="37088" xr:uid="{00000000-0005-0000-0000-0000CE0F0000}"/>
    <cellStyle name="Celda vinculada 3" xfId="1226" xr:uid="{00000000-0005-0000-0000-0000CF0F0000}"/>
    <cellStyle name="Celda vinculada 3 2" xfId="35180" xr:uid="{00000000-0005-0000-0000-0000D00F0000}"/>
    <cellStyle name="Celda vinculada 3 2 2" xfId="37090" xr:uid="{00000000-0005-0000-0000-0000D10F0000}"/>
    <cellStyle name="Celda vinculada 3 3" xfId="37091" xr:uid="{00000000-0005-0000-0000-0000D20F0000}"/>
    <cellStyle name="Celda vinculada 3 4" xfId="37092" xr:uid="{00000000-0005-0000-0000-0000D30F0000}"/>
    <cellStyle name="Celda vinculada 3 5" xfId="37093" xr:uid="{00000000-0005-0000-0000-0000D40F0000}"/>
    <cellStyle name="Celda vinculada 3 6" xfId="37094" xr:uid="{00000000-0005-0000-0000-0000D50F0000}"/>
    <cellStyle name="Celda vinculada 3 7" xfId="37089" xr:uid="{00000000-0005-0000-0000-0000D60F0000}"/>
    <cellStyle name="Cell_count" xfId="33631" xr:uid="{00000000-0005-0000-0000-0000D70F0000}"/>
    <cellStyle name="Check Cell" xfId="34160" builtinId="23" customBuiltin="1"/>
    <cellStyle name="Check Cell 2" xfId="33048" xr:uid="{00000000-0005-0000-0000-0000D80F0000}"/>
    <cellStyle name="Comma" xfId="1" builtinId="3"/>
    <cellStyle name="Comma [0] 2" xfId="34161" xr:uid="{00000000-0005-0000-0000-0000D90F0000}"/>
    <cellStyle name="Comma [0] 2 2" xfId="34162" xr:uid="{00000000-0005-0000-0000-0000DA0F0000}"/>
    <cellStyle name="Comma [0] 2 3" xfId="34163" xr:uid="{00000000-0005-0000-0000-0000DB0F0000}"/>
    <cellStyle name="Comma [0] 2 4" xfId="34164" xr:uid="{00000000-0005-0000-0000-0000DC0F0000}"/>
    <cellStyle name="Comma 10" xfId="34165" xr:uid="{00000000-0005-0000-0000-0000DD0F0000}"/>
    <cellStyle name="Comma 11" xfId="34166" xr:uid="{00000000-0005-0000-0000-0000DE0F0000}"/>
    <cellStyle name="Comma 12" xfId="34167" xr:uid="{00000000-0005-0000-0000-0000DF0F0000}"/>
    <cellStyle name="Comma 13" xfId="34168" xr:uid="{00000000-0005-0000-0000-0000E00F0000}"/>
    <cellStyle name="Comma 14" xfId="34169" xr:uid="{00000000-0005-0000-0000-0000E10F0000}"/>
    <cellStyle name="Comma 15" xfId="34170" xr:uid="{00000000-0005-0000-0000-0000E20F0000}"/>
    <cellStyle name="Comma 16" xfId="34171" xr:uid="{00000000-0005-0000-0000-0000E30F0000}"/>
    <cellStyle name="Comma 17" xfId="34172" xr:uid="{00000000-0005-0000-0000-0000E40F0000}"/>
    <cellStyle name="Comma 2" xfId="1227" xr:uid="{00000000-0005-0000-0000-0000E50F0000}"/>
    <cellStyle name="Comma 2 2" xfId="33049" xr:uid="{00000000-0005-0000-0000-0000E60F0000}"/>
    <cellStyle name="Comma 2 2 2" xfId="33958" xr:uid="{00000000-0005-0000-0000-0000E70F0000}"/>
    <cellStyle name="Comma 2 2 2 2" xfId="34175" xr:uid="{00000000-0005-0000-0000-0000E80F0000}"/>
    <cellStyle name="Comma 2 2 2 3" xfId="34176" xr:uid="{00000000-0005-0000-0000-0000E90F0000}"/>
    <cellStyle name="Comma 2 2 2 4" xfId="34174" xr:uid="{00000000-0005-0000-0000-0000EA0F0000}"/>
    <cellStyle name="Comma 2 2 3" xfId="34177" xr:uid="{00000000-0005-0000-0000-0000EB0F0000}"/>
    <cellStyle name="Comma 2 2 4" xfId="34178" xr:uid="{00000000-0005-0000-0000-0000EC0F0000}"/>
    <cellStyle name="Comma 2 2 5" xfId="34173" xr:uid="{00000000-0005-0000-0000-0000ED0F0000}"/>
    <cellStyle name="Comma 2 3" xfId="33610" xr:uid="{00000000-0005-0000-0000-0000EE0F0000}"/>
    <cellStyle name="Comma 2 3 2" xfId="34180" xr:uid="{00000000-0005-0000-0000-0000EF0F0000}"/>
    <cellStyle name="Comma 2 3 3" xfId="34181" xr:uid="{00000000-0005-0000-0000-0000F00F0000}"/>
    <cellStyle name="Comma 2 3 4" xfId="34179" xr:uid="{00000000-0005-0000-0000-0000F10F0000}"/>
    <cellStyle name="Comma 2 4" xfId="33889" xr:uid="{00000000-0005-0000-0000-0000F20F0000}"/>
    <cellStyle name="Comma 2 5" xfId="34182" xr:uid="{00000000-0005-0000-0000-0000F30F0000}"/>
    <cellStyle name="Comma 2 6" xfId="34183" xr:uid="{00000000-0005-0000-0000-0000F40F0000}"/>
    <cellStyle name="Comma 2 7" xfId="34184" xr:uid="{00000000-0005-0000-0000-0000F50F0000}"/>
    <cellStyle name="Comma 2 8" xfId="39918" xr:uid="{00000000-0005-0000-0000-0000F60F0000}"/>
    <cellStyle name="Comma 3" xfId="33050" xr:uid="{00000000-0005-0000-0000-0000F70F0000}"/>
    <cellStyle name="Comma 3 2" xfId="33051" xr:uid="{00000000-0005-0000-0000-0000F80F0000}"/>
    <cellStyle name="Comma 3 2 2" xfId="33960" xr:uid="{00000000-0005-0000-0000-0000F90F0000}"/>
    <cellStyle name="Comma 3 2 2 2" xfId="34185" xr:uid="{00000000-0005-0000-0000-0000FA0F0000}"/>
    <cellStyle name="Comma 3 3" xfId="33959" xr:uid="{00000000-0005-0000-0000-0000FB0F0000}"/>
    <cellStyle name="Comma 3 3 2" xfId="34186" xr:uid="{00000000-0005-0000-0000-0000FC0F0000}"/>
    <cellStyle name="Comma 3 4" xfId="34187" xr:uid="{00000000-0005-0000-0000-0000FD0F0000}"/>
    <cellStyle name="Comma 4" xfId="33052" xr:uid="{00000000-0005-0000-0000-0000FE0F0000}"/>
    <cellStyle name="Comma 4 2" xfId="33961" xr:uid="{00000000-0005-0000-0000-0000FF0F0000}"/>
    <cellStyle name="Comma 4 2 2" xfId="34188" xr:uid="{00000000-0005-0000-0000-000000100000}"/>
    <cellStyle name="Comma 5" xfId="33962" xr:uid="{00000000-0005-0000-0000-000001100000}"/>
    <cellStyle name="Comma 5 2" xfId="34190" xr:uid="{00000000-0005-0000-0000-000002100000}"/>
    <cellStyle name="Comma 5 3" xfId="34189" xr:uid="{00000000-0005-0000-0000-000003100000}"/>
    <cellStyle name="Comma 6" xfId="33963" xr:uid="{00000000-0005-0000-0000-000004100000}"/>
    <cellStyle name="Comma 6 2" xfId="34192" xr:uid="{00000000-0005-0000-0000-000005100000}"/>
    <cellStyle name="Comma 6 3" xfId="34193" xr:uid="{00000000-0005-0000-0000-000006100000}"/>
    <cellStyle name="Comma 6 4" xfId="34191" xr:uid="{00000000-0005-0000-0000-000007100000}"/>
    <cellStyle name="Comma 7" xfId="1228" xr:uid="{00000000-0005-0000-0000-000008100000}"/>
    <cellStyle name="Comma 7 2" xfId="34195" xr:uid="{00000000-0005-0000-0000-000009100000}"/>
    <cellStyle name="Comma 7 3" xfId="34194" xr:uid="{00000000-0005-0000-0000-00000A100000}"/>
    <cellStyle name="Comma 8" xfId="34196" xr:uid="{00000000-0005-0000-0000-00000B100000}"/>
    <cellStyle name="Comma 9" xfId="34197" xr:uid="{00000000-0005-0000-0000-00000C100000}"/>
    <cellStyle name="Comma0 - Modelo1" xfId="35179" xr:uid="{00000000-0005-0000-0000-00000D100000}"/>
    <cellStyle name="Comma0 - Style1" xfId="35178" xr:uid="{00000000-0005-0000-0000-00000E100000}"/>
    <cellStyle name="Comma1 - Modelo2" xfId="35177" xr:uid="{00000000-0005-0000-0000-00000F100000}"/>
    <cellStyle name="Comma1 - Style2" xfId="35176" xr:uid="{00000000-0005-0000-0000-000010100000}"/>
    <cellStyle name="Control_link" xfId="33632" xr:uid="{00000000-0005-0000-0000-000011100000}"/>
    <cellStyle name="Copied" xfId="35175" xr:uid="{00000000-0005-0000-0000-000012100000}"/>
    <cellStyle name="COST1" xfId="35174" xr:uid="{00000000-0005-0000-0000-000013100000}"/>
    <cellStyle name="Currency 2" xfId="33053" xr:uid="{00000000-0005-0000-0000-000014100000}"/>
    <cellStyle name="Currency 2 2" xfId="33054" xr:uid="{00000000-0005-0000-0000-000015100000}"/>
    <cellStyle name="Demo" xfId="33633" xr:uid="{00000000-0005-0000-0000-000016100000}"/>
    <cellStyle name="Detail" xfId="33634" xr:uid="{00000000-0005-0000-0000-000017100000}"/>
    <cellStyle name="Dia" xfId="35241" xr:uid="{00000000-0005-0000-0000-000018100000}"/>
    <cellStyle name="Diseño" xfId="35173" xr:uid="{00000000-0005-0000-0000-000019100000}"/>
    <cellStyle name="Encabez1" xfId="35172" xr:uid="{00000000-0005-0000-0000-00001A100000}"/>
    <cellStyle name="Encabez2" xfId="35244" xr:uid="{00000000-0005-0000-0000-00001B100000}"/>
    <cellStyle name="Encabezado 4 2" xfId="1229" xr:uid="{00000000-0005-0000-0000-00001D100000}"/>
    <cellStyle name="Encabezado 4 2 2" xfId="1230" xr:uid="{00000000-0005-0000-0000-00001E100000}"/>
    <cellStyle name="Encabezado 4 2 2 2" xfId="33556" xr:uid="{00000000-0005-0000-0000-00001F100000}"/>
    <cellStyle name="Encabezado 4 2 2 3" xfId="35714" xr:uid="{00000000-0005-0000-0000-000020100000}"/>
    <cellStyle name="Encabezado 4 2 3" xfId="35248" xr:uid="{00000000-0005-0000-0000-000021100000}"/>
    <cellStyle name="Encabezado 4 2 3 2" xfId="37095" xr:uid="{00000000-0005-0000-0000-000022100000}"/>
    <cellStyle name="Encabezado 4 2 4" xfId="37096" xr:uid="{00000000-0005-0000-0000-000023100000}"/>
    <cellStyle name="Encabezado 4 2 5" xfId="37097" xr:uid="{00000000-0005-0000-0000-000024100000}"/>
    <cellStyle name="Encabezado 4 2 6" xfId="37098" xr:uid="{00000000-0005-0000-0000-000025100000}"/>
    <cellStyle name="Encabezado 4 3" xfId="1231" xr:uid="{00000000-0005-0000-0000-000026100000}"/>
    <cellStyle name="Encabezado 4 3 2" xfId="35250" xr:uid="{00000000-0005-0000-0000-000027100000}"/>
    <cellStyle name="Encabezado 4 3 2 2" xfId="37100" xr:uid="{00000000-0005-0000-0000-000028100000}"/>
    <cellStyle name="Encabezado 4 3 3" xfId="37101" xr:uid="{00000000-0005-0000-0000-000029100000}"/>
    <cellStyle name="Encabezado 4 3 4" xfId="37102" xr:uid="{00000000-0005-0000-0000-00002A100000}"/>
    <cellStyle name="Encabezado 4 3 5" xfId="37103" xr:uid="{00000000-0005-0000-0000-00002B100000}"/>
    <cellStyle name="Encabezado 4 3 6" xfId="37104" xr:uid="{00000000-0005-0000-0000-00002C100000}"/>
    <cellStyle name="Encabezado 4 3 7" xfId="37099" xr:uid="{00000000-0005-0000-0000-00002D100000}"/>
    <cellStyle name="Encabezado 4 4" xfId="1232" xr:uid="{00000000-0005-0000-0000-00002E100000}"/>
    <cellStyle name="Énfasis 1" xfId="1233" xr:uid="{00000000-0005-0000-0000-00002F100000}"/>
    <cellStyle name="Énfasis 2" xfId="1234" xr:uid="{00000000-0005-0000-0000-000030100000}"/>
    <cellStyle name="Énfasis 3" xfId="1235" xr:uid="{00000000-0005-0000-0000-000031100000}"/>
    <cellStyle name="Énfasis1 - 20%" xfId="1236" xr:uid="{00000000-0005-0000-0000-000032100000}"/>
    <cellStyle name="Énfasis1 - 40%" xfId="1237" xr:uid="{00000000-0005-0000-0000-000033100000}"/>
    <cellStyle name="Énfasis1 - 60%" xfId="1238" xr:uid="{00000000-0005-0000-0000-000034100000}"/>
    <cellStyle name="Énfasis1 10" xfId="1239" xr:uid="{00000000-0005-0000-0000-000035100000}"/>
    <cellStyle name="Énfasis1 10 2" xfId="34198" xr:uid="{00000000-0005-0000-0000-000036100000}"/>
    <cellStyle name="Énfasis1 11" xfId="32477" xr:uid="{00000000-0005-0000-0000-000037100000}"/>
    <cellStyle name="Énfasis1 11 2" xfId="34199" xr:uid="{00000000-0005-0000-0000-000038100000}"/>
    <cellStyle name="Énfasis1 12" xfId="32466" xr:uid="{00000000-0005-0000-0000-000039100000}"/>
    <cellStyle name="Énfasis1 12 2" xfId="34200" xr:uid="{00000000-0005-0000-0000-00003A100000}"/>
    <cellStyle name="Énfasis1 13" xfId="32475" xr:uid="{00000000-0005-0000-0000-00003B100000}"/>
    <cellStyle name="Énfasis1 13 2" xfId="34201" xr:uid="{00000000-0005-0000-0000-00003C100000}"/>
    <cellStyle name="Énfasis1 14" xfId="32460" xr:uid="{00000000-0005-0000-0000-00003D100000}"/>
    <cellStyle name="Énfasis1 14 2" xfId="34202" xr:uid="{00000000-0005-0000-0000-00003E100000}"/>
    <cellStyle name="Énfasis1 15" xfId="32488" xr:uid="{00000000-0005-0000-0000-00003F100000}"/>
    <cellStyle name="Énfasis1 15 2" xfId="34203" xr:uid="{00000000-0005-0000-0000-000040100000}"/>
    <cellStyle name="Énfasis1 16" xfId="32454" xr:uid="{00000000-0005-0000-0000-000041100000}"/>
    <cellStyle name="Énfasis1 17" xfId="32494" xr:uid="{00000000-0005-0000-0000-000042100000}"/>
    <cellStyle name="Énfasis1 18" xfId="32503" xr:uid="{00000000-0005-0000-0000-000043100000}"/>
    <cellStyle name="Énfasis1 19" xfId="32510" xr:uid="{00000000-0005-0000-0000-000044100000}"/>
    <cellStyle name="Énfasis1 2" xfId="1240" xr:uid="{00000000-0005-0000-0000-000045100000}"/>
    <cellStyle name="Énfasis1 2 2" xfId="1241" xr:uid="{00000000-0005-0000-0000-000046100000}"/>
    <cellStyle name="Énfasis1 2 2 2" xfId="33557" xr:uid="{00000000-0005-0000-0000-000047100000}"/>
    <cellStyle name="Énfasis1 2 2 3" xfId="35715" xr:uid="{00000000-0005-0000-0000-000048100000}"/>
    <cellStyle name="Énfasis1 2 3" xfId="35171" xr:uid="{00000000-0005-0000-0000-000049100000}"/>
    <cellStyle name="Énfasis1 2 3 2" xfId="37105" xr:uid="{00000000-0005-0000-0000-00004A100000}"/>
    <cellStyle name="Énfasis1 2 4" xfId="37106" xr:uid="{00000000-0005-0000-0000-00004B100000}"/>
    <cellStyle name="Énfasis1 2 5" xfId="37107" xr:uid="{00000000-0005-0000-0000-00004C100000}"/>
    <cellStyle name="Énfasis1 2 6" xfId="37108" xr:uid="{00000000-0005-0000-0000-00004D100000}"/>
    <cellStyle name="Énfasis1 2 7" xfId="39950" xr:uid="{00000000-0005-0000-0000-00004E100000}"/>
    <cellStyle name="Énfasis1 20" xfId="32517" xr:uid="{00000000-0005-0000-0000-00004F100000}"/>
    <cellStyle name="Énfasis1 21" xfId="32524" xr:uid="{00000000-0005-0000-0000-000050100000}"/>
    <cellStyle name="Énfasis1 22" xfId="32531" xr:uid="{00000000-0005-0000-0000-000051100000}"/>
    <cellStyle name="Énfasis1 23" xfId="32538" xr:uid="{00000000-0005-0000-0000-000052100000}"/>
    <cellStyle name="Énfasis1 24" xfId="32545" xr:uid="{00000000-0005-0000-0000-000053100000}"/>
    <cellStyle name="Énfasis1 25" xfId="32552" xr:uid="{00000000-0005-0000-0000-000054100000}"/>
    <cellStyle name="Énfasis1 26" xfId="32596" xr:uid="{00000000-0005-0000-0000-000055100000}"/>
    <cellStyle name="Énfasis1 27" xfId="32595" xr:uid="{00000000-0005-0000-0000-000056100000}"/>
    <cellStyle name="Énfasis1 28" xfId="32602" xr:uid="{00000000-0005-0000-0000-000057100000}"/>
    <cellStyle name="Énfasis1 29" xfId="32580" xr:uid="{00000000-0005-0000-0000-000058100000}"/>
    <cellStyle name="Énfasis1 3" xfId="1242" xr:uid="{00000000-0005-0000-0000-000059100000}"/>
    <cellStyle name="Énfasis1 3 2" xfId="34204" xr:uid="{00000000-0005-0000-0000-00005A100000}"/>
    <cellStyle name="Énfasis1 3 2 2" xfId="37110" xr:uid="{00000000-0005-0000-0000-00005B100000}"/>
    <cellStyle name="Énfasis1 3 3" xfId="35170" xr:uid="{00000000-0005-0000-0000-00005C100000}"/>
    <cellStyle name="Énfasis1 3 3 2" xfId="37111" xr:uid="{00000000-0005-0000-0000-00005D100000}"/>
    <cellStyle name="Énfasis1 3 4" xfId="37112" xr:uid="{00000000-0005-0000-0000-00005E100000}"/>
    <cellStyle name="Énfasis1 3 5" xfId="37113" xr:uid="{00000000-0005-0000-0000-00005F100000}"/>
    <cellStyle name="Énfasis1 3 6" xfId="37114" xr:uid="{00000000-0005-0000-0000-000060100000}"/>
    <cellStyle name="Énfasis1 3 7" xfId="37109" xr:uid="{00000000-0005-0000-0000-000061100000}"/>
    <cellStyle name="Énfasis1 30" xfId="32608" xr:uid="{00000000-0005-0000-0000-000062100000}"/>
    <cellStyle name="Énfasis1 31" xfId="32615" xr:uid="{00000000-0005-0000-0000-000063100000}"/>
    <cellStyle name="Énfasis1 32" xfId="32622" xr:uid="{00000000-0005-0000-0000-000064100000}"/>
    <cellStyle name="Énfasis1 4" xfId="1243" xr:uid="{00000000-0005-0000-0000-000065100000}"/>
    <cellStyle name="Énfasis1 4 2" xfId="34205" xr:uid="{00000000-0005-0000-0000-000066100000}"/>
    <cellStyle name="Énfasis1 5" xfId="1244" xr:uid="{00000000-0005-0000-0000-000067100000}"/>
    <cellStyle name="Énfasis1 5 2" xfId="34206" xr:uid="{00000000-0005-0000-0000-000068100000}"/>
    <cellStyle name="Énfasis1 6" xfId="1245" xr:uid="{00000000-0005-0000-0000-000069100000}"/>
    <cellStyle name="Énfasis1 6 2" xfId="34207" xr:uid="{00000000-0005-0000-0000-00006A100000}"/>
    <cellStyle name="Énfasis1 7" xfId="1246" xr:uid="{00000000-0005-0000-0000-00006B100000}"/>
    <cellStyle name="Énfasis1 7 2" xfId="34208" xr:uid="{00000000-0005-0000-0000-00006C100000}"/>
    <cellStyle name="Énfasis1 8" xfId="1247" xr:uid="{00000000-0005-0000-0000-00006D100000}"/>
    <cellStyle name="Énfasis1 8 2" xfId="34209" xr:uid="{00000000-0005-0000-0000-00006E100000}"/>
    <cellStyle name="Énfasis1 9" xfId="1248" xr:uid="{00000000-0005-0000-0000-00006F100000}"/>
    <cellStyle name="Énfasis1 9 2" xfId="34210" xr:uid="{00000000-0005-0000-0000-000070100000}"/>
    <cellStyle name="Énfasis2 - 20%" xfId="1249" xr:uid="{00000000-0005-0000-0000-000071100000}"/>
    <cellStyle name="Énfasis2 - 40%" xfId="1250" xr:uid="{00000000-0005-0000-0000-000072100000}"/>
    <cellStyle name="Énfasis2 - 60%" xfId="1251" xr:uid="{00000000-0005-0000-0000-000073100000}"/>
    <cellStyle name="Énfasis2 10" xfId="1252" xr:uid="{00000000-0005-0000-0000-000074100000}"/>
    <cellStyle name="Énfasis2 10 2" xfId="34211" xr:uid="{00000000-0005-0000-0000-000075100000}"/>
    <cellStyle name="Énfasis2 11" xfId="32478" xr:uid="{00000000-0005-0000-0000-000076100000}"/>
    <cellStyle name="Énfasis2 11 2" xfId="34212" xr:uid="{00000000-0005-0000-0000-000077100000}"/>
    <cellStyle name="Énfasis2 12" xfId="32465" xr:uid="{00000000-0005-0000-0000-000078100000}"/>
    <cellStyle name="Énfasis2 12 2" xfId="34213" xr:uid="{00000000-0005-0000-0000-000079100000}"/>
    <cellStyle name="Énfasis2 13" xfId="32476" xr:uid="{00000000-0005-0000-0000-00007A100000}"/>
    <cellStyle name="Énfasis2 13 2" xfId="34214" xr:uid="{00000000-0005-0000-0000-00007B100000}"/>
    <cellStyle name="Énfasis2 14" xfId="32459" xr:uid="{00000000-0005-0000-0000-00007C100000}"/>
    <cellStyle name="Énfasis2 14 2" xfId="34215" xr:uid="{00000000-0005-0000-0000-00007D100000}"/>
    <cellStyle name="Énfasis2 15" xfId="32489" xr:uid="{00000000-0005-0000-0000-00007E100000}"/>
    <cellStyle name="Énfasis2 15 2" xfId="34216" xr:uid="{00000000-0005-0000-0000-00007F100000}"/>
    <cellStyle name="Énfasis2 16" xfId="32498" xr:uid="{00000000-0005-0000-0000-000080100000}"/>
    <cellStyle name="Énfasis2 17" xfId="32495" xr:uid="{00000000-0005-0000-0000-000081100000}"/>
    <cellStyle name="Énfasis2 18" xfId="32504" xr:uid="{00000000-0005-0000-0000-000082100000}"/>
    <cellStyle name="Énfasis2 19" xfId="32511" xr:uid="{00000000-0005-0000-0000-000083100000}"/>
    <cellStyle name="Énfasis2 2" xfId="1253" xr:uid="{00000000-0005-0000-0000-000084100000}"/>
    <cellStyle name="Énfasis2 2 2" xfId="1254" xr:uid="{00000000-0005-0000-0000-000085100000}"/>
    <cellStyle name="Énfasis2 2 2 2" xfId="33558" xr:uid="{00000000-0005-0000-0000-000086100000}"/>
    <cellStyle name="Énfasis2 2 2 3" xfId="35716" xr:uid="{00000000-0005-0000-0000-000087100000}"/>
    <cellStyle name="Énfasis2 2 3" xfId="35169" xr:uid="{00000000-0005-0000-0000-000088100000}"/>
    <cellStyle name="Énfasis2 2 3 2" xfId="37115" xr:uid="{00000000-0005-0000-0000-000089100000}"/>
    <cellStyle name="Énfasis2 2 4" xfId="37116" xr:uid="{00000000-0005-0000-0000-00008A100000}"/>
    <cellStyle name="Énfasis2 2 5" xfId="37117" xr:uid="{00000000-0005-0000-0000-00008B100000}"/>
    <cellStyle name="Énfasis2 2 6" xfId="37118" xr:uid="{00000000-0005-0000-0000-00008C100000}"/>
    <cellStyle name="Énfasis2 20" xfId="32518" xr:uid="{00000000-0005-0000-0000-00008D100000}"/>
    <cellStyle name="Énfasis2 21" xfId="32525" xr:uid="{00000000-0005-0000-0000-00008E100000}"/>
    <cellStyle name="Énfasis2 22" xfId="32532" xr:uid="{00000000-0005-0000-0000-00008F100000}"/>
    <cellStyle name="Énfasis2 23" xfId="32539" xr:uid="{00000000-0005-0000-0000-000090100000}"/>
    <cellStyle name="Énfasis2 24" xfId="32546" xr:uid="{00000000-0005-0000-0000-000091100000}"/>
    <cellStyle name="Énfasis2 25" xfId="32553" xr:uid="{00000000-0005-0000-0000-000092100000}"/>
    <cellStyle name="Énfasis2 26" xfId="32597" xr:uid="{00000000-0005-0000-0000-000093100000}"/>
    <cellStyle name="Énfasis2 27" xfId="32594" xr:uid="{00000000-0005-0000-0000-000094100000}"/>
    <cellStyle name="Énfasis2 28" xfId="32603" xr:uid="{00000000-0005-0000-0000-000095100000}"/>
    <cellStyle name="Énfasis2 29" xfId="32581" xr:uid="{00000000-0005-0000-0000-000096100000}"/>
    <cellStyle name="Énfasis2 3" xfId="1255" xr:uid="{00000000-0005-0000-0000-000097100000}"/>
    <cellStyle name="Énfasis2 3 2" xfId="34217" xr:uid="{00000000-0005-0000-0000-000098100000}"/>
    <cellStyle name="Énfasis2 3 2 2" xfId="37120" xr:uid="{00000000-0005-0000-0000-000099100000}"/>
    <cellStyle name="Énfasis2 3 3" xfId="35168" xr:uid="{00000000-0005-0000-0000-00009A100000}"/>
    <cellStyle name="Énfasis2 3 3 2" xfId="37121" xr:uid="{00000000-0005-0000-0000-00009B100000}"/>
    <cellStyle name="Énfasis2 3 4" xfId="37122" xr:uid="{00000000-0005-0000-0000-00009C100000}"/>
    <cellStyle name="Énfasis2 3 5" xfId="37123" xr:uid="{00000000-0005-0000-0000-00009D100000}"/>
    <cellStyle name="Énfasis2 3 6" xfId="37124" xr:uid="{00000000-0005-0000-0000-00009E100000}"/>
    <cellStyle name="Énfasis2 3 7" xfId="37119" xr:uid="{00000000-0005-0000-0000-00009F100000}"/>
    <cellStyle name="Énfasis2 30" xfId="32609" xr:uid="{00000000-0005-0000-0000-0000A0100000}"/>
    <cellStyle name="Énfasis2 31" xfId="32616" xr:uid="{00000000-0005-0000-0000-0000A1100000}"/>
    <cellStyle name="Énfasis2 32" xfId="32623" xr:uid="{00000000-0005-0000-0000-0000A2100000}"/>
    <cellStyle name="Énfasis2 4" xfId="1256" xr:uid="{00000000-0005-0000-0000-0000A3100000}"/>
    <cellStyle name="Énfasis2 4 2" xfId="34218" xr:uid="{00000000-0005-0000-0000-0000A4100000}"/>
    <cellStyle name="Énfasis2 5" xfId="1257" xr:uid="{00000000-0005-0000-0000-0000A5100000}"/>
    <cellStyle name="Énfasis2 5 2" xfId="34219" xr:uid="{00000000-0005-0000-0000-0000A6100000}"/>
    <cellStyle name="Énfasis2 6" xfId="1258" xr:uid="{00000000-0005-0000-0000-0000A7100000}"/>
    <cellStyle name="Énfasis2 6 2" xfId="34220" xr:uid="{00000000-0005-0000-0000-0000A8100000}"/>
    <cellStyle name="Énfasis2 7" xfId="1259" xr:uid="{00000000-0005-0000-0000-0000A9100000}"/>
    <cellStyle name="Énfasis2 7 2" xfId="34221" xr:uid="{00000000-0005-0000-0000-0000AA100000}"/>
    <cellStyle name="Énfasis2 8" xfId="1260" xr:uid="{00000000-0005-0000-0000-0000AB100000}"/>
    <cellStyle name="Énfasis2 8 2" xfId="34222" xr:uid="{00000000-0005-0000-0000-0000AC100000}"/>
    <cellStyle name="Énfasis2 9" xfId="1261" xr:uid="{00000000-0005-0000-0000-0000AD100000}"/>
    <cellStyle name="Énfasis2 9 2" xfId="34223" xr:uid="{00000000-0005-0000-0000-0000AE100000}"/>
    <cellStyle name="Énfasis3 - 20%" xfId="1262" xr:uid="{00000000-0005-0000-0000-0000AF100000}"/>
    <cellStyle name="Énfasis3 - 40%" xfId="1263" xr:uid="{00000000-0005-0000-0000-0000B0100000}"/>
    <cellStyle name="Énfasis3 - 60%" xfId="1264" xr:uid="{00000000-0005-0000-0000-0000B1100000}"/>
    <cellStyle name="Énfasis3 10" xfId="1265" xr:uid="{00000000-0005-0000-0000-0000B2100000}"/>
    <cellStyle name="Énfasis3 10 2" xfId="34224" xr:uid="{00000000-0005-0000-0000-0000B3100000}"/>
    <cellStyle name="Énfasis3 11" xfId="32479" xr:uid="{00000000-0005-0000-0000-0000B4100000}"/>
    <cellStyle name="Énfasis3 11 2" xfId="34225" xr:uid="{00000000-0005-0000-0000-0000B5100000}"/>
    <cellStyle name="Énfasis3 12" xfId="32464" xr:uid="{00000000-0005-0000-0000-0000B6100000}"/>
    <cellStyle name="Énfasis3 12 2" xfId="34226" xr:uid="{00000000-0005-0000-0000-0000B7100000}"/>
    <cellStyle name="Énfasis3 13" xfId="32483" xr:uid="{00000000-0005-0000-0000-0000B8100000}"/>
    <cellStyle name="Énfasis3 13 2" xfId="34227" xr:uid="{00000000-0005-0000-0000-0000B9100000}"/>
    <cellStyle name="Énfasis3 14" xfId="32458" xr:uid="{00000000-0005-0000-0000-0000BA100000}"/>
    <cellStyle name="Énfasis3 14 2" xfId="34228" xr:uid="{00000000-0005-0000-0000-0000BB100000}"/>
    <cellStyle name="Énfasis3 15" xfId="32490" xr:uid="{00000000-0005-0000-0000-0000BC100000}"/>
    <cellStyle name="Énfasis3 15 2" xfId="34229" xr:uid="{00000000-0005-0000-0000-0000BD100000}"/>
    <cellStyle name="Énfasis3 16" xfId="32499" xr:uid="{00000000-0005-0000-0000-0000BE100000}"/>
    <cellStyle name="Énfasis3 17" xfId="32496" xr:uid="{00000000-0005-0000-0000-0000BF100000}"/>
    <cellStyle name="Énfasis3 18" xfId="32505" xr:uid="{00000000-0005-0000-0000-0000C0100000}"/>
    <cellStyle name="Énfasis3 19" xfId="32512" xr:uid="{00000000-0005-0000-0000-0000C1100000}"/>
    <cellStyle name="Énfasis3 2" xfId="1266" xr:uid="{00000000-0005-0000-0000-0000C2100000}"/>
    <cellStyle name="Énfasis3 2 2" xfId="1267" xr:uid="{00000000-0005-0000-0000-0000C3100000}"/>
    <cellStyle name="Énfasis3 2 2 2" xfId="33559" xr:uid="{00000000-0005-0000-0000-0000C4100000}"/>
    <cellStyle name="Énfasis3 2 2 3" xfId="35717" xr:uid="{00000000-0005-0000-0000-0000C5100000}"/>
    <cellStyle name="Énfasis3 2 3" xfId="35167" xr:uid="{00000000-0005-0000-0000-0000C6100000}"/>
    <cellStyle name="Énfasis3 2 3 2" xfId="37125" xr:uid="{00000000-0005-0000-0000-0000C7100000}"/>
    <cellStyle name="Énfasis3 2 4" xfId="37126" xr:uid="{00000000-0005-0000-0000-0000C8100000}"/>
    <cellStyle name="Énfasis3 2 5" xfId="37127" xr:uid="{00000000-0005-0000-0000-0000C9100000}"/>
    <cellStyle name="Énfasis3 2 6" xfId="37128" xr:uid="{00000000-0005-0000-0000-0000CA100000}"/>
    <cellStyle name="Énfasis3 20" xfId="32519" xr:uid="{00000000-0005-0000-0000-0000CB100000}"/>
    <cellStyle name="Énfasis3 21" xfId="32526" xr:uid="{00000000-0005-0000-0000-0000CC100000}"/>
    <cellStyle name="Énfasis3 22" xfId="32533" xr:uid="{00000000-0005-0000-0000-0000CD100000}"/>
    <cellStyle name="Énfasis3 23" xfId="32540" xr:uid="{00000000-0005-0000-0000-0000CE100000}"/>
    <cellStyle name="Énfasis3 24" xfId="32547" xr:uid="{00000000-0005-0000-0000-0000CF100000}"/>
    <cellStyle name="Énfasis3 25" xfId="32554" xr:uid="{00000000-0005-0000-0000-0000D0100000}"/>
    <cellStyle name="Énfasis3 26" xfId="32598" xr:uid="{00000000-0005-0000-0000-0000D1100000}"/>
    <cellStyle name="Énfasis3 27" xfId="32473" xr:uid="{00000000-0005-0000-0000-0000D2100000}"/>
    <cellStyle name="Énfasis3 28" xfId="32593" xr:uid="{00000000-0005-0000-0000-0000D3100000}"/>
    <cellStyle name="Énfasis3 29" xfId="32613" xr:uid="{00000000-0005-0000-0000-0000D4100000}"/>
    <cellStyle name="Énfasis3 3" xfId="1268" xr:uid="{00000000-0005-0000-0000-0000D5100000}"/>
    <cellStyle name="Énfasis3 3 2" xfId="34230" xr:uid="{00000000-0005-0000-0000-0000D6100000}"/>
    <cellStyle name="Énfasis3 3 2 2" xfId="37130" xr:uid="{00000000-0005-0000-0000-0000D7100000}"/>
    <cellStyle name="Énfasis3 3 3" xfId="35166" xr:uid="{00000000-0005-0000-0000-0000D8100000}"/>
    <cellStyle name="Énfasis3 3 3 2" xfId="37131" xr:uid="{00000000-0005-0000-0000-0000D9100000}"/>
    <cellStyle name="Énfasis3 3 4" xfId="37132" xr:uid="{00000000-0005-0000-0000-0000DA100000}"/>
    <cellStyle name="Énfasis3 3 5" xfId="37133" xr:uid="{00000000-0005-0000-0000-0000DB100000}"/>
    <cellStyle name="Énfasis3 3 6" xfId="37134" xr:uid="{00000000-0005-0000-0000-0000DC100000}"/>
    <cellStyle name="Énfasis3 3 7" xfId="37129" xr:uid="{00000000-0005-0000-0000-0000DD100000}"/>
    <cellStyle name="Énfasis3 30" xfId="32620" xr:uid="{00000000-0005-0000-0000-0000DE100000}"/>
    <cellStyle name="Énfasis3 31" xfId="32627" xr:uid="{00000000-0005-0000-0000-0000DF100000}"/>
    <cellStyle name="Énfasis3 32" xfId="32630" xr:uid="{00000000-0005-0000-0000-0000E0100000}"/>
    <cellStyle name="Énfasis3 4" xfId="1269" xr:uid="{00000000-0005-0000-0000-0000E1100000}"/>
    <cellStyle name="Énfasis3 4 2" xfId="34231" xr:uid="{00000000-0005-0000-0000-0000E2100000}"/>
    <cellStyle name="Énfasis3 5" xfId="1270" xr:uid="{00000000-0005-0000-0000-0000E3100000}"/>
    <cellStyle name="Énfasis3 5 2" xfId="34232" xr:uid="{00000000-0005-0000-0000-0000E4100000}"/>
    <cellStyle name="Énfasis3 6" xfId="1271" xr:uid="{00000000-0005-0000-0000-0000E5100000}"/>
    <cellStyle name="Énfasis3 6 2" xfId="34233" xr:uid="{00000000-0005-0000-0000-0000E6100000}"/>
    <cellStyle name="Énfasis3 7" xfId="1272" xr:uid="{00000000-0005-0000-0000-0000E7100000}"/>
    <cellStyle name="Énfasis3 7 2" xfId="34234" xr:uid="{00000000-0005-0000-0000-0000E8100000}"/>
    <cellStyle name="Énfasis3 8" xfId="1273" xr:uid="{00000000-0005-0000-0000-0000E9100000}"/>
    <cellStyle name="Énfasis3 8 2" xfId="34235" xr:uid="{00000000-0005-0000-0000-0000EA100000}"/>
    <cellStyle name="Énfasis3 9" xfId="1274" xr:uid="{00000000-0005-0000-0000-0000EB100000}"/>
    <cellStyle name="Énfasis3 9 2" xfId="34236" xr:uid="{00000000-0005-0000-0000-0000EC100000}"/>
    <cellStyle name="Énfasis4 - 20%" xfId="1275" xr:uid="{00000000-0005-0000-0000-0000ED100000}"/>
    <cellStyle name="Énfasis4 - 40%" xfId="1276" xr:uid="{00000000-0005-0000-0000-0000EE100000}"/>
    <cellStyle name="Énfasis4 - 60%" xfId="1277" xr:uid="{00000000-0005-0000-0000-0000EF100000}"/>
    <cellStyle name="Énfasis4 10" xfId="1278" xr:uid="{00000000-0005-0000-0000-0000F0100000}"/>
    <cellStyle name="Énfasis4 10 2" xfId="34237" xr:uid="{00000000-0005-0000-0000-0000F1100000}"/>
    <cellStyle name="Énfasis4 11" xfId="32480" xr:uid="{00000000-0005-0000-0000-0000F2100000}"/>
    <cellStyle name="Énfasis4 11 2" xfId="34238" xr:uid="{00000000-0005-0000-0000-0000F3100000}"/>
    <cellStyle name="Énfasis4 12" xfId="32463" xr:uid="{00000000-0005-0000-0000-0000F4100000}"/>
    <cellStyle name="Énfasis4 12 2" xfId="34239" xr:uid="{00000000-0005-0000-0000-0000F5100000}"/>
    <cellStyle name="Énfasis4 13" xfId="32484" xr:uid="{00000000-0005-0000-0000-0000F6100000}"/>
    <cellStyle name="Énfasis4 13 2" xfId="34240" xr:uid="{00000000-0005-0000-0000-0000F7100000}"/>
    <cellStyle name="Énfasis4 14" xfId="32456" xr:uid="{00000000-0005-0000-0000-0000F8100000}"/>
    <cellStyle name="Énfasis4 14 2" xfId="34241" xr:uid="{00000000-0005-0000-0000-0000F9100000}"/>
    <cellStyle name="Énfasis4 15" xfId="32492" xr:uid="{00000000-0005-0000-0000-0000FA100000}"/>
    <cellStyle name="Énfasis4 15 2" xfId="34242" xr:uid="{00000000-0005-0000-0000-0000FB100000}"/>
    <cellStyle name="Énfasis4 16" xfId="32501" xr:uid="{00000000-0005-0000-0000-0000FC100000}"/>
    <cellStyle name="Énfasis4 17" xfId="32508" xr:uid="{00000000-0005-0000-0000-0000FD100000}"/>
    <cellStyle name="Énfasis4 18" xfId="32515" xr:uid="{00000000-0005-0000-0000-0000FE100000}"/>
    <cellStyle name="Énfasis4 19" xfId="32522" xr:uid="{00000000-0005-0000-0000-0000FF100000}"/>
    <cellStyle name="Énfasis4 2" xfId="1279" xr:uid="{00000000-0005-0000-0000-000000110000}"/>
    <cellStyle name="Énfasis4 2 2" xfId="1280" xr:uid="{00000000-0005-0000-0000-000001110000}"/>
    <cellStyle name="Énfasis4 2 2 2" xfId="33560" xr:uid="{00000000-0005-0000-0000-000002110000}"/>
    <cellStyle name="Énfasis4 2 2 3" xfId="35718" xr:uid="{00000000-0005-0000-0000-000003110000}"/>
    <cellStyle name="Énfasis4 2 3" xfId="35165" xr:uid="{00000000-0005-0000-0000-000004110000}"/>
    <cellStyle name="Énfasis4 2 3 2" xfId="37135" xr:uid="{00000000-0005-0000-0000-000005110000}"/>
    <cellStyle name="Énfasis4 2 4" xfId="37136" xr:uid="{00000000-0005-0000-0000-000006110000}"/>
    <cellStyle name="Énfasis4 2 5" xfId="37137" xr:uid="{00000000-0005-0000-0000-000007110000}"/>
    <cellStyle name="Énfasis4 2 6" xfId="37138" xr:uid="{00000000-0005-0000-0000-000008110000}"/>
    <cellStyle name="Énfasis4 20" xfId="32529" xr:uid="{00000000-0005-0000-0000-000009110000}"/>
    <cellStyle name="Énfasis4 21" xfId="32536" xr:uid="{00000000-0005-0000-0000-00000A110000}"/>
    <cellStyle name="Énfasis4 22" xfId="32543" xr:uid="{00000000-0005-0000-0000-00000B110000}"/>
    <cellStyle name="Énfasis4 23" xfId="32550" xr:uid="{00000000-0005-0000-0000-00000C110000}"/>
    <cellStyle name="Énfasis4 24" xfId="32557" xr:uid="{00000000-0005-0000-0000-00000D110000}"/>
    <cellStyle name="Énfasis4 25" xfId="32564" xr:uid="{00000000-0005-0000-0000-00000E110000}"/>
    <cellStyle name="Énfasis4 26" xfId="32599" xr:uid="{00000000-0005-0000-0000-00000F110000}"/>
    <cellStyle name="Énfasis4 27" xfId="32474" xr:uid="{00000000-0005-0000-0000-000010110000}"/>
    <cellStyle name="Énfasis4 28" xfId="32605" xr:uid="{00000000-0005-0000-0000-000011110000}"/>
    <cellStyle name="Énfasis4 29" xfId="32591" xr:uid="{00000000-0005-0000-0000-000012110000}"/>
    <cellStyle name="Énfasis4 3" xfId="1281" xr:uid="{00000000-0005-0000-0000-000013110000}"/>
    <cellStyle name="Énfasis4 3 2" xfId="34243" xr:uid="{00000000-0005-0000-0000-000014110000}"/>
    <cellStyle name="Énfasis4 3 2 2" xfId="37140" xr:uid="{00000000-0005-0000-0000-000015110000}"/>
    <cellStyle name="Énfasis4 3 3" xfId="35164" xr:uid="{00000000-0005-0000-0000-000016110000}"/>
    <cellStyle name="Énfasis4 3 3 2" xfId="37141" xr:uid="{00000000-0005-0000-0000-000017110000}"/>
    <cellStyle name="Énfasis4 3 4" xfId="37142" xr:uid="{00000000-0005-0000-0000-000018110000}"/>
    <cellStyle name="Énfasis4 3 5" xfId="37143" xr:uid="{00000000-0005-0000-0000-000019110000}"/>
    <cellStyle name="Énfasis4 3 6" xfId="37144" xr:uid="{00000000-0005-0000-0000-00001A110000}"/>
    <cellStyle name="Énfasis4 3 7" xfId="37139" xr:uid="{00000000-0005-0000-0000-00001B110000}"/>
    <cellStyle name="Énfasis4 30" xfId="32611" xr:uid="{00000000-0005-0000-0000-00001C110000}"/>
    <cellStyle name="Énfasis4 31" xfId="32618" xr:uid="{00000000-0005-0000-0000-00001D110000}"/>
    <cellStyle name="Énfasis4 32" xfId="32625" xr:uid="{00000000-0005-0000-0000-00001E110000}"/>
    <cellStyle name="Énfasis4 4" xfId="1282" xr:uid="{00000000-0005-0000-0000-00001F110000}"/>
    <cellStyle name="Énfasis4 4 2" xfId="34244" xr:uid="{00000000-0005-0000-0000-000020110000}"/>
    <cellStyle name="Énfasis4 5" xfId="1283" xr:uid="{00000000-0005-0000-0000-000021110000}"/>
    <cellStyle name="Énfasis4 5 2" xfId="34245" xr:uid="{00000000-0005-0000-0000-000022110000}"/>
    <cellStyle name="Énfasis4 6" xfId="1284" xr:uid="{00000000-0005-0000-0000-000023110000}"/>
    <cellStyle name="Énfasis4 6 2" xfId="34246" xr:uid="{00000000-0005-0000-0000-000024110000}"/>
    <cellStyle name="Énfasis4 7" xfId="1285" xr:uid="{00000000-0005-0000-0000-000025110000}"/>
    <cellStyle name="Énfasis4 7 2" xfId="34247" xr:uid="{00000000-0005-0000-0000-000026110000}"/>
    <cellStyle name="Énfasis4 8" xfId="1286" xr:uid="{00000000-0005-0000-0000-000027110000}"/>
    <cellStyle name="Énfasis4 8 2" xfId="34248" xr:uid="{00000000-0005-0000-0000-000028110000}"/>
    <cellStyle name="Énfasis4 9" xfId="1287" xr:uid="{00000000-0005-0000-0000-000029110000}"/>
    <cellStyle name="Énfasis4 9 2" xfId="34249" xr:uid="{00000000-0005-0000-0000-00002A110000}"/>
    <cellStyle name="Énfasis5 - 20%" xfId="1288" xr:uid="{00000000-0005-0000-0000-00002B110000}"/>
    <cellStyle name="Énfasis5 - 40%" xfId="1289" xr:uid="{00000000-0005-0000-0000-00002C110000}"/>
    <cellStyle name="Énfasis5 - 60%" xfId="1290" xr:uid="{00000000-0005-0000-0000-00002D110000}"/>
    <cellStyle name="Énfasis5 10" xfId="1291" xr:uid="{00000000-0005-0000-0000-00002E110000}"/>
    <cellStyle name="Énfasis5 10 2" xfId="34250" xr:uid="{00000000-0005-0000-0000-00002F110000}"/>
    <cellStyle name="Énfasis5 11" xfId="32481" xr:uid="{00000000-0005-0000-0000-000030110000}"/>
    <cellStyle name="Énfasis5 11 2" xfId="34251" xr:uid="{00000000-0005-0000-0000-000031110000}"/>
    <cellStyle name="Énfasis5 12" xfId="32462" xr:uid="{00000000-0005-0000-0000-000032110000}"/>
    <cellStyle name="Énfasis5 12 2" xfId="34252" xr:uid="{00000000-0005-0000-0000-000033110000}"/>
    <cellStyle name="Énfasis5 13" xfId="32485" xr:uid="{00000000-0005-0000-0000-000034110000}"/>
    <cellStyle name="Énfasis5 13 2" xfId="34253" xr:uid="{00000000-0005-0000-0000-000035110000}"/>
    <cellStyle name="Énfasis5 14" xfId="32497" xr:uid="{00000000-0005-0000-0000-000036110000}"/>
    <cellStyle name="Énfasis5 14 2" xfId="34254" xr:uid="{00000000-0005-0000-0000-000037110000}"/>
    <cellStyle name="Énfasis5 15" xfId="32506" xr:uid="{00000000-0005-0000-0000-000038110000}"/>
    <cellStyle name="Énfasis5 15 2" xfId="34255" xr:uid="{00000000-0005-0000-0000-000039110000}"/>
    <cellStyle name="Énfasis5 16" xfId="32513" xr:uid="{00000000-0005-0000-0000-00003A110000}"/>
    <cellStyle name="Énfasis5 17" xfId="32520" xr:uid="{00000000-0005-0000-0000-00003B110000}"/>
    <cellStyle name="Énfasis5 18" xfId="32527" xr:uid="{00000000-0005-0000-0000-00003C110000}"/>
    <cellStyle name="Énfasis5 19" xfId="32534" xr:uid="{00000000-0005-0000-0000-00003D110000}"/>
    <cellStyle name="Énfasis5 2" xfId="1292" xr:uid="{00000000-0005-0000-0000-00003E110000}"/>
    <cellStyle name="Énfasis5 2 2" xfId="1293" xr:uid="{00000000-0005-0000-0000-00003F110000}"/>
    <cellStyle name="Énfasis5 2 2 2" xfId="33561" xr:uid="{00000000-0005-0000-0000-000040110000}"/>
    <cellStyle name="Énfasis5 2 2 3" xfId="35719" xr:uid="{00000000-0005-0000-0000-000041110000}"/>
    <cellStyle name="Énfasis5 2 3" xfId="35163" xr:uid="{00000000-0005-0000-0000-000042110000}"/>
    <cellStyle name="Énfasis5 2 3 2" xfId="37145" xr:uid="{00000000-0005-0000-0000-000043110000}"/>
    <cellStyle name="Énfasis5 2 4" xfId="37146" xr:uid="{00000000-0005-0000-0000-000044110000}"/>
    <cellStyle name="Énfasis5 2 5" xfId="37147" xr:uid="{00000000-0005-0000-0000-000045110000}"/>
    <cellStyle name="Énfasis5 2 6" xfId="37148" xr:uid="{00000000-0005-0000-0000-000046110000}"/>
    <cellStyle name="Énfasis5 20" xfId="32541" xr:uid="{00000000-0005-0000-0000-000047110000}"/>
    <cellStyle name="Énfasis5 21" xfId="32548" xr:uid="{00000000-0005-0000-0000-000048110000}"/>
    <cellStyle name="Énfasis5 22" xfId="32555" xr:uid="{00000000-0005-0000-0000-000049110000}"/>
    <cellStyle name="Énfasis5 23" xfId="32562" xr:uid="{00000000-0005-0000-0000-00004A110000}"/>
    <cellStyle name="Énfasis5 24" xfId="32569" xr:uid="{00000000-0005-0000-0000-00004B110000}"/>
    <cellStyle name="Énfasis5 25" xfId="32576" xr:uid="{00000000-0005-0000-0000-00004C110000}"/>
    <cellStyle name="Énfasis5 26" xfId="32600" xr:uid="{00000000-0005-0000-0000-00004D110000}"/>
    <cellStyle name="Énfasis5 27" xfId="32590" xr:uid="{00000000-0005-0000-0000-00004E110000}"/>
    <cellStyle name="Énfasis5 28" xfId="32606" xr:uid="{00000000-0005-0000-0000-00004F110000}"/>
    <cellStyle name="Énfasis5 29" xfId="32592" xr:uid="{00000000-0005-0000-0000-000050110000}"/>
    <cellStyle name="Énfasis5 3" xfId="1294" xr:uid="{00000000-0005-0000-0000-000051110000}"/>
    <cellStyle name="Énfasis5 3 2" xfId="34256" xr:uid="{00000000-0005-0000-0000-000052110000}"/>
    <cellStyle name="Énfasis5 3 2 2" xfId="37150" xr:uid="{00000000-0005-0000-0000-000053110000}"/>
    <cellStyle name="Énfasis5 3 3" xfId="35162" xr:uid="{00000000-0005-0000-0000-000054110000}"/>
    <cellStyle name="Énfasis5 3 3 2" xfId="37151" xr:uid="{00000000-0005-0000-0000-000055110000}"/>
    <cellStyle name="Énfasis5 3 4" xfId="37152" xr:uid="{00000000-0005-0000-0000-000056110000}"/>
    <cellStyle name="Énfasis5 3 5" xfId="37153" xr:uid="{00000000-0005-0000-0000-000057110000}"/>
    <cellStyle name="Énfasis5 3 6" xfId="37154" xr:uid="{00000000-0005-0000-0000-000058110000}"/>
    <cellStyle name="Énfasis5 3 7" xfId="37149" xr:uid="{00000000-0005-0000-0000-000059110000}"/>
    <cellStyle name="Énfasis5 30" xfId="32612" xr:uid="{00000000-0005-0000-0000-00005A110000}"/>
    <cellStyle name="Énfasis5 31" xfId="32619" xr:uid="{00000000-0005-0000-0000-00005B110000}"/>
    <cellStyle name="Énfasis5 32" xfId="32626" xr:uid="{00000000-0005-0000-0000-00005C110000}"/>
    <cellStyle name="Énfasis5 4" xfId="1295" xr:uid="{00000000-0005-0000-0000-00005D110000}"/>
    <cellStyle name="Énfasis5 4 2" xfId="34257" xr:uid="{00000000-0005-0000-0000-00005E110000}"/>
    <cellStyle name="Énfasis5 5" xfId="1296" xr:uid="{00000000-0005-0000-0000-00005F110000}"/>
    <cellStyle name="Énfasis5 5 2" xfId="34258" xr:uid="{00000000-0005-0000-0000-000060110000}"/>
    <cellStyle name="Énfasis5 6" xfId="1297" xr:uid="{00000000-0005-0000-0000-000061110000}"/>
    <cellStyle name="Énfasis5 6 2" xfId="34259" xr:uid="{00000000-0005-0000-0000-000062110000}"/>
    <cellStyle name="Énfasis5 7" xfId="1298" xr:uid="{00000000-0005-0000-0000-000063110000}"/>
    <cellStyle name="Énfasis5 7 2" xfId="34260" xr:uid="{00000000-0005-0000-0000-000064110000}"/>
    <cellStyle name="Énfasis5 8" xfId="1299" xr:uid="{00000000-0005-0000-0000-000065110000}"/>
    <cellStyle name="Énfasis5 8 2" xfId="34261" xr:uid="{00000000-0005-0000-0000-000066110000}"/>
    <cellStyle name="Énfasis5 9" xfId="1300" xr:uid="{00000000-0005-0000-0000-000067110000}"/>
    <cellStyle name="Énfasis5 9 2" xfId="34262" xr:uid="{00000000-0005-0000-0000-000068110000}"/>
    <cellStyle name="Énfasis6 - 20%" xfId="1301" xr:uid="{00000000-0005-0000-0000-000069110000}"/>
    <cellStyle name="Énfasis6 - 40%" xfId="1302" xr:uid="{00000000-0005-0000-0000-00006A110000}"/>
    <cellStyle name="Énfasis6 - 60%" xfId="1303" xr:uid="{00000000-0005-0000-0000-00006B110000}"/>
    <cellStyle name="Énfasis6 10" xfId="1304" xr:uid="{00000000-0005-0000-0000-00006C110000}"/>
    <cellStyle name="Énfasis6 10 2" xfId="34263" xr:uid="{00000000-0005-0000-0000-00006D110000}"/>
    <cellStyle name="Énfasis6 11" xfId="32482" xr:uid="{00000000-0005-0000-0000-00006E110000}"/>
    <cellStyle name="Énfasis6 11 2" xfId="34264" xr:uid="{00000000-0005-0000-0000-00006F110000}"/>
    <cellStyle name="Énfasis6 12" xfId="32461" xr:uid="{00000000-0005-0000-0000-000070110000}"/>
    <cellStyle name="Énfasis6 12 2" xfId="34265" xr:uid="{00000000-0005-0000-0000-000071110000}"/>
    <cellStyle name="Énfasis6 13" xfId="32487" xr:uid="{00000000-0005-0000-0000-000072110000}"/>
    <cellStyle name="Énfasis6 13 2" xfId="34266" xr:uid="{00000000-0005-0000-0000-000073110000}"/>
    <cellStyle name="Énfasis6 14" xfId="32455" xr:uid="{00000000-0005-0000-0000-000074110000}"/>
    <cellStyle name="Énfasis6 14 2" xfId="34267" xr:uid="{00000000-0005-0000-0000-000075110000}"/>
    <cellStyle name="Énfasis6 15" xfId="32493" xr:uid="{00000000-0005-0000-0000-000076110000}"/>
    <cellStyle name="Énfasis6 15 2" xfId="34268" xr:uid="{00000000-0005-0000-0000-000077110000}"/>
    <cellStyle name="Énfasis6 16" xfId="32502" xr:uid="{00000000-0005-0000-0000-000078110000}"/>
    <cellStyle name="Énfasis6 17" xfId="32509" xr:uid="{00000000-0005-0000-0000-000079110000}"/>
    <cellStyle name="Énfasis6 18" xfId="32516" xr:uid="{00000000-0005-0000-0000-00007A110000}"/>
    <cellStyle name="Énfasis6 19" xfId="32523" xr:uid="{00000000-0005-0000-0000-00007B110000}"/>
    <cellStyle name="Énfasis6 2" xfId="1305" xr:uid="{00000000-0005-0000-0000-00007C110000}"/>
    <cellStyle name="Énfasis6 2 2" xfId="1306" xr:uid="{00000000-0005-0000-0000-00007D110000}"/>
    <cellStyle name="Énfasis6 2 2 2" xfId="33562" xr:uid="{00000000-0005-0000-0000-00007E110000}"/>
    <cellStyle name="Énfasis6 2 2 3" xfId="35720" xr:uid="{00000000-0005-0000-0000-00007F110000}"/>
    <cellStyle name="Énfasis6 2 3" xfId="35161" xr:uid="{00000000-0005-0000-0000-000080110000}"/>
    <cellStyle name="Énfasis6 2 3 2" xfId="37155" xr:uid="{00000000-0005-0000-0000-000081110000}"/>
    <cellStyle name="Énfasis6 2 4" xfId="37156" xr:uid="{00000000-0005-0000-0000-000082110000}"/>
    <cellStyle name="Énfasis6 2 5" xfId="37157" xr:uid="{00000000-0005-0000-0000-000083110000}"/>
    <cellStyle name="Énfasis6 2 6" xfId="37158" xr:uid="{00000000-0005-0000-0000-000084110000}"/>
    <cellStyle name="Énfasis6 20" xfId="32530" xr:uid="{00000000-0005-0000-0000-000085110000}"/>
    <cellStyle name="Énfasis6 21" xfId="32537" xr:uid="{00000000-0005-0000-0000-000086110000}"/>
    <cellStyle name="Énfasis6 22" xfId="32544" xr:uid="{00000000-0005-0000-0000-000087110000}"/>
    <cellStyle name="Énfasis6 23" xfId="32551" xr:uid="{00000000-0005-0000-0000-000088110000}"/>
    <cellStyle name="Énfasis6 24" xfId="32558" xr:uid="{00000000-0005-0000-0000-000089110000}"/>
    <cellStyle name="Énfasis6 25" xfId="32565" xr:uid="{00000000-0005-0000-0000-00008A110000}"/>
    <cellStyle name="Énfasis6 26" xfId="32601" xr:uid="{00000000-0005-0000-0000-00008B110000}"/>
    <cellStyle name="Énfasis6 27" xfId="32577" xr:uid="{00000000-0005-0000-0000-00008C110000}"/>
    <cellStyle name="Énfasis6 28" xfId="32607" xr:uid="{00000000-0005-0000-0000-00008D110000}"/>
    <cellStyle name="Énfasis6 29" xfId="32614" xr:uid="{00000000-0005-0000-0000-00008E110000}"/>
    <cellStyle name="Énfasis6 3" xfId="1307" xr:uid="{00000000-0005-0000-0000-00008F110000}"/>
    <cellStyle name="Énfasis6 3 2" xfId="34269" xr:uid="{00000000-0005-0000-0000-000090110000}"/>
    <cellStyle name="Énfasis6 3 2 2" xfId="37160" xr:uid="{00000000-0005-0000-0000-000091110000}"/>
    <cellStyle name="Énfasis6 3 3" xfId="35160" xr:uid="{00000000-0005-0000-0000-000092110000}"/>
    <cellStyle name="Énfasis6 3 3 2" xfId="37161" xr:uid="{00000000-0005-0000-0000-000093110000}"/>
    <cellStyle name="Énfasis6 3 4" xfId="37162" xr:uid="{00000000-0005-0000-0000-000094110000}"/>
    <cellStyle name="Énfasis6 3 5" xfId="37163" xr:uid="{00000000-0005-0000-0000-000095110000}"/>
    <cellStyle name="Énfasis6 3 6" xfId="37164" xr:uid="{00000000-0005-0000-0000-000096110000}"/>
    <cellStyle name="Énfasis6 3 7" xfId="37159" xr:uid="{00000000-0005-0000-0000-000097110000}"/>
    <cellStyle name="Énfasis6 30" xfId="32621" xr:uid="{00000000-0005-0000-0000-000098110000}"/>
    <cellStyle name="Énfasis6 31" xfId="32628" xr:uid="{00000000-0005-0000-0000-000099110000}"/>
    <cellStyle name="Énfasis6 32" xfId="32631" xr:uid="{00000000-0005-0000-0000-00009A110000}"/>
    <cellStyle name="Énfasis6 4" xfId="1308" xr:uid="{00000000-0005-0000-0000-00009B110000}"/>
    <cellStyle name="Énfasis6 4 2" xfId="34270" xr:uid="{00000000-0005-0000-0000-00009C110000}"/>
    <cellStyle name="Énfasis6 5" xfId="1309" xr:uid="{00000000-0005-0000-0000-00009D110000}"/>
    <cellStyle name="Énfasis6 5 2" xfId="34271" xr:uid="{00000000-0005-0000-0000-00009E110000}"/>
    <cellStyle name="Énfasis6 6" xfId="1310" xr:uid="{00000000-0005-0000-0000-00009F110000}"/>
    <cellStyle name="Énfasis6 6 2" xfId="34272" xr:uid="{00000000-0005-0000-0000-0000A0110000}"/>
    <cellStyle name="Énfasis6 7" xfId="1311" xr:uid="{00000000-0005-0000-0000-0000A1110000}"/>
    <cellStyle name="Énfasis6 7 2" xfId="34273" xr:uid="{00000000-0005-0000-0000-0000A2110000}"/>
    <cellStyle name="Énfasis6 8" xfId="1312" xr:uid="{00000000-0005-0000-0000-0000A3110000}"/>
    <cellStyle name="Énfasis6 8 2" xfId="34274" xr:uid="{00000000-0005-0000-0000-0000A4110000}"/>
    <cellStyle name="Énfasis6 9" xfId="1313" xr:uid="{00000000-0005-0000-0000-0000A5110000}"/>
    <cellStyle name="Énfasis6 9 2" xfId="34275" xr:uid="{00000000-0005-0000-0000-0000A6110000}"/>
    <cellStyle name="Entered" xfId="35159" xr:uid="{00000000-0005-0000-0000-0000A7110000}"/>
    <cellStyle name="Entrada 2" xfId="1314" xr:uid="{00000000-0005-0000-0000-0000A9110000}"/>
    <cellStyle name="Entrada 2 10" xfId="38641" xr:uid="{00000000-0005-0000-0000-0000AA110000}"/>
    <cellStyle name="Entrada 2 10 2" xfId="39860" xr:uid="{00000000-0005-0000-0000-0000AB110000}"/>
    <cellStyle name="Entrada 2 2" xfId="1315" xr:uid="{00000000-0005-0000-0000-0000AC110000}"/>
    <cellStyle name="Entrada 2 2 2" xfId="33564" xr:uid="{00000000-0005-0000-0000-0000AD110000}"/>
    <cellStyle name="Entrada 2 2 2 2" xfId="35966" xr:uid="{00000000-0005-0000-0000-0000AE110000}"/>
    <cellStyle name="Entrada 2 2 2 2 2" xfId="40897" xr:uid="{00000000-0005-0000-0000-0000AF110000}"/>
    <cellStyle name="Entrada 2 2 2 2 3" xfId="39109" xr:uid="{00000000-0005-0000-0000-0000B0110000}"/>
    <cellStyle name="Entrada 2 2 2 3" xfId="40391" xr:uid="{00000000-0005-0000-0000-0000B1110000}"/>
    <cellStyle name="Entrada 2 2 2 4" xfId="38681" xr:uid="{00000000-0005-0000-0000-0000B2110000}"/>
    <cellStyle name="Entrada 2 2 3" xfId="35643" xr:uid="{00000000-0005-0000-0000-0000B3110000}"/>
    <cellStyle name="Entrada 2 2 3 2" xfId="40688" xr:uid="{00000000-0005-0000-0000-0000B4110000}"/>
    <cellStyle name="Entrada 2 2 3 3" xfId="38901" xr:uid="{00000000-0005-0000-0000-0000B5110000}"/>
    <cellStyle name="Entrada 2 2 4" xfId="35721" xr:uid="{00000000-0005-0000-0000-0000B6110000}"/>
    <cellStyle name="Entrada 2 2 5" xfId="36221" xr:uid="{00000000-0005-0000-0000-0000B7110000}"/>
    <cellStyle name="Entrada 2 2 5 2" xfId="41127" xr:uid="{00000000-0005-0000-0000-0000B8110000}"/>
    <cellStyle name="Entrada 2 2 5 3" xfId="39329" xr:uid="{00000000-0005-0000-0000-0000B9110000}"/>
    <cellStyle name="Entrada 2 2 6" xfId="38635" xr:uid="{00000000-0005-0000-0000-0000BA110000}"/>
    <cellStyle name="Entrada 2 2 6 2" xfId="41762" xr:uid="{00000000-0005-0000-0000-0000BB110000}"/>
    <cellStyle name="Entrada 2 2 6 3" xfId="39854" xr:uid="{00000000-0005-0000-0000-0000BC110000}"/>
    <cellStyle name="Entrada 2 2 7" xfId="38637" xr:uid="{00000000-0005-0000-0000-0000BD110000}"/>
    <cellStyle name="Entrada 2 2 7 2" xfId="41764" xr:uid="{00000000-0005-0000-0000-0000BE110000}"/>
    <cellStyle name="Entrada 2 2 7 3" xfId="39856" xr:uid="{00000000-0005-0000-0000-0000BF110000}"/>
    <cellStyle name="Entrada 2 2 8" xfId="38650" xr:uid="{00000000-0005-0000-0000-0000C0110000}"/>
    <cellStyle name="Entrada 2 2 8 2" xfId="39863" xr:uid="{00000000-0005-0000-0000-0000C1110000}"/>
    <cellStyle name="Entrada 2 3" xfId="33563" xr:uid="{00000000-0005-0000-0000-0000C2110000}"/>
    <cellStyle name="Entrada 2 3 2" xfId="35965" xr:uid="{00000000-0005-0000-0000-0000C3110000}"/>
    <cellStyle name="Entrada 2 3 2 2" xfId="40896" xr:uid="{00000000-0005-0000-0000-0000C4110000}"/>
    <cellStyle name="Entrada 2 3 2 3" xfId="39108" xr:uid="{00000000-0005-0000-0000-0000C5110000}"/>
    <cellStyle name="Entrada 2 3 3" xfId="37165" xr:uid="{00000000-0005-0000-0000-0000C6110000}"/>
    <cellStyle name="Entrada 2 3 3 2" xfId="41530" xr:uid="{00000000-0005-0000-0000-0000C7110000}"/>
    <cellStyle name="Entrada 2 3 3 3" xfId="39538" xr:uid="{00000000-0005-0000-0000-0000C8110000}"/>
    <cellStyle name="Entrada 2 3 4" xfId="40390" xr:uid="{00000000-0005-0000-0000-0000C9110000}"/>
    <cellStyle name="Entrada 2 3 5" xfId="38680" xr:uid="{00000000-0005-0000-0000-0000CA110000}"/>
    <cellStyle name="Entrada 2 4" xfId="35158" xr:uid="{00000000-0005-0000-0000-0000CB110000}"/>
    <cellStyle name="Entrada 2 4 2" xfId="37166" xr:uid="{00000000-0005-0000-0000-0000CC110000}"/>
    <cellStyle name="Entrada 2 4 2 2" xfId="41531" xr:uid="{00000000-0005-0000-0000-0000CD110000}"/>
    <cellStyle name="Entrada 2 4 2 3" xfId="39539" xr:uid="{00000000-0005-0000-0000-0000CE110000}"/>
    <cellStyle name="Entrada 2 5" xfId="35644" xr:uid="{00000000-0005-0000-0000-0000CF110000}"/>
    <cellStyle name="Entrada 2 5 2" xfId="37167" xr:uid="{00000000-0005-0000-0000-0000D0110000}"/>
    <cellStyle name="Entrada 2 5 2 2" xfId="41532" xr:uid="{00000000-0005-0000-0000-0000D1110000}"/>
    <cellStyle name="Entrada 2 5 2 3" xfId="39540" xr:uid="{00000000-0005-0000-0000-0000D2110000}"/>
    <cellStyle name="Entrada 2 5 3" xfId="40689" xr:uid="{00000000-0005-0000-0000-0000D3110000}"/>
    <cellStyle name="Entrada 2 5 4" xfId="38902" xr:uid="{00000000-0005-0000-0000-0000D4110000}"/>
    <cellStyle name="Entrada 2 6" xfId="35663" xr:uid="{00000000-0005-0000-0000-0000D5110000}"/>
    <cellStyle name="Entrada 2 6 2" xfId="37168" xr:uid="{00000000-0005-0000-0000-0000D6110000}"/>
    <cellStyle name="Entrada 2 6 2 2" xfId="41533" xr:uid="{00000000-0005-0000-0000-0000D7110000}"/>
    <cellStyle name="Entrada 2 6 2 3" xfId="39541" xr:uid="{00000000-0005-0000-0000-0000D8110000}"/>
    <cellStyle name="Entrada 2 6 3" xfId="40694" xr:uid="{00000000-0005-0000-0000-0000D9110000}"/>
    <cellStyle name="Entrada 2 6 4" xfId="38907" xr:uid="{00000000-0005-0000-0000-0000DA110000}"/>
    <cellStyle name="Entrada 2 7" xfId="36220" xr:uid="{00000000-0005-0000-0000-0000DB110000}"/>
    <cellStyle name="Entrada 2 7 2" xfId="41126" xr:uid="{00000000-0005-0000-0000-0000DC110000}"/>
    <cellStyle name="Entrada 2 7 3" xfId="39328" xr:uid="{00000000-0005-0000-0000-0000DD110000}"/>
    <cellStyle name="Entrada 2 8" xfId="38636" xr:uid="{00000000-0005-0000-0000-0000DE110000}"/>
    <cellStyle name="Entrada 2 8 2" xfId="41763" xr:uid="{00000000-0005-0000-0000-0000DF110000}"/>
    <cellStyle name="Entrada 2 8 3" xfId="39855" xr:uid="{00000000-0005-0000-0000-0000E0110000}"/>
    <cellStyle name="Entrada 2 9" xfId="38638" xr:uid="{00000000-0005-0000-0000-0000E1110000}"/>
    <cellStyle name="Entrada 2 9 2" xfId="41765" xr:uid="{00000000-0005-0000-0000-0000E2110000}"/>
    <cellStyle name="Entrada 2 9 3" xfId="39857" xr:uid="{00000000-0005-0000-0000-0000E3110000}"/>
    <cellStyle name="Entrada 3" xfId="1316" xr:uid="{00000000-0005-0000-0000-0000E4110000}"/>
    <cellStyle name="Entrada 3 2" xfId="35157" xr:uid="{00000000-0005-0000-0000-0000E5110000}"/>
    <cellStyle name="Entrada 3 2 2" xfId="37170" xr:uid="{00000000-0005-0000-0000-0000E6110000}"/>
    <cellStyle name="Entrada 3 2 2 2" xfId="41535" xr:uid="{00000000-0005-0000-0000-0000E7110000}"/>
    <cellStyle name="Entrada 3 2 2 3" xfId="39543" xr:uid="{00000000-0005-0000-0000-0000E8110000}"/>
    <cellStyle name="Entrada 3 3" xfId="35682" xr:uid="{00000000-0005-0000-0000-0000E9110000}"/>
    <cellStyle name="Entrada 3 3 2" xfId="37171" xr:uid="{00000000-0005-0000-0000-0000EA110000}"/>
    <cellStyle name="Entrada 3 3 2 2" xfId="41536" xr:uid="{00000000-0005-0000-0000-0000EB110000}"/>
    <cellStyle name="Entrada 3 3 2 3" xfId="39544" xr:uid="{00000000-0005-0000-0000-0000EC110000}"/>
    <cellStyle name="Entrada 3 3 3" xfId="40701" xr:uid="{00000000-0005-0000-0000-0000ED110000}"/>
    <cellStyle name="Entrada 3 3 4" xfId="38914" xr:uid="{00000000-0005-0000-0000-0000EE110000}"/>
    <cellStyle name="Entrada 3 4" xfId="37172" xr:uid="{00000000-0005-0000-0000-0000EF110000}"/>
    <cellStyle name="Entrada 3 4 2" xfId="41537" xr:uid="{00000000-0005-0000-0000-0000F0110000}"/>
    <cellStyle name="Entrada 3 4 3" xfId="39545" xr:uid="{00000000-0005-0000-0000-0000F1110000}"/>
    <cellStyle name="Entrada 3 5" xfId="37173" xr:uid="{00000000-0005-0000-0000-0000F2110000}"/>
    <cellStyle name="Entrada 3 5 2" xfId="41538" xr:uid="{00000000-0005-0000-0000-0000F3110000}"/>
    <cellStyle name="Entrada 3 5 3" xfId="39546" xr:uid="{00000000-0005-0000-0000-0000F4110000}"/>
    <cellStyle name="Entrada 3 6" xfId="37174" xr:uid="{00000000-0005-0000-0000-0000F5110000}"/>
    <cellStyle name="Entrada 3 6 2" xfId="41539" xr:uid="{00000000-0005-0000-0000-0000F6110000}"/>
    <cellStyle name="Entrada 3 6 3" xfId="39547" xr:uid="{00000000-0005-0000-0000-0000F7110000}"/>
    <cellStyle name="Entrada 3 7" xfId="37169" xr:uid="{00000000-0005-0000-0000-0000F8110000}"/>
    <cellStyle name="Entrada 3 7 2" xfId="41534" xr:uid="{00000000-0005-0000-0000-0000F9110000}"/>
    <cellStyle name="Entrada 3 7 3" xfId="39542" xr:uid="{00000000-0005-0000-0000-0000FA110000}"/>
    <cellStyle name="Entrada 3 8" xfId="39938" xr:uid="{00000000-0005-0000-0000-0000FB110000}"/>
    <cellStyle name="Entrada 4" xfId="1317" xr:uid="{00000000-0005-0000-0000-0000FC110000}"/>
    <cellStyle name="Entrada 4 2" xfId="35754" xr:uid="{00000000-0005-0000-0000-0000FD110000}"/>
    <cellStyle name="Entrada 4 2 2" xfId="40708" xr:uid="{00000000-0005-0000-0000-0000FE110000}"/>
    <cellStyle name="Entrada 4 2 3" xfId="38920" xr:uid="{00000000-0005-0000-0000-0000FF110000}"/>
    <cellStyle name="Entrada 4 3" xfId="40285" xr:uid="{00000000-0005-0000-0000-000000120000}"/>
    <cellStyle name="Entrada 5" xfId="32566" xr:uid="{00000000-0005-0000-0000-000001120000}"/>
    <cellStyle name="Euro" xfId="1318" xr:uid="{00000000-0005-0000-0000-000002120000}"/>
    <cellStyle name="Euro 10" xfId="33057" xr:uid="{00000000-0005-0000-0000-000003120000}"/>
    <cellStyle name="Euro 11" xfId="33058" xr:uid="{00000000-0005-0000-0000-000004120000}"/>
    <cellStyle name="Euro 12" xfId="33059" xr:uid="{00000000-0005-0000-0000-000005120000}"/>
    <cellStyle name="Euro 13" xfId="33061" xr:uid="{00000000-0005-0000-0000-000006120000}"/>
    <cellStyle name="Euro 13 2" xfId="33062" xr:uid="{00000000-0005-0000-0000-000007120000}"/>
    <cellStyle name="Euro 13 3" xfId="33063" xr:uid="{00000000-0005-0000-0000-000008120000}"/>
    <cellStyle name="Euro 14" xfId="33064" xr:uid="{00000000-0005-0000-0000-000009120000}"/>
    <cellStyle name="Euro 15" xfId="33065" xr:uid="{00000000-0005-0000-0000-00000A120000}"/>
    <cellStyle name="Euro 16" xfId="33066" xr:uid="{00000000-0005-0000-0000-00000B120000}"/>
    <cellStyle name="Euro 17" xfId="33067" xr:uid="{00000000-0005-0000-0000-00000C120000}"/>
    <cellStyle name="Euro 18" xfId="33068" xr:uid="{00000000-0005-0000-0000-00000D120000}"/>
    <cellStyle name="Euro 19" xfId="33069" xr:uid="{00000000-0005-0000-0000-00000E120000}"/>
    <cellStyle name="Euro 2" xfId="1319" xr:uid="{00000000-0005-0000-0000-00000F120000}"/>
    <cellStyle name="Euro 2 10" xfId="39903" xr:uid="{00000000-0005-0000-0000-000010120000}"/>
    <cellStyle name="Euro 2 2" xfId="33071" xr:uid="{00000000-0005-0000-0000-000011120000}"/>
    <cellStyle name="Euro 2 2 2" xfId="34277" xr:uid="{00000000-0005-0000-0000-000012120000}"/>
    <cellStyle name="Euro 2 3" xfId="33072" xr:uid="{00000000-0005-0000-0000-000013120000}"/>
    <cellStyle name="Euro 2 4" xfId="33070" xr:uid="{00000000-0005-0000-0000-000014120000}"/>
    <cellStyle name="Euro 2 5" xfId="33515" xr:uid="{00000000-0005-0000-0000-000015120000}"/>
    <cellStyle name="Euro 2 6" xfId="33702" xr:uid="{00000000-0005-0000-0000-000016120000}"/>
    <cellStyle name="Euro 2 7" xfId="33964" xr:uid="{00000000-0005-0000-0000-000017120000}"/>
    <cellStyle name="Euro 2 8" xfId="34276" xr:uid="{00000000-0005-0000-0000-000018120000}"/>
    <cellStyle name="Euro 2 9" xfId="35735" xr:uid="{00000000-0005-0000-0000-000019120000}"/>
    <cellStyle name="Euro 20" xfId="33056" xr:uid="{00000000-0005-0000-0000-00001A120000}"/>
    <cellStyle name="Euro 21" xfId="33516" xr:uid="{00000000-0005-0000-0000-00001B120000}"/>
    <cellStyle name="Euro 22" xfId="33635" xr:uid="{00000000-0005-0000-0000-00001C120000}"/>
    <cellStyle name="Euro 22 2" xfId="35979" xr:uid="{00000000-0005-0000-0000-00001D120000}"/>
    <cellStyle name="Euro 23" xfId="33682" xr:uid="{00000000-0005-0000-0000-00001E120000}"/>
    <cellStyle name="Euro 23 2" xfId="35985" xr:uid="{00000000-0005-0000-0000-00001F120000}"/>
    <cellStyle name="Euro 24" xfId="33699" xr:uid="{00000000-0005-0000-0000-000020120000}"/>
    <cellStyle name="Euro 25" xfId="35103" xr:uid="{00000000-0005-0000-0000-000021120000}"/>
    <cellStyle name="Euro 25 2" xfId="40604" xr:uid="{00000000-0005-0000-0000-000022120000}"/>
    <cellStyle name="Euro 26" xfId="35722" xr:uid="{00000000-0005-0000-0000-000023120000}"/>
    <cellStyle name="Euro 27" xfId="36678" xr:uid="{00000000-0005-0000-0000-000024120000}"/>
    <cellStyle name="Euro 27 2" xfId="41491" xr:uid="{00000000-0005-0000-0000-000025120000}"/>
    <cellStyle name="Euro 28" xfId="38382" xr:uid="{00000000-0005-0000-0000-000026120000}"/>
    <cellStyle name="Euro 28 2" xfId="41720" xr:uid="{00000000-0005-0000-0000-000027120000}"/>
    <cellStyle name="Euro 29" xfId="39910" xr:uid="{00000000-0005-0000-0000-000028120000}"/>
    <cellStyle name="Euro 3" xfId="1320" xr:uid="{00000000-0005-0000-0000-000029120000}"/>
    <cellStyle name="Euro 3 2" xfId="1321" xr:uid="{00000000-0005-0000-0000-00002A120000}"/>
    <cellStyle name="Euro 3 2 2" xfId="33074" xr:uid="{00000000-0005-0000-0000-00002B120000}"/>
    <cellStyle name="Euro 3 2 3" xfId="39893" xr:uid="{00000000-0005-0000-0000-00002C120000}"/>
    <cellStyle name="Euro 3 3" xfId="33073" xr:uid="{00000000-0005-0000-0000-00002D120000}"/>
    <cellStyle name="Euro 3 4" xfId="33703" xr:uid="{00000000-0005-0000-0000-00002E120000}"/>
    <cellStyle name="Euro 3 5" xfId="34278" xr:uid="{00000000-0005-0000-0000-00002F120000}"/>
    <cellStyle name="Euro 3 6" xfId="39902" xr:uid="{00000000-0005-0000-0000-000030120000}"/>
    <cellStyle name="Euro 4" xfId="1322" xr:uid="{00000000-0005-0000-0000-000031120000}"/>
    <cellStyle name="Euro 4 2" xfId="33076" xr:uid="{00000000-0005-0000-0000-000032120000}"/>
    <cellStyle name="Euro 4 2 2" xfId="34280" xr:uid="{00000000-0005-0000-0000-000033120000}"/>
    <cellStyle name="Euro 4 3" xfId="33077" xr:uid="{00000000-0005-0000-0000-000034120000}"/>
    <cellStyle name="Euro 4 4" xfId="33075" xr:uid="{00000000-0005-0000-0000-000035120000}"/>
    <cellStyle name="Euro 4 5" xfId="34279" xr:uid="{00000000-0005-0000-0000-000036120000}"/>
    <cellStyle name="Euro 4 6" xfId="40289" xr:uid="{00000000-0005-0000-0000-000037120000}"/>
    <cellStyle name="Euro 5" xfId="1323" xr:uid="{00000000-0005-0000-0000-000038120000}"/>
    <cellStyle name="Euro 5 2" xfId="32453" xr:uid="{00000000-0005-0000-0000-000039120000}"/>
    <cellStyle name="Euro 5 2 2" xfId="33080" xr:uid="{00000000-0005-0000-0000-00003A120000}"/>
    <cellStyle name="Euro 5 2 3" xfId="40305" xr:uid="{00000000-0005-0000-0000-00003B120000}"/>
    <cellStyle name="Euro 5 3" xfId="33081" xr:uid="{00000000-0005-0000-0000-00003C120000}"/>
    <cellStyle name="Euro 5 4" xfId="33079" xr:uid="{00000000-0005-0000-0000-00003D120000}"/>
    <cellStyle name="Euro 5 5" xfId="40292" xr:uid="{00000000-0005-0000-0000-00003E120000}"/>
    <cellStyle name="Euro 6" xfId="1324" xr:uid="{00000000-0005-0000-0000-00003F120000}"/>
    <cellStyle name="Euro 6 2" xfId="1325" xr:uid="{00000000-0005-0000-0000-000040120000}"/>
    <cellStyle name="Euro 6 2 2" xfId="33082" xr:uid="{00000000-0005-0000-0000-000041120000}"/>
    <cellStyle name="Euro 6 3" xfId="32991" xr:uid="{00000000-0005-0000-0000-000042120000}"/>
    <cellStyle name="Euro 7" xfId="33041" xr:uid="{00000000-0005-0000-0000-000043120000}"/>
    <cellStyle name="Euro 7 10" xfId="40361" xr:uid="{00000000-0005-0000-0000-000044120000}"/>
    <cellStyle name="Euro 7 2" xfId="33084" xr:uid="{00000000-0005-0000-0000-000045120000}"/>
    <cellStyle name="Euro 7 3" xfId="33085" xr:uid="{00000000-0005-0000-0000-000046120000}"/>
    <cellStyle name="Euro 7 4" xfId="33086" xr:uid="{00000000-0005-0000-0000-000047120000}"/>
    <cellStyle name="Euro 7 5" xfId="33087" xr:uid="{00000000-0005-0000-0000-000048120000}"/>
    <cellStyle name="Euro 7 6" xfId="33088" xr:uid="{00000000-0005-0000-0000-000049120000}"/>
    <cellStyle name="Euro 7 7" xfId="33089" xr:uid="{00000000-0005-0000-0000-00004A120000}"/>
    <cellStyle name="Euro 7 8" xfId="33083" xr:uid="{00000000-0005-0000-0000-00004B120000}"/>
    <cellStyle name="Euro 7 9" xfId="35780" xr:uid="{00000000-0005-0000-0000-00004C120000}"/>
    <cellStyle name="Euro 8" xfId="33090" xr:uid="{00000000-0005-0000-0000-00004D120000}"/>
    <cellStyle name="Euro 8 2" xfId="33091" xr:uid="{00000000-0005-0000-0000-00004E120000}"/>
    <cellStyle name="Euro 8 3" xfId="33092" xr:uid="{00000000-0005-0000-0000-00004F120000}"/>
    <cellStyle name="Euro 8 4" xfId="33093" xr:uid="{00000000-0005-0000-0000-000050120000}"/>
    <cellStyle name="Euro 8 5" xfId="33094" xr:uid="{00000000-0005-0000-0000-000051120000}"/>
    <cellStyle name="Euro 8 6" xfId="33095" xr:uid="{00000000-0005-0000-0000-000052120000}"/>
    <cellStyle name="Euro 8 7" xfId="33096" xr:uid="{00000000-0005-0000-0000-000053120000}"/>
    <cellStyle name="Euro 9" xfId="33097" xr:uid="{00000000-0005-0000-0000-000054120000}"/>
    <cellStyle name="Excel Built-in Comma" xfId="1326" xr:uid="{00000000-0005-0000-0000-000055120000}"/>
    <cellStyle name="Excel Built-in Currency" xfId="35239" xr:uid="{00000000-0005-0000-0000-000056120000}"/>
    <cellStyle name="Excel Built-in Hyperlink" xfId="1327" xr:uid="{00000000-0005-0000-0000-000057120000}"/>
    <cellStyle name="Excel Built-in Normal" xfId="1328" xr:uid="{00000000-0005-0000-0000-000058120000}"/>
    <cellStyle name="Excel Built-in Normal 2" xfId="1329" xr:uid="{00000000-0005-0000-0000-000059120000}"/>
    <cellStyle name="Excel_BuiltIn_Énfasis6" xfId="35616" xr:uid="{00000000-0005-0000-0000-00005A120000}"/>
    <cellStyle name="Explanatory Text" xfId="16618" xr:uid="{00000000-0005-0000-0000-00005B120000}"/>
    <cellStyle name="Explanatory Text 2" xfId="33098" xr:uid="{00000000-0005-0000-0000-00005C120000}"/>
    <cellStyle name="F2" xfId="1330" xr:uid="{00000000-0005-0000-0000-00005D120000}"/>
    <cellStyle name="F3" xfId="1331" xr:uid="{00000000-0005-0000-0000-00005E120000}"/>
    <cellStyle name="F4" xfId="1332" xr:uid="{00000000-0005-0000-0000-00005F120000}"/>
    <cellStyle name="F4 2" xfId="35253" xr:uid="{00000000-0005-0000-0000-000060120000}"/>
    <cellStyle name="F5" xfId="1333" xr:uid="{00000000-0005-0000-0000-000061120000}"/>
    <cellStyle name="F6" xfId="1334" xr:uid="{00000000-0005-0000-0000-000062120000}"/>
    <cellStyle name="F7" xfId="1335" xr:uid="{00000000-0005-0000-0000-000063120000}"/>
    <cellStyle name="F8" xfId="1336" xr:uid="{00000000-0005-0000-0000-000064120000}"/>
    <cellStyle name="F8 2" xfId="35254" xr:uid="{00000000-0005-0000-0000-000065120000}"/>
    <cellStyle name="Fijo" xfId="35255" xr:uid="{00000000-0005-0000-0000-000066120000}"/>
    <cellStyle name="Fila a" xfId="1337" xr:uid="{00000000-0005-0000-0000-000067120000}"/>
    <cellStyle name="Fila a 2" xfId="35755" xr:uid="{00000000-0005-0000-0000-000068120000}"/>
    <cellStyle name="Fila a 2 2" xfId="40709" xr:uid="{00000000-0005-0000-0000-000069120000}"/>
    <cellStyle name="Fila a 2 3" xfId="38921" xr:uid="{00000000-0005-0000-0000-00006A120000}"/>
    <cellStyle name="Fila a 3" xfId="40286" xr:uid="{00000000-0005-0000-0000-00006B120000}"/>
    <cellStyle name="Financiero" xfId="35256" xr:uid="{00000000-0005-0000-0000-00006C120000}"/>
    <cellStyle name="Format Number Column" xfId="33988" xr:uid="{00000000-0005-0000-0000-00006D120000}"/>
    <cellStyle name="Good" xfId="34281" builtinId="26" customBuiltin="1"/>
    <cellStyle name="Good 2" xfId="33099" xr:uid="{00000000-0005-0000-0000-00006E120000}"/>
    <cellStyle name="Grey" xfId="33989" xr:uid="{00000000-0005-0000-0000-00006F120000}"/>
    <cellStyle name="Header1" xfId="35257" xr:uid="{00000000-0005-0000-0000-000070120000}"/>
    <cellStyle name="Header1 2" xfId="40631" xr:uid="{00000000-0005-0000-0000-000071120000}"/>
    <cellStyle name="Header1 3" xfId="40195" xr:uid="{00000000-0005-0000-0000-000072120000}"/>
    <cellStyle name="Header2" xfId="35258" xr:uid="{00000000-0005-0000-0000-000073120000}"/>
    <cellStyle name="Header2 2" xfId="36189" xr:uid="{00000000-0005-0000-0000-000074120000}"/>
    <cellStyle name="Header2 2 2" xfId="32418" xr:uid="{00000000-0005-0000-0000-000075120000}"/>
    <cellStyle name="Header2 2 2 2" xfId="41099" xr:uid="{00000000-0005-0000-0000-000076120000}"/>
    <cellStyle name="Header2 2 3" xfId="40094" xr:uid="{00000000-0005-0000-0000-000077120000}"/>
    <cellStyle name="Header2 2 4" xfId="39310" xr:uid="{00000000-0005-0000-0000-000078120000}"/>
    <cellStyle name="Header2 3" xfId="40632" xr:uid="{00000000-0005-0000-0000-000079120000}"/>
    <cellStyle name="Heading 1" xfId="16611" xr:uid="{00000000-0005-0000-0000-00007A120000}"/>
    <cellStyle name="Heading 1 2" xfId="33100" xr:uid="{00000000-0005-0000-0000-00007B120000}"/>
    <cellStyle name="Heading 2" xfId="16612" xr:uid="{00000000-0005-0000-0000-00007C120000}"/>
    <cellStyle name="Heading 2 2" xfId="33101" xr:uid="{00000000-0005-0000-0000-00007D120000}"/>
    <cellStyle name="Heading 3" xfId="16613" xr:uid="{00000000-0005-0000-0000-00007E120000}"/>
    <cellStyle name="Heading 3 2" xfId="33102" xr:uid="{00000000-0005-0000-0000-00007F120000}"/>
    <cellStyle name="Heading 3 2 2" xfId="38422" xr:uid="{00000000-0005-0000-0000-000080120000}"/>
    <cellStyle name="Heading 3 3" xfId="38421" xr:uid="{00000000-0005-0000-0000-000081120000}"/>
    <cellStyle name="Heading 4" xfId="34282" builtinId="19" customBuiltin="1"/>
    <cellStyle name="Heading 4 2" xfId="33103" xr:uid="{00000000-0005-0000-0000-000082120000}"/>
    <cellStyle name="Hipervínculo 2" xfId="1338" xr:uid="{00000000-0005-0000-0000-000083120000}"/>
    <cellStyle name="Hipervínculo 2 2" xfId="1339" xr:uid="{00000000-0005-0000-0000-000084120000}"/>
    <cellStyle name="Hipervínculo 2 2 2" xfId="1340" xr:uid="{00000000-0005-0000-0000-000085120000}"/>
    <cellStyle name="Hipervínculo 2 2 2 2" xfId="34284" xr:uid="{00000000-0005-0000-0000-000086120000}"/>
    <cellStyle name="Hipervínculo 2 3" xfId="1341" xr:uid="{00000000-0005-0000-0000-000087120000}"/>
    <cellStyle name="Hipervínculo 2 4" xfId="1342" xr:uid="{00000000-0005-0000-0000-000088120000}"/>
    <cellStyle name="Hipervínculo 2 5" xfId="1343" hidden="1" xr:uid="{00000000-0005-0000-0000-000089120000}"/>
    <cellStyle name="Hipervínculo 2 5" xfId="32368" xr:uid="{00000000-0005-0000-0000-00008A120000}"/>
    <cellStyle name="Hipervínculo 2 5 2" xfId="33104" xr:uid="{00000000-0005-0000-0000-00008B120000}"/>
    <cellStyle name="Hipervínculo 2 6" xfId="34283" xr:uid="{00000000-0005-0000-0000-00008C120000}"/>
    <cellStyle name="Hipervínculo 2 7" xfId="39927" xr:uid="{00000000-0005-0000-0000-00008D120000}"/>
    <cellStyle name="Hipervínculo 3" xfId="1344" xr:uid="{00000000-0005-0000-0000-00008E120000}"/>
    <cellStyle name="Hipervínculo 3 2" xfId="1345" xr:uid="{00000000-0005-0000-0000-00008F120000}"/>
    <cellStyle name="Hipervínculo 3 3" xfId="1346" xr:uid="{00000000-0005-0000-0000-000090120000}"/>
    <cellStyle name="Hipervínculo 3 4" xfId="1347" xr:uid="{00000000-0005-0000-0000-000091120000}"/>
    <cellStyle name="Hipervínculo 3 5" xfId="34285" xr:uid="{00000000-0005-0000-0000-000092120000}"/>
    <cellStyle name="Hipervínculo 4" xfId="1348" xr:uid="{00000000-0005-0000-0000-000093120000}"/>
    <cellStyle name="Hipervínculo 5" xfId="1349" xr:uid="{00000000-0005-0000-0000-000094120000}"/>
    <cellStyle name="Hipervínculo 6" xfId="32414" xr:uid="{00000000-0005-0000-0000-000095120000}"/>
    <cellStyle name="Hipervínculo 7" xfId="32416" xr:uid="{00000000-0005-0000-0000-000096120000}"/>
    <cellStyle name="Hipervínculo visitado 2" xfId="32413" xr:uid="{00000000-0005-0000-0000-000097120000}"/>
    <cellStyle name="Hipervínculo visitado 3" xfId="32415" xr:uid="{00000000-0005-0000-0000-000098120000}"/>
    <cellStyle name="Hipervínculo visitado 4" xfId="32417" xr:uid="{00000000-0005-0000-0000-000099120000}"/>
    <cellStyle name="Hyperlink 2" xfId="34286" xr:uid="{00000000-0005-0000-0000-00009A120000}"/>
    <cellStyle name="Hyperlink 3" xfId="34287" xr:uid="{00000000-0005-0000-0000-00009B120000}"/>
    <cellStyle name="Hyperlink 4" xfId="34288" xr:uid="{00000000-0005-0000-0000-00009C120000}"/>
    <cellStyle name="Hyperlink 5" xfId="34289" xr:uid="{00000000-0005-0000-0000-00009D120000}"/>
    <cellStyle name="Hyperlink 6" xfId="34290" xr:uid="{00000000-0005-0000-0000-00009E120000}"/>
    <cellStyle name="Incorrecto 2" xfId="1350" xr:uid="{00000000-0005-0000-0000-00009F120000}"/>
    <cellStyle name="Incorrecto 2 2" xfId="1351" xr:uid="{00000000-0005-0000-0000-0000A0120000}"/>
    <cellStyle name="Incorrecto 2 2 2" xfId="33565" xr:uid="{00000000-0005-0000-0000-0000A1120000}"/>
    <cellStyle name="Incorrecto 2 2 3" xfId="35723" xr:uid="{00000000-0005-0000-0000-0000A2120000}"/>
    <cellStyle name="Incorrecto 2 3" xfId="35259" xr:uid="{00000000-0005-0000-0000-0000A3120000}"/>
    <cellStyle name="Incorrecto 2 3 2" xfId="37175" xr:uid="{00000000-0005-0000-0000-0000A4120000}"/>
    <cellStyle name="Incorrecto 2 4" xfId="37176" xr:uid="{00000000-0005-0000-0000-0000A5120000}"/>
    <cellStyle name="Incorrecto 2 5" xfId="37177" xr:uid="{00000000-0005-0000-0000-0000A6120000}"/>
    <cellStyle name="Incorrecto 2 6" xfId="37178" xr:uid="{00000000-0005-0000-0000-0000A7120000}"/>
    <cellStyle name="Incorrecto 3" xfId="1352" xr:uid="{00000000-0005-0000-0000-0000A8120000}"/>
    <cellStyle name="Incorrecto 3 2" xfId="35260" xr:uid="{00000000-0005-0000-0000-0000A9120000}"/>
    <cellStyle name="Incorrecto 3 2 2" xfId="37180" xr:uid="{00000000-0005-0000-0000-0000AA120000}"/>
    <cellStyle name="Incorrecto 3 3" xfId="37181" xr:uid="{00000000-0005-0000-0000-0000AB120000}"/>
    <cellStyle name="Incorrecto 3 4" xfId="37182" xr:uid="{00000000-0005-0000-0000-0000AC120000}"/>
    <cellStyle name="Incorrecto 3 5" xfId="37183" xr:uid="{00000000-0005-0000-0000-0000AD120000}"/>
    <cellStyle name="Incorrecto 3 6" xfId="37184" xr:uid="{00000000-0005-0000-0000-0000AE120000}"/>
    <cellStyle name="Incorrecto 3 7" xfId="37179" xr:uid="{00000000-0005-0000-0000-0000AF120000}"/>
    <cellStyle name="Incorrecto 4" xfId="32567" xr:uid="{00000000-0005-0000-0000-0000B0120000}"/>
    <cellStyle name="Input" xfId="33636" builtinId="20" customBuiltin="1"/>
    <cellStyle name="Input [yellow]" xfId="33990" xr:uid="{00000000-0005-0000-0000-0000B1120000}"/>
    <cellStyle name="Input [yellow] 2" xfId="40584" xr:uid="{00000000-0005-0000-0000-0000B2120000}"/>
    <cellStyle name="Input 10" xfId="35531" xr:uid="{00000000-0005-0000-0000-0000B3120000}"/>
    <cellStyle name="Input 10 2" xfId="36195" xr:uid="{00000000-0005-0000-0000-0000B4120000}"/>
    <cellStyle name="Input 10 2 2" xfId="41105" xr:uid="{00000000-0005-0000-0000-0000B5120000}"/>
    <cellStyle name="Input 10 2 3" xfId="39316" xr:uid="{00000000-0005-0000-0000-0000B6120000}"/>
    <cellStyle name="Input 10 3" xfId="40647" xr:uid="{00000000-0005-0000-0000-0000B7120000}"/>
    <cellStyle name="Input 10 4" xfId="38886" xr:uid="{00000000-0005-0000-0000-0000B8120000}"/>
    <cellStyle name="Input 11" xfId="35238" xr:uid="{00000000-0005-0000-0000-0000B9120000}"/>
    <cellStyle name="Input 11 2" xfId="36188" xr:uid="{00000000-0005-0000-0000-0000BA120000}"/>
    <cellStyle name="Input 11 2 2" xfId="41098" xr:uid="{00000000-0005-0000-0000-0000BB120000}"/>
    <cellStyle name="Input 11 2 3" xfId="39309" xr:uid="{00000000-0005-0000-0000-0000BC120000}"/>
    <cellStyle name="Input 11 3" xfId="40629" xr:uid="{00000000-0005-0000-0000-0000BD120000}"/>
    <cellStyle name="Input 11 4" xfId="38880" xr:uid="{00000000-0005-0000-0000-0000BE120000}"/>
    <cellStyle name="Input 12" xfId="35532" xr:uid="{00000000-0005-0000-0000-0000BF120000}"/>
    <cellStyle name="Input 12 2" xfId="36196" xr:uid="{00000000-0005-0000-0000-0000C0120000}"/>
    <cellStyle name="Input 12 2 2" xfId="41106" xr:uid="{00000000-0005-0000-0000-0000C1120000}"/>
    <cellStyle name="Input 12 2 3" xfId="39317" xr:uid="{00000000-0005-0000-0000-0000C2120000}"/>
    <cellStyle name="Input 12 3" xfId="40648" xr:uid="{00000000-0005-0000-0000-0000C3120000}"/>
    <cellStyle name="Input 12 4" xfId="38887" xr:uid="{00000000-0005-0000-0000-0000C4120000}"/>
    <cellStyle name="Input 13" xfId="35533" xr:uid="{00000000-0005-0000-0000-0000C5120000}"/>
    <cellStyle name="Input 13 2" xfId="36197" xr:uid="{00000000-0005-0000-0000-0000C6120000}"/>
    <cellStyle name="Input 13 2 2" xfId="41107" xr:uid="{00000000-0005-0000-0000-0000C7120000}"/>
    <cellStyle name="Input 13 2 3" xfId="39318" xr:uid="{00000000-0005-0000-0000-0000C8120000}"/>
    <cellStyle name="Input 13 3" xfId="40649" xr:uid="{00000000-0005-0000-0000-0000C9120000}"/>
    <cellStyle name="Input 13 4" xfId="38888" xr:uid="{00000000-0005-0000-0000-0000CA120000}"/>
    <cellStyle name="Input 14" xfId="35488" xr:uid="{00000000-0005-0000-0000-0000CB120000}"/>
    <cellStyle name="Input 14 2" xfId="36193" xr:uid="{00000000-0005-0000-0000-0000CC120000}"/>
    <cellStyle name="Input 14 2 2" xfId="41103" xr:uid="{00000000-0005-0000-0000-0000CD120000}"/>
    <cellStyle name="Input 14 2 3" xfId="39314" xr:uid="{00000000-0005-0000-0000-0000CE120000}"/>
    <cellStyle name="Input 14 3" xfId="40640" xr:uid="{00000000-0005-0000-0000-0000CF120000}"/>
    <cellStyle name="Input 14 4" xfId="38884" xr:uid="{00000000-0005-0000-0000-0000D0120000}"/>
    <cellStyle name="Input 15" xfId="35422" xr:uid="{00000000-0005-0000-0000-0000D1120000}"/>
    <cellStyle name="Input 15 2" xfId="36191" xr:uid="{00000000-0005-0000-0000-0000D2120000}"/>
    <cellStyle name="Input 15 2 2" xfId="41101" xr:uid="{00000000-0005-0000-0000-0000D3120000}"/>
    <cellStyle name="Input 15 2 3" xfId="39312" xr:uid="{00000000-0005-0000-0000-0000D4120000}"/>
    <cellStyle name="Input 15 3" xfId="40636" xr:uid="{00000000-0005-0000-0000-0000D5120000}"/>
    <cellStyle name="Input 15 4" xfId="38882" xr:uid="{00000000-0005-0000-0000-0000D6120000}"/>
    <cellStyle name="Input 16" xfId="35568" xr:uid="{00000000-0005-0000-0000-0000D7120000}"/>
    <cellStyle name="Input 16 2" xfId="36198" xr:uid="{00000000-0005-0000-0000-0000D8120000}"/>
    <cellStyle name="Input 16 2 2" xfId="41108" xr:uid="{00000000-0005-0000-0000-0000D9120000}"/>
    <cellStyle name="Input 16 2 3" xfId="39319" xr:uid="{00000000-0005-0000-0000-0000DA120000}"/>
    <cellStyle name="Input 16 3" xfId="40658" xr:uid="{00000000-0005-0000-0000-0000DB120000}"/>
    <cellStyle name="Input 16 4" xfId="38889" xr:uid="{00000000-0005-0000-0000-0000DC120000}"/>
    <cellStyle name="Input 17" xfId="35580" xr:uid="{00000000-0005-0000-0000-0000DD120000}"/>
    <cellStyle name="Input 17 2" xfId="36202" xr:uid="{00000000-0005-0000-0000-0000DE120000}"/>
    <cellStyle name="Input 17 2 2" xfId="41112" xr:uid="{00000000-0005-0000-0000-0000DF120000}"/>
    <cellStyle name="Input 17 2 3" xfId="39323" xr:uid="{00000000-0005-0000-0000-0000E0120000}"/>
    <cellStyle name="Input 17 3" xfId="40667" xr:uid="{00000000-0005-0000-0000-0000E1120000}"/>
    <cellStyle name="Input 17 4" xfId="38893" xr:uid="{00000000-0005-0000-0000-0000E2120000}"/>
    <cellStyle name="Input 18" xfId="35582" xr:uid="{00000000-0005-0000-0000-0000E3120000}"/>
    <cellStyle name="Input 18 2" xfId="36203" xr:uid="{00000000-0005-0000-0000-0000E4120000}"/>
    <cellStyle name="Input 18 2 2" xfId="41113" xr:uid="{00000000-0005-0000-0000-0000E5120000}"/>
    <cellStyle name="Input 18 2 3" xfId="39324" xr:uid="{00000000-0005-0000-0000-0000E6120000}"/>
    <cellStyle name="Input 18 3" xfId="40668" xr:uid="{00000000-0005-0000-0000-0000E7120000}"/>
    <cellStyle name="Input 18 4" xfId="38894" xr:uid="{00000000-0005-0000-0000-0000E8120000}"/>
    <cellStyle name="Input 19" xfId="35572" xr:uid="{00000000-0005-0000-0000-0000E9120000}"/>
    <cellStyle name="Input 19 2" xfId="36199" xr:uid="{00000000-0005-0000-0000-0000EA120000}"/>
    <cellStyle name="Input 19 2 2" xfId="41109" xr:uid="{00000000-0005-0000-0000-0000EB120000}"/>
    <cellStyle name="Input 19 2 3" xfId="39320" xr:uid="{00000000-0005-0000-0000-0000EC120000}"/>
    <cellStyle name="Input 19 3" xfId="40661" xr:uid="{00000000-0005-0000-0000-0000ED120000}"/>
    <cellStyle name="Input 19 4" xfId="38890" xr:uid="{00000000-0005-0000-0000-0000EE120000}"/>
    <cellStyle name="Input 2" xfId="33105" xr:uid="{00000000-0005-0000-0000-0000EF120000}"/>
    <cellStyle name="Input 2 2" xfId="33709" xr:uid="{00000000-0005-0000-0000-0000F0120000}"/>
    <cellStyle name="Input 2 2 2" xfId="35994" xr:uid="{00000000-0005-0000-0000-0000F1120000}"/>
    <cellStyle name="Input 2 2 2 2" xfId="40905" xr:uid="{00000000-0005-0000-0000-0000F2120000}"/>
    <cellStyle name="Input 2 2 2 3" xfId="39117" xr:uid="{00000000-0005-0000-0000-0000F3120000}"/>
    <cellStyle name="Input 2 2 3" xfId="40402" xr:uid="{00000000-0005-0000-0000-0000F4120000}"/>
    <cellStyle name="Input 2 2 4" xfId="38689" xr:uid="{00000000-0005-0000-0000-0000F5120000}"/>
    <cellStyle name="Input 2 3" xfId="35783" xr:uid="{00000000-0005-0000-0000-0000F6120000}"/>
    <cellStyle name="Input 2 3 2" xfId="40715" xr:uid="{00000000-0005-0000-0000-0000F7120000}"/>
    <cellStyle name="Input 2 3 3" xfId="38927" xr:uid="{00000000-0005-0000-0000-0000F8120000}"/>
    <cellStyle name="Input 2 4" xfId="36440" xr:uid="{00000000-0005-0000-0000-0000F9120000}"/>
    <cellStyle name="Input 2 4 2" xfId="41296" xr:uid="{00000000-0005-0000-0000-0000FA120000}"/>
    <cellStyle name="Input 2 4 3" xfId="39341" xr:uid="{00000000-0005-0000-0000-0000FB120000}"/>
    <cellStyle name="Input 2 5" xfId="38612" xr:uid="{00000000-0005-0000-0000-0000FC120000}"/>
    <cellStyle name="Input 2 5 2" xfId="39840" xr:uid="{00000000-0005-0000-0000-0000FD120000}"/>
    <cellStyle name="Input 20" xfId="35575" xr:uid="{00000000-0005-0000-0000-0000FE120000}"/>
    <cellStyle name="Input 20 2" xfId="36201" xr:uid="{00000000-0005-0000-0000-0000FF120000}"/>
    <cellStyle name="Input 20 2 2" xfId="41111" xr:uid="{00000000-0005-0000-0000-000000130000}"/>
    <cellStyle name="Input 20 2 3" xfId="39322" xr:uid="{00000000-0005-0000-0000-000001130000}"/>
    <cellStyle name="Input 20 3" xfId="40663" xr:uid="{00000000-0005-0000-0000-000002130000}"/>
    <cellStyle name="Input 20 4" xfId="38892" xr:uid="{00000000-0005-0000-0000-000003130000}"/>
    <cellStyle name="Input 21" xfId="35588" xr:uid="{00000000-0005-0000-0000-000004130000}"/>
    <cellStyle name="Input 21 2" xfId="36204" xr:uid="{00000000-0005-0000-0000-000005130000}"/>
    <cellStyle name="Input 21 2 2" xfId="41114" xr:uid="{00000000-0005-0000-0000-000006130000}"/>
    <cellStyle name="Input 21 2 3" xfId="39325" xr:uid="{00000000-0005-0000-0000-000007130000}"/>
    <cellStyle name="Input 21 3" xfId="40670" xr:uid="{00000000-0005-0000-0000-000008130000}"/>
    <cellStyle name="Input 21 4" xfId="38895" xr:uid="{00000000-0005-0000-0000-000009130000}"/>
    <cellStyle name="Input 22" xfId="35573" xr:uid="{00000000-0005-0000-0000-00000A130000}"/>
    <cellStyle name="Input 22 2" xfId="36200" xr:uid="{00000000-0005-0000-0000-00000B130000}"/>
    <cellStyle name="Input 22 2 2" xfId="41110" xr:uid="{00000000-0005-0000-0000-00000C130000}"/>
    <cellStyle name="Input 22 2 3" xfId="39321" xr:uid="{00000000-0005-0000-0000-00000D130000}"/>
    <cellStyle name="Input 22 3" xfId="40662" xr:uid="{00000000-0005-0000-0000-00000E130000}"/>
    <cellStyle name="Input 22 4" xfId="38891" xr:uid="{00000000-0005-0000-0000-00000F130000}"/>
    <cellStyle name="Input 23" xfId="36439" xr:uid="{00000000-0005-0000-0000-000010130000}"/>
    <cellStyle name="Input 23 2" xfId="41295" xr:uid="{00000000-0005-0000-0000-000011130000}"/>
    <cellStyle name="Input 23 3" xfId="39340" xr:uid="{00000000-0005-0000-0000-000012130000}"/>
    <cellStyle name="Input 24" xfId="36442" xr:uid="{00000000-0005-0000-0000-000013130000}"/>
    <cellStyle name="Input 24 2" xfId="41298" xr:uid="{00000000-0005-0000-0000-000014130000}"/>
    <cellStyle name="Input 24 3" xfId="39343" xr:uid="{00000000-0005-0000-0000-000015130000}"/>
    <cellStyle name="Input 25" xfId="36437" xr:uid="{00000000-0005-0000-0000-000016130000}"/>
    <cellStyle name="Input 25 2" xfId="41293" xr:uid="{00000000-0005-0000-0000-000017130000}"/>
    <cellStyle name="Input 25 3" xfId="39338" xr:uid="{00000000-0005-0000-0000-000018130000}"/>
    <cellStyle name="Input 26" xfId="36441" xr:uid="{00000000-0005-0000-0000-000019130000}"/>
    <cellStyle name="Input 26 2" xfId="41297" xr:uid="{00000000-0005-0000-0000-00001A130000}"/>
    <cellStyle name="Input 26 3" xfId="39342" xr:uid="{00000000-0005-0000-0000-00001B130000}"/>
    <cellStyle name="Input 27" xfId="36438" xr:uid="{00000000-0005-0000-0000-00001C130000}"/>
    <cellStyle name="Input 27 2" xfId="41294" xr:uid="{00000000-0005-0000-0000-00001D130000}"/>
    <cellStyle name="Input 27 3" xfId="39339" xr:uid="{00000000-0005-0000-0000-00001E130000}"/>
    <cellStyle name="Input 28" xfId="38424" xr:uid="{00000000-0005-0000-0000-00001F130000}"/>
    <cellStyle name="Input 28 2" xfId="41748" xr:uid="{00000000-0005-0000-0000-000020130000}"/>
    <cellStyle name="Input 28 3" xfId="39661" xr:uid="{00000000-0005-0000-0000-000021130000}"/>
    <cellStyle name="Input 29" xfId="38615" xr:uid="{00000000-0005-0000-0000-000022130000}"/>
    <cellStyle name="Input 29 2" xfId="41750" xr:uid="{00000000-0005-0000-0000-000023130000}"/>
    <cellStyle name="Input 29 3" xfId="39843" xr:uid="{00000000-0005-0000-0000-000024130000}"/>
    <cellStyle name="Input 3" xfId="34291" xr:uid="{00000000-0005-0000-0000-000025130000}"/>
    <cellStyle name="Input 3 2" xfId="36175" xr:uid="{00000000-0005-0000-0000-000026130000}"/>
    <cellStyle name="Input 3 2 2" xfId="41085" xr:uid="{00000000-0005-0000-0000-000027130000}"/>
    <cellStyle name="Input 3 2 3" xfId="39297" xr:uid="{00000000-0005-0000-0000-000028130000}"/>
    <cellStyle name="Input 3 3" xfId="40587" xr:uid="{00000000-0005-0000-0000-000029130000}"/>
    <cellStyle name="Input 3 4" xfId="38868" xr:uid="{00000000-0005-0000-0000-00002A130000}"/>
    <cellStyle name="Input 30" xfId="38423" xr:uid="{00000000-0005-0000-0000-00002B130000}"/>
    <cellStyle name="Input 30 2" xfId="41747" xr:uid="{00000000-0005-0000-0000-00002C130000}"/>
    <cellStyle name="Input 30 3" xfId="39660" xr:uid="{00000000-0005-0000-0000-00002D130000}"/>
    <cellStyle name="Input 4" xfId="34913" xr:uid="{00000000-0005-0000-0000-00002E130000}"/>
    <cellStyle name="Input 4 2" xfId="36177" xr:uid="{00000000-0005-0000-0000-00002F130000}"/>
    <cellStyle name="Input 4 2 2" xfId="41087" xr:uid="{00000000-0005-0000-0000-000030130000}"/>
    <cellStyle name="Input 4 2 3" xfId="39299" xr:uid="{00000000-0005-0000-0000-000031130000}"/>
    <cellStyle name="Input 4 3" xfId="40590" xr:uid="{00000000-0005-0000-0000-000032130000}"/>
    <cellStyle name="Input 4 4" xfId="38870" xr:uid="{00000000-0005-0000-0000-000033130000}"/>
    <cellStyle name="Input 5" xfId="35093" xr:uid="{00000000-0005-0000-0000-000034130000}"/>
    <cellStyle name="Input 5 2" xfId="36186" xr:uid="{00000000-0005-0000-0000-000035130000}"/>
    <cellStyle name="Input 5 2 2" xfId="41096" xr:uid="{00000000-0005-0000-0000-000036130000}"/>
    <cellStyle name="Input 5 2 3" xfId="39308" xr:uid="{00000000-0005-0000-0000-000037130000}"/>
    <cellStyle name="Input 5 3" xfId="40598" xr:uid="{00000000-0005-0000-0000-000038130000}"/>
    <cellStyle name="Input 5 4" xfId="38879" xr:uid="{00000000-0005-0000-0000-000039130000}"/>
    <cellStyle name="Input 6" xfId="34912" xr:uid="{00000000-0005-0000-0000-00003A130000}"/>
    <cellStyle name="Input 6 2" xfId="36176" xr:uid="{00000000-0005-0000-0000-00003B130000}"/>
    <cellStyle name="Input 6 2 2" xfId="41086" xr:uid="{00000000-0005-0000-0000-00003C130000}"/>
    <cellStyle name="Input 6 2 3" xfId="39298" xr:uid="{00000000-0005-0000-0000-00003D130000}"/>
    <cellStyle name="Input 6 3" xfId="40589" xr:uid="{00000000-0005-0000-0000-00003E130000}"/>
    <cellStyle name="Input 6 4" xfId="38869" xr:uid="{00000000-0005-0000-0000-00003F130000}"/>
    <cellStyle name="Input 7" xfId="35092" xr:uid="{00000000-0005-0000-0000-000040130000}"/>
    <cellStyle name="Input 7 2" xfId="36185" xr:uid="{00000000-0005-0000-0000-000041130000}"/>
    <cellStyle name="Input 7 2 2" xfId="41095" xr:uid="{00000000-0005-0000-0000-000042130000}"/>
    <cellStyle name="Input 7 2 3" xfId="39307" xr:uid="{00000000-0005-0000-0000-000043130000}"/>
    <cellStyle name="Input 7 3" xfId="40597" xr:uid="{00000000-0005-0000-0000-000044130000}"/>
    <cellStyle name="Input 7 4" xfId="38878" xr:uid="{00000000-0005-0000-0000-000045130000}"/>
    <cellStyle name="Input 8" xfId="35261" xr:uid="{00000000-0005-0000-0000-000046130000}"/>
    <cellStyle name="Input 8 2" xfId="36190" xr:uid="{00000000-0005-0000-0000-000047130000}"/>
    <cellStyle name="Input 8 2 2" xfId="41100" xr:uid="{00000000-0005-0000-0000-000048130000}"/>
    <cellStyle name="Input 8 2 3" xfId="39311" xr:uid="{00000000-0005-0000-0000-000049130000}"/>
    <cellStyle name="Input 8 3" xfId="40633" xr:uid="{00000000-0005-0000-0000-00004A130000}"/>
    <cellStyle name="Input 8 4" xfId="38881" xr:uid="{00000000-0005-0000-0000-00004B130000}"/>
    <cellStyle name="Input 9" xfId="35446" xr:uid="{00000000-0005-0000-0000-00004C130000}"/>
    <cellStyle name="Input 9 2" xfId="36192" xr:uid="{00000000-0005-0000-0000-00004D130000}"/>
    <cellStyle name="Input 9 2 2" xfId="41102" xr:uid="{00000000-0005-0000-0000-00004E130000}"/>
    <cellStyle name="Input 9 2 3" xfId="39313" xr:uid="{00000000-0005-0000-0000-00004F130000}"/>
    <cellStyle name="Input 9 3" xfId="40638" xr:uid="{00000000-0005-0000-0000-000050130000}"/>
    <cellStyle name="Input 9 4" xfId="38883" xr:uid="{00000000-0005-0000-0000-000051130000}"/>
    <cellStyle name="Input Cells" xfId="35262" xr:uid="{00000000-0005-0000-0000-000052130000}"/>
    <cellStyle name="InstInput" xfId="33637" xr:uid="{00000000-0005-0000-0000-000053130000}"/>
    <cellStyle name="InstKeyInput" xfId="33638" xr:uid="{00000000-0005-0000-0000-000054130000}"/>
    <cellStyle name="Italic" xfId="33639" xr:uid="{00000000-0005-0000-0000-000055130000}"/>
    <cellStyle name="key input" xfId="33640" xr:uid="{00000000-0005-0000-0000-000056130000}"/>
    <cellStyle name="Komma_07-05-21 Foreign Currency Exposure" xfId="33514" xr:uid="{00000000-0005-0000-0000-000057130000}"/>
    <cellStyle name="Level2" xfId="33566" xr:uid="{00000000-0005-0000-0000-000058130000}"/>
    <cellStyle name="Level2Def" xfId="33106" xr:uid="{00000000-0005-0000-0000-000059130000}"/>
    <cellStyle name="Linked Cell" xfId="34292" builtinId="24" customBuiltin="1"/>
    <cellStyle name="Linked Cell 2" xfId="33107" xr:uid="{00000000-0005-0000-0000-00005A130000}"/>
    <cellStyle name="Linked Cells" xfId="35263" xr:uid="{00000000-0005-0000-0000-00005B130000}"/>
    <cellStyle name="MarginDef" xfId="34293" xr:uid="{00000000-0005-0000-0000-00005C130000}"/>
    <cellStyle name="MarginDef 2" xfId="40588" xr:uid="{00000000-0005-0000-0000-00005D130000}"/>
    <cellStyle name="MarginDef 3" xfId="40281" xr:uid="{00000000-0005-0000-0000-00005E130000}"/>
    <cellStyle name="Migliaia 2" xfId="33108" xr:uid="{00000000-0005-0000-0000-00005F130000}"/>
    <cellStyle name="Migliaia 2 2" xfId="33109" xr:uid="{00000000-0005-0000-0000-000060130000}"/>
    <cellStyle name="Migliaia 3" xfId="33110" xr:uid="{00000000-0005-0000-0000-000061130000}"/>
    <cellStyle name="Migliaia 3 2" xfId="33111" xr:uid="{00000000-0005-0000-0000-000062130000}"/>
    <cellStyle name="Migliaia 4" xfId="33112" xr:uid="{00000000-0005-0000-0000-000063130000}"/>
    <cellStyle name="Migliaia 4 2" xfId="33113" xr:uid="{00000000-0005-0000-0000-000064130000}"/>
    <cellStyle name="Migliaia 4 3" xfId="33114" xr:uid="{00000000-0005-0000-0000-000065130000}"/>
    <cellStyle name="Migliaia 5" xfId="33115" xr:uid="{00000000-0005-0000-0000-000066130000}"/>
    <cellStyle name="Migliaia 5 2" xfId="33116" xr:uid="{00000000-0005-0000-0000-000067130000}"/>
    <cellStyle name="Migliaia 6" xfId="33117" xr:uid="{00000000-0005-0000-0000-000068130000}"/>
    <cellStyle name="Migliaia 6 2" xfId="33118" xr:uid="{00000000-0005-0000-0000-000069130000}"/>
    <cellStyle name="Millares [0] 14" xfId="35265" xr:uid="{00000000-0005-0000-0000-00006B130000}"/>
    <cellStyle name="Millares [0] 2" xfId="33655" xr:uid="{00000000-0005-0000-0000-00006C130000}"/>
    <cellStyle name="Millares [0] 2 2" xfId="33992" xr:uid="{00000000-0005-0000-0000-00006D130000}"/>
    <cellStyle name="Millares [0] 2 2 2" xfId="34295" xr:uid="{00000000-0005-0000-0000-00006E130000}"/>
    <cellStyle name="Millares [0] 2 2 2 2" xfId="35268" xr:uid="{00000000-0005-0000-0000-00006F130000}"/>
    <cellStyle name="Millares [0] 2 2 3" xfId="35267" xr:uid="{00000000-0005-0000-0000-000070130000}"/>
    <cellStyle name="Millares [0] 2 3" xfId="33991" xr:uid="{00000000-0005-0000-0000-000071130000}"/>
    <cellStyle name="Millares [0] 2 3 2" xfId="35269" xr:uid="{00000000-0005-0000-0000-000072130000}"/>
    <cellStyle name="Millares [0] 2 4" xfId="34294" xr:uid="{00000000-0005-0000-0000-000073130000}"/>
    <cellStyle name="Millares [0] 2 5" xfId="35266" xr:uid="{00000000-0005-0000-0000-000074130000}"/>
    <cellStyle name="Millares [0] 2 6" xfId="40141" xr:uid="{00000000-0005-0000-0000-000075130000}"/>
    <cellStyle name="Millares [0] 3" xfId="34296" xr:uid="{00000000-0005-0000-0000-000076130000}"/>
    <cellStyle name="Millares [0] 4" xfId="34297" xr:uid="{00000000-0005-0000-0000-000077130000}"/>
    <cellStyle name="Millares [0] 4 2" xfId="35271" xr:uid="{00000000-0005-0000-0000-000078130000}"/>
    <cellStyle name="Millares [0] 4 3" xfId="35270" xr:uid="{00000000-0005-0000-0000-000079130000}"/>
    <cellStyle name="Millares [0] 5" xfId="34298" xr:uid="{00000000-0005-0000-0000-00007A130000}"/>
    <cellStyle name="Millares [0] 5 2" xfId="34299" xr:uid="{00000000-0005-0000-0000-00007B130000}"/>
    <cellStyle name="Millares 10" xfId="1353" xr:uid="{00000000-0005-0000-0000-00007C130000}"/>
    <cellStyle name="Millares 10 10" xfId="35672" xr:uid="{00000000-0005-0000-0000-00007D130000}"/>
    <cellStyle name="Millares 10 2" xfId="1354" xr:uid="{00000000-0005-0000-0000-00007E130000}"/>
    <cellStyle name="Millares 10 2 2" xfId="1355" xr:uid="{00000000-0005-0000-0000-00007F130000}"/>
    <cellStyle name="Millares 10 2 2 2" xfId="1356" xr:uid="{00000000-0005-0000-0000-000080130000}"/>
    <cellStyle name="Millares 10 2 2 2 2" xfId="34301" xr:uid="{00000000-0005-0000-0000-000081130000}"/>
    <cellStyle name="Millares 10 2 2 2 3" xfId="34300" xr:uid="{00000000-0005-0000-0000-000082130000}"/>
    <cellStyle name="Millares 10 2 2 3" xfId="32693" xr:uid="{00000000-0005-0000-0000-000083130000}"/>
    <cellStyle name="Millares 10 2 2 3 2" xfId="34302" xr:uid="{00000000-0005-0000-0000-000084130000}"/>
    <cellStyle name="Millares 10 2 2 4" xfId="19688" xr:uid="{00000000-0005-0000-0000-000085130000}"/>
    <cellStyle name="Millares 10 2 3" xfId="1357" xr:uid="{00000000-0005-0000-0000-000086130000}"/>
    <cellStyle name="Millares 10 2 3 2" xfId="32699" xr:uid="{00000000-0005-0000-0000-000087130000}"/>
    <cellStyle name="Millares 10 2 3 2 2" xfId="34304" xr:uid="{00000000-0005-0000-0000-000088130000}"/>
    <cellStyle name="Millares 10 2 3 3" xfId="34303" xr:uid="{00000000-0005-0000-0000-000089130000}"/>
    <cellStyle name="Millares 10 2 4" xfId="32705" xr:uid="{00000000-0005-0000-0000-00008A130000}"/>
    <cellStyle name="Millares 10 2 4 2" xfId="34305" xr:uid="{00000000-0005-0000-0000-00008B130000}"/>
    <cellStyle name="Millares 10 2 5" xfId="32678" xr:uid="{00000000-0005-0000-0000-00008C130000}"/>
    <cellStyle name="Millares 10 2 6" xfId="38610" xr:uid="{00000000-0005-0000-0000-00008D130000}"/>
    <cellStyle name="Millares 10 2 7" xfId="16781" xr:uid="{00000000-0005-0000-0000-00008E130000}"/>
    <cellStyle name="Millares 10 3" xfId="1358" xr:uid="{00000000-0005-0000-0000-00008F130000}"/>
    <cellStyle name="Millares 10 3 2" xfId="1359" xr:uid="{00000000-0005-0000-0000-000090130000}"/>
    <cellStyle name="Millares 10 3 2 2" xfId="34307" xr:uid="{00000000-0005-0000-0000-000091130000}"/>
    <cellStyle name="Millares 10 3 2 2 2" xfId="34308" xr:uid="{00000000-0005-0000-0000-000092130000}"/>
    <cellStyle name="Millares 10 3 2 3" xfId="34309" xr:uid="{00000000-0005-0000-0000-000093130000}"/>
    <cellStyle name="Millares 10 3 2 4" xfId="34306" xr:uid="{00000000-0005-0000-0000-000094130000}"/>
    <cellStyle name="Millares 10 3 3" xfId="32686" xr:uid="{00000000-0005-0000-0000-000095130000}"/>
    <cellStyle name="Millares 10 3 3 2" xfId="34311" xr:uid="{00000000-0005-0000-0000-000096130000}"/>
    <cellStyle name="Millares 10 3 3 3" xfId="34310" xr:uid="{00000000-0005-0000-0000-000097130000}"/>
    <cellStyle name="Millares 10 3 4" xfId="34312" xr:uid="{00000000-0005-0000-0000-000098130000}"/>
    <cellStyle name="Millares 10 3 5" xfId="18705" xr:uid="{00000000-0005-0000-0000-000099130000}"/>
    <cellStyle name="Millares 10 4" xfId="1360" xr:uid="{00000000-0005-0000-0000-00009A130000}"/>
    <cellStyle name="Millares 10 4 2" xfId="32675" xr:uid="{00000000-0005-0000-0000-00009B130000}"/>
    <cellStyle name="Millares 10 4 2 2" xfId="34315" xr:uid="{00000000-0005-0000-0000-00009C130000}"/>
    <cellStyle name="Millares 10 4 2 3" xfId="34314" xr:uid="{00000000-0005-0000-0000-00009D130000}"/>
    <cellStyle name="Millares 10 4 3" xfId="34316" xr:uid="{00000000-0005-0000-0000-00009E130000}"/>
    <cellStyle name="Millares 10 4 4" xfId="34313" xr:uid="{00000000-0005-0000-0000-00009F130000}"/>
    <cellStyle name="Millares 10 5" xfId="1361" xr:uid="{00000000-0005-0000-0000-0000A0130000}"/>
    <cellStyle name="Millares 10 5 2" xfId="34317" xr:uid="{00000000-0005-0000-0000-0000A1130000}"/>
    <cellStyle name="Millares 10 5 3" xfId="16780" xr:uid="{00000000-0005-0000-0000-0000A2130000}"/>
    <cellStyle name="Millares 10 6" xfId="32637" xr:uid="{00000000-0005-0000-0000-0000A3130000}"/>
    <cellStyle name="Millares 10 6 2" xfId="34318" xr:uid="{00000000-0005-0000-0000-0000A4130000}"/>
    <cellStyle name="Millares 10 7" xfId="33567" xr:uid="{00000000-0005-0000-0000-0000A5130000}"/>
    <cellStyle name="Millares 10 8" xfId="33993" xr:uid="{00000000-0005-0000-0000-0000A6130000}"/>
    <cellStyle name="Millares 10 9" xfId="35272" xr:uid="{00000000-0005-0000-0000-0000A7130000}"/>
    <cellStyle name="Millares 100" xfId="1362" xr:uid="{00000000-0005-0000-0000-0000A8130000}"/>
    <cellStyle name="Millares 100 2" xfId="34064" xr:uid="{00000000-0005-0000-0000-0000A9130000}"/>
    <cellStyle name="Millares 101" xfId="1363" xr:uid="{00000000-0005-0000-0000-0000AA130000}"/>
    <cellStyle name="Millares 101 2" xfId="34065" xr:uid="{00000000-0005-0000-0000-0000AB130000}"/>
    <cellStyle name="Millares 102" xfId="1364" xr:uid="{00000000-0005-0000-0000-0000AC130000}"/>
    <cellStyle name="Millares 102 2" xfId="34066" xr:uid="{00000000-0005-0000-0000-0000AD130000}"/>
    <cellStyle name="Millares 103" xfId="1365" xr:uid="{00000000-0005-0000-0000-0000AE130000}"/>
    <cellStyle name="Millares 103 2" xfId="34035" xr:uid="{00000000-0005-0000-0000-0000AF130000}"/>
    <cellStyle name="Millares 104" xfId="1366" xr:uid="{00000000-0005-0000-0000-0000B0130000}"/>
    <cellStyle name="Millares 104 2" xfId="34067" xr:uid="{00000000-0005-0000-0000-0000B1130000}"/>
    <cellStyle name="Millares 105" xfId="1367" xr:uid="{00000000-0005-0000-0000-0000B2130000}"/>
    <cellStyle name="Millares 105 2" xfId="34068" xr:uid="{00000000-0005-0000-0000-0000B3130000}"/>
    <cellStyle name="Millares 106" xfId="1368" xr:uid="{00000000-0005-0000-0000-0000B4130000}"/>
    <cellStyle name="Millares 106 2" xfId="34069" xr:uid="{00000000-0005-0000-0000-0000B5130000}"/>
    <cellStyle name="Millares 107" xfId="1369" xr:uid="{00000000-0005-0000-0000-0000B6130000}"/>
    <cellStyle name="Millares 107 2" xfId="34070" xr:uid="{00000000-0005-0000-0000-0000B7130000}"/>
    <cellStyle name="Millares 108" xfId="1370" xr:uid="{00000000-0005-0000-0000-0000B8130000}"/>
    <cellStyle name="Millares 108 2" xfId="34071" xr:uid="{00000000-0005-0000-0000-0000B9130000}"/>
    <cellStyle name="Millares 109" xfId="1371" xr:uid="{00000000-0005-0000-0000-0000BA130000}"/>
    <cellStyle name="Millares 109 2" xfId="34072" xr:uid="{00000000-0005-0000-0000-0000BB130000}"/>
    <cellStyle name="Millares 11" xfId="1372" xr:uid="{00000000-0005-0000-0000-0000BC130000}"/>
    <cellStyle name="Millares 11 10" xfId="35679" xr:uid="{00000000-0005-0000-0000-0000BD130000}"/>
    <cellStyle name="Millares 11 2" xfId="1373" xr:uid="{00000000-0005-0000-0000-0000BE130000}"/>
    <cellStyle name="Millares 11 2 2" xfId="1374" xr:uid="{00000000-0005-0000-0000-0000BF130000}"/>
    <cellStyle name="Millares 11 2 2 2" xfId="1375" xr:uid="{00000000-0005-0000-0000-0000C0130000}"/>
    <cellStyle name="Millares 11 2 2 2 2" xfId="34321" xr:uid="{00000000-0005-0000-0000-0000C1130000}"/>
    <cellStyle name="Millares 11 2 2 2 3" xfId="34320" xr:uid="{00000000-0005-0000-0000-0000C2130000}"/>
    <cellStyle name="Millares 11 2 2 3" xfId="34322" xr:uid="{00000000-0005-0000-0000-0000C3130000}"/>
    <cellStyle name="Millares 11 2 2 4" xfId="19689" xr:uid="{00000000-0005-0000-0000-0000C4130000}"/>
    <cellStyle name="Millares 11 2 3" xfId="1376" xr:uid="{00000000-0005-0000-0000-0000C5130000}"/>
    <cellStyle name="Millares 11 2 3 2" xfId="34324" xr:uid="{00000000-0005-0000-0000-0000C6130000}"/>
    <cellStyle name="Millares 11 2 3 3" xfId="34323" xr:uid="{00000000-0005-0000-0000-0000C7130000}"/>
    <cellStyle name="Millares 11 2 4" xfId="1377" xr:uid="{00000000-0005-0000-0000-0000C8130000}"/>
    <cellStyle name="Millares 11 2 4 2" xfId="16783" xr:uid="{00000000-0005-0000-0000-0000C9130000}"/>
    <cellStyle name="Millares 11 3" xfId="1378" xr:uid="{00000000-0005-0000-0000-0000CA130000}"/>
    <cellStyle name="Millares 11 3 2" xfId="1379" xr:uid="{00000000-0005-0000-0000-0000CB130000}"/>
    <cellStyle name="Millares 11 3 3" xfId="18706" xr:uid="{00000000-0005-0000-0000-0000CC130000}"/>
    <cellStyle name="Millares 11 4" xfId="1380" xr:uid="{00000000-0005-0000-0000-0000CD130000}"/>
    <cellStyle name="Millares 11 5" xfId="1381" xr:uid="{00000000-0005-0000-0000-0000CE130000}"/>
    <cellStyle name="Millares 11 5 2" xfId="16782" xr:uid="{00000000-0005-0000-0000-0000CF130000}"/>
    <cellStyle name="Millares 11 6" xfId="33193" xr:uid="{00000000-0005-0000-0000-0000D0130000}"/>
    <cellStyle name="Millares 11 7" xfId="33656" xr:uid="{00000000-0005-0000-0000-0000D1130000}"/>
    <cellStyle name="Millares 11 8" xfId="33994" xr:uid="{00000000-0005-0000-0000-0000D2130000}"/>
    <cellStyle name="Millares 11 9" xfId="34319" xr:uid="{00000000-0005-0000-0000-0000D3130000}"/>
    <cellStyle name="Millares 110" xfId="1382" xr:uid="{00000000-0005-0000-0000-0000D4130000}"/>
    <cellStyle name="Millares 110 2" xfId="34073" xr:uid="{00000000-0005-0000-0000-0000D5130000}"/>
    <cellStyle name="Millares 111" xfId="1383" xr:uid="{00000000-0005-0000-0000-0000D6130000}"/>
    <cellStyle name="Millares 111 2" xfId="34074" xr:uid="{00000000-0005-0000-0000-0000D7130000}"/>
    <cellStyle name="Millares 112" xfId="1384" xr:uid="{00000000-0005-0000-0000-0000D8130000}"/>
    <cellStyle name="Millares 112 2" xfId="34075" xr:uid="{00000000-0005-0000-0000-0000D9130000}"/>
    <cellStyle name="Millares 113" xfId="1385" xr:uid="{00000000-0005-0000-0000-0000DA130000}"/>
    <cellStyle name="Millares 113 2" xfId="34076" xr:uid="{00000000-0005-0000-0000-0000DB130000}"/>
    <cellStyle name="Millares 114" xfId="1386" xr:uid="{00000000-0005-0000-0000-0000DC130000}"/>
    <cellStyle name="Millares 114 2" xfId="34077" xr:uid="{00000000-0005-0000-0000-0000DD130000}"/>
    <cellStyle name="Millares 115" xfId="1387" xr:uid="{00000000-0005-0000-0000-0000DE130000}"/>
    <cellStyle name="Millares 115 2" xfId="34078" xr:uid="{00000000-0005-0000-0000-0000DF130000}"/>
    <cellStyle name="Millares 116" xfId="1388" xr:uid="{00000000-0005-0000-0000-0000E0130000}"/>
    <cellStyle name="Millares 116 2" xfId="34079" xr:uid="{00000000-0005-0000-0000-0000E1130000}"/>
    <cellStyle name="Millares 117" xfId="1389" xr:uid="{00000000-0005-0000-0000-0000E2130000}"/>
    <cellStyle name="Millares 117 2" xfId="34036" xr:uid="{00000000-0005-0000-0000-0000E3130000}"/>
    <cellStyle name="Millares 118" xfId="1390" xr:uid="{00000000-0005-0000-0000-0000E4130000}"/>
    <cellStyle name="Millares 118 2" xfId="34081" xr:uid="{00000000-0005-0000-0000-0000E5130000}"/>
    <cellStyle name="Millares 119" xfId="1391" xr:uid="{00000000-0005-0000-0000-0000E6130000}"/>
    <cellStyle name="Millares 119 2" xfId="34082" xr:uid="{00000000-0005-0000-0000-0000E7130000}"/>
    <cellStyle name="Millares 12" xfId="1392" xr:uid="{00000000-0005-0000-0000-0000E8130000}"/>
    <cellStyle name="Millares 12 2" xfId="1393" xr:uid="{00000000-0005-0000-0000-0000E9130000}"/>
    <cellStyle name="Millares 12 2 2" xfId="34327" xr:uid="{00000000-0005-0000-0000-0000EA130000}"/>
    <cellStyle name="Millares 12 2 2 2" xfId="34328" xr:uid="{00000000-0005-0000-0000-0000EB130000}"/>
    <cellStyle name="Millares 12 2 3" xfId="34329" xr:uid="{00000000-0005-0000-0000-0000EC130000}"/>
    <cellStyle name="Millares 12 2 4" xfId="34326" xr:uid="{00000000-0005-0000-0000-0000ED130000}"/>
    <cellStyle name="Millares 12 2 5" xfId="37185" xr:uid="{00000000-0005-0000-0000-0000EE130000}"/>
    <cellStyle name="Millares 12 3" xfId="1394" xr:uid="{00000000-0005-0000-0000-0000EF130000}"/>
    <cellStyle name="Millares 12 3 2" xfId="34331" xr:uid="{00000000-0005-0000-0000-0000F0130000}"/>
    <cellStyle name="Millares 12 3 3" xfId="34330" xr:uid="{00000000-0005-0000-0000-0000F1130000}"/>
    <cellStyle name="Millares 12 4" xfId="33657" xr:uid="{00000000-0005-0000-0000-0000F2130000}"/>
    <cellStyle name="Millares 12 4 2" xfId="34332" xr:uid="{00000000-0005-0000-0000-0000F3130000}"/>
    <cellStyle name="Millares 12 5" xfId="33995" xr:uid="{00000000-0005-0000-0000-0000F4130000}"/>
    <cellStyle name="Millares 12 6" xfId="34325" xr:uid="{00000000-0005-0000-0000-0000F5130000}"/>
    <cellStyle name="Millares 12 7" xfId="35273" xr:uid="{00000000-0005-0000-0000-0000F6130000}"/>
    <cellStyle name="Millares 120" xfId="1395" xr:uid="{00000000-0005-0000-0000-0000F7130000}"/>
    <cellStyle name="Millares 120 2" xfId="34083" xr:uid="{00000000-0005-0000-0000-0000F8130000}"/>
    <cellStyle name="Millares 121" xfId="1396" xr:uid="{00000000-0005-0000-0000-0000F9130000}"/>
    <cellStyle name="Millares 121 2" xfId="34084" xr:uid="{00000000-0005-0000-0000-0000FA130000}"/>
    <cellStyle name="Millares 122" xfId="1397" xr:uid="{00000000-0005-0000-0000-0000FB130000}"/>
    <cellStyle name="Millares 122 2" xfId="34085" xr:uid="{00000000-0005-0000-0000-0000FC130000}"/>
    <cellStyle name="Millares 123" xfId="1398" xr:uid="{00000000-0005-0000-0000-0000FD130000}"/>
    <cellStyle name="Millares 123 2" xfId="34086" xr:uid="{00000000-0005-0000-0000-0000FE130000}"/>
    <cellStyle name="Millares 124" xfId="1399" xr:uid="{00000000-0005-0000-0000-0000FF130000}"/>
    <cellStyle name="Millares 124 2" xfId="34087" xr:uid="{00000000-0005-0000-0000-000000140000}"/>
    <cellStyle name="Millares 125" xfId="1400" xr:uid="{00000000-0005-0000-0000-000001140000}"/>
    <cellStyle name="Millares 125 2" xfId="34088" xr:uid="{00000000-0005-0000-0000-000002140000}"/>
    <cellStyle name="Millares 126" xfId="1401" xr:uid="{00000000-0005-0000-0000-000003140000}"/>
    <cellStyle name="Millares 126 2" xfId="32435" xr:uid="{00000000-0005-0000-0000-000004140000}"/>
    <cellStyle name="Millares 126 3" xfId="34089" xr:uid="{00000000-0005-0000-0000-000005140000}"/>
    <cellStyle name="Millares 127" xfId="1402" xr:uid="{00000000-0005-0000-0000-000006140000}"/>
    <cellStyle name="Millares 127 2" xfId="32434" xr:uid="{00000000-0005-0000-0000-000007140000}"/>
    <cellStyle name="Millares 127 3" xfId="34090" xr:uid="{00000000-0005-0000-0000-000008140000}"/>
    <cellStyle name="Millares 128" xfId="1403" xr:uid="{00000000-0005-0000-0000-000009140000}"/>
    <cellStyle name="Millares 128 2" xfId="32436" xr:uid="{00000000-0005-0000-0000-00000A140000}"/>
    <cellStyle name="Millares 128 3" xfId="34091" xr:uid="{00000000-0005-0000-0000-00000B140000}"/>
    <cellStyle name="Millares 129" xfId="1404" xr:uid="{00000000-0005-0000-0000-00000C140000}"/>
    <cellStyle name="Millares 129 2" xfId="32437" xr:uid="{00000000-0005-0000-0000-00000D140000}"/>
    <cellStyle name="Millares 129 3" xfId="34092" xr:uid="{00000000-0005-0000-0000-00000E140000}"/>
    <cellStyle name="Millares 13" xfId="1405" xr:uid="{00000000-0005-0000-0000-00000F140000}"/>
    <cellStyle name="Millares 13 2" xfId="1406" xr:uid="{00000000-0005-0000-0000-000010140000}"/>
    <cellStyle name="Millares 13 2 2" xfId="34334" xr:uid="{00000000-0005-0000-0000-000011140000}"/>
    <cellStyle name="Millares 13 2 2 2" xfId="34335" xr:uid="{00000000-0005-0000-0000-000012140000}"/>
    <cellStyle name="Millares 13 2 3" xfId="34336" xr:uid="{00000000-0005-0000-0000-000013140000}"/>
    <cellStyle name="Millares 13 2 4" xfId="34333" xr:uid="{00000000-0005-0000-0000-000014140000}"/>
    <cellStyle name="Millares 13 2 5" xfId="38300" xr:uid="{00000000-0005-0000-0000-000015140000}"/>
    <cellStyle name="Millares 13 3" xfId="1407" xr:uid="{00000000-0005-0000-0000-000016140000}"/>
    <cellStyle name="Millares 13 3 2" xfId="34337" xr:uid="{00000000-0005-0000-0000-000017140000}"/>
    <cellStyle name="Millares 13 3 3" xfId="18704" xr:uid="{00000000-0005-0000-0000-000018140000}"/>
    <cellStyle name="Millares 13 4" xfId="33658" xr:uid="{00000000-0005-0000-0000-000019140000}"/>
    <cellStyle name="Millares 13 4 2" xfId="34338" xr:uid="{00000000-0005-0000-0000-00001A140000}"/>
    <cellStyle name="Millares 13 5" xfId="33996" xr:uid="{00000000-0005-0000-0000-00001B140000}"/>
    <cellStyle name="Millares 130" xfId="1408" xr:uid="{00000000-0005-0000-0000-00001C140000}"/>
    <cellStyle name="Millares 130 2" xfId="32438" xr:uid="{00000000-0005-0000-0000-00001D140000}"/>
    <cellStyle name="Millares 130 3" xfId="34093" xr:uid="{00000000-0005-0000-0000-00001E140000}"/>
    <cellStyle name="Millares 131" xfId="1409" xr:uid="{00000000-0005-0000-0000-00001F140000}"/>
    <cellStyle name="Millares 131 2" xfId="32442" xr:uid="{00000000-0005-0000-0000-000020140000}"/>
    <cellStyle name="Millares 131 3" xfId="34094" xr:uid="{00000000-0005-0000-0000-000021140000}"/>
    <cellStyle name="Millares 132" xfId="1410" xr:uid="{00000000-0005-0000-0000-000022140000}"/>
    <cellStyle name="Millares 132 2" xfId="32444" xr:uid="{00000000-0005-0000-0000-000023140000}"/>
    <cellStyle name="Millares 132 3" xfId="34095" xr:uid="{00000000-0005-0000-0000-000024140000}"/>
    <cellStyle name="Millares 133" xfId="1411" xr:uid="{00000000-0005-0000-0000-000025140000}"/>
    <cellStyle name="Millares 133 2" xfId="32443" xr:uid="{00000000-0005-0000-0000-000026140000}"/>
    <cellStyle name="Millares 133 3" xfId="34096" xr:uid="{00000000-0005-0000-0000-000027140000}"/>
    <cellStyle name="Millares 134" xfId="1412" xr:uid="{00000000-0005-0000-0000-000028140000}"/>
    <cellStyle name="Millares 134 2" xfId="32445" xr:uid="{00000000-0005-0000-0000-000029140000}"/>
    <cellStyle name="Millares 134 3" xfId="34097" xr:uid="{00000000-0005-0000-0000-00002A140000}"/>
    <cellStyle name="Millares 135" xfId="1413" xr:uid="{00000000-0005-0000-0000-00002B140000}"/>
    <cellStyle name="Millares 135 2" xfId="32446" xr:uid="{00000000-0005-0000-0000-00002C140000}"/>
    <cellStyle name="Millares 135 3" xfId="34098" xr:uid="{00000000-0005-0000-0000-00002D140000}"/>
    <cellStyle name="Millares 136" xfId="1414" xr:uid="{00000000-0005-0000-0000-00002E140000}"/>
    <cellStyle name="Millares 136 2" xfId="32447" xr:uid="{00000000-0005-0000-0000-00002F140000}"/>
    <cellStyle name="Millares 136 3" xfId="34099" xr:uid="{00000000-0005-0000-0000-000030140000}"/>
    <cellStyle name="Millares 137" xfId="1415" xr:uid="{00000000-0005-0000-0000-000031140000}"/>
    <cellStyle name="Millares 137 2" xfId="32448" xr:uid="{00000000-0005-0000-0000-000032140000}"/>
    <cellStyle name="Millares 137 3" xfId="34100" xr:uid="{00000000-0005-0000-0000-000033140000}"/>
    <cellStyle name="Millares 138" xfId="1416" xr:uid="{00000000-0005-0000-0000-000034140000}"/>
    <cellStyle name="Millares 138 2" xfId="32449" xr:uid="{00000000-0005-0000-0000-000035140000}"/>
    <cellStyle name="Millares 138 3" xfId="34101" xr:uid="{00000000-0005-0000-0000-000036140000}"/>
    <cellStyle name="Millares 139" xfId="1417" xr:uid="{00000000-0005-0000-0000-000037140000}"/>
    <cellStyle name="Millares 139 2" xfId="32450" xr:uid="{00000000-0005-0000-0000-000038140000}"/>
    <cellStyle name="Millares 139 3" xfId="34102" xr:uid="{00000000-0005-0000-0000-000039140000}"/>
    <cellStyle name="Millares 14" xfId="1418" xr:uid="{00000000-0005-0000-0000-00003A140000}"/>
    <cellStyle name="Millares 14 2" xfId="1419" xr:uid="{00000000-0005-0000-0000-00003B140000}"/>
    <cellStyle name="Millares 14 2 2" xfId="34341" xr:uid="{00000000-0005-0000-0000-00003C140000}"/>
    <cellStyle name="Millares 14 2 2 2" xfId="34342" xr:uid="{00000000-0005-0000-0000-00003D140000}"/>
    <cellStyle name="Millares 14 2 3" xfId="34343" xr:uid="{00000000-0005-0000-0000-00003E140000}"/>
    <cellStyle name="Millares 14 2 4" xfId="34340" xr:uid="{00000000-0005-0000-0000-00003F140000}"/>
    <cellStyle name="Millares 14 3" xfId="1420" xr:uid="{00000000-0005-0000-0000-000040140000}"/>
    <cellStyle name="Millares 14 3 2" xfId="34345" xr:uid="{00000000-0005-0000-0000-000041140000}"/>
    <cellStyle name="Millares 14 3 3" xfId="34344" xr:uid="{00000000-0005-0000-0000-000042140000}"/>
    <cellStyle name="Millares 14 4" xfId="33659" xr:uid="{00000000-0005-0000-0000-000043140000}"/>
    <cellStyle name="Millares 14 4 2" xfId="34346" xr:uid="{00000000-0005-0000-0000-000044140000}"/>
    <cellStyle name="Millares 14 5" xfId="33997" xr:uid="{00000000-0005-0000-0000-000045140000}"/>
    <cellStyle name="Millares 14 6" xfId="34339" xr:uid="{00000000-0005-0000-0000-000046140000}"/>
    <cellStyle name="Millares 140" xfId="1421" xr:uid="{00000000-0005-0000-0000-000047140000}"/>
    <cellStyle name="Millares 140 2" xfId="32451" xr:uid="{00000000-0005-0000-0000-000048140000}"/>
    <cellStyle name="Millares 140 3" xfId="34103" xr:uid="{00000000-0005-0000-0000-000049140000}"/>
    <cellStyle name="Millares 141" xfId="1422" xr:uid="{00000000-0005-0000-0000-00004A140000}"/>
    <cellStyle name="Millares 141 2" xfId="32452" xr:uid="{00000000-0005-0000-0000-00004B140000}"/>
    <cellStyle name="Millares 141 3" xfId="34104" xr:uid="{00000000-0005-0000-0000-00004C140000}"/>
    <cellStyle name="Millares 142" xfId="1423" xr:uid="{00000000-0005-0000-0000-00004D140000}"/>
    <cellStyle name="Millares 142 2" xfId="34105" xr:uid="{00000000-0005-0000-0000-00004E140000}"/>
    <cellStyle name="Millares 142 3" xfId="32340" xr:uid="{00000000-0005-0000-0000-00004F140000}"/>
    <cellStyle name="Millares 143" xfId="1424" xr:uid="{00000000-0005-0000-0000-000050140000}"/>
    <cellStyle name="Millares 143 2" xfId="34106" xr:uid="{00000000-0005-0000-0000-000051140000}"/>
    <cellStyle name="Millares 143 3" xfId="32339" xr:uid="{00000000-0005-0000-0000-000052140000}"/>
    <cellStyle name="Millares 144" xfId="1425" xr:uid="{00000000-0005-0000-0000-000053140000}"/>
    <cellStyle name="Millares 145" xfId="1426" xr:uid="{00000000-0005-0000-0000-000054140000}"/>
    <cellStyle name="Millares 146" xfId="1427" xr:uid="{00000000-0005-0000-0000-000055140000}"/>
    <cellStyle name="Millares 147" xfId="1428" xr:uid="{00000000-0005-0000-0000-000056140000}"/>
    <cellStyle name="Millares 148" xfId="1429" xr:uid="{00000000-0005-0000-0000-000057140000}"/>
    <cellStyle name="Millares 149" xfId="1430" xr:uid="{00000000-0005-0000-0000-000058140000}"/>
    <cellStyle name="Millares 15" xfId="1431" xr:uid="{00000000-0005-0000-0000-000059140000}"/>
    <cellStyle name="Millares 15 2" xfId="1432" xr:uid="{00000000-0005-0000-0000-00005A140000}"/>
    <cellStyle name="Millares 15 2 2" xfId="1433" xr:uid="{00000000-0005-0000-0000-00005B140000}"/>
    <cellStyle name="Millares 15 2 2 2" xfId="34349" xr:uid="{00000000-0005-0000-0000-00005C140000}"/>
    <cellStyle name="Millares 15 2 2 3" xfId="34348" xr:uid="{00000000-0005-0000-0000-00005D140000}"/>
    <cellStyle name="Millares 15 2 3" xfId="34350" xr:uid="{00000000-0005-0000-0000-00005E140000}"/>
    <cellStyle name="Millares 15 2 4" xfId="34347" xr:uid="{00000000-0005-0000-0000-00005F140000}"/>
    <cellStyle name="Millares 15 2 5" xfId="38295" xr:uid="{00000000-0005-0000-0000-000060140000}"/>
    <cellStyle name="Millares 15 3" xfId="1434" xr:uid="{00000000-0005-0000-0000-000061140000}"/>
    <cellStyle name="Millares 15 3 2" xfId="34351" xr:uid="{00000000-0005-0000-0000-000062140000}"/>
    <cellStyle name="Millares 15 3 3" xfId="38359" xr:uid="{00000000-0005-0000-0000-000063140000}"/>
    <cellStyle name="Millares 15 3 4" xfId="20807" xr:uid="{00000000-0005-0000-0000-000064140000}"/>
    <cellStyle name="Millares 15 4" xfId="33998" xr:uid="{00000000-0005-0000-0000-000065140000}"/>
    <cellStyle name="Millares 15 4 2" xfId="34352" xr:uid="{00000000-0005-0000-0000-000066140000}"/>
    <cellStyle name="Millares 15 5" xfId="36724" xr:uid="{00000000-0005-0000-0000-000067140000}"/>
    <cellStyle name="Millares 150" xfId="1435" xr:uid="{00000000-0005-0000-0000-000068140000}"/>
    <cellStyle name="Millares 151" xfId="1436" xr:uid="{00000000-0005-0000-0000-000069140000}"/>
    <cellStyle name="Millares 152" xfId="1437" xr:uid="{00000000-0005-0000-0000-00006A140000}"/>
    <cellStyle name="Millares 153" xfId="1438" xr:uid="{00000000-0005-0000-0000-00006B140000}"/>
    <cellStyle name="Millares 154" xfId="1439" xr:uid="{00000000-0005-0000-0000-00006C140000}"/>
    <cellStyle name="Millares 155" xfId="1440" xr:uid="{00000000-0005-0000-0000-00006D140000}"/>
    <cellStyle name="Millares 155 2" xfId="34107" xr:uid="{00000000-0005-0000-0000-00006E140000}"/>
    <cellStyle name="Millares 155 3" xfId="35762" xr:uid="{00000000-0005-0000-0000-00006F140000}"/>
    <cellStyle name="Millares 155 4" xfId="32486" xr:uid="{00000000-0005-0000-0000-000070140000}"/>
    <cellStyle name="Millares 155 5" xfId="16648" xr:uid="{00000000-0005-0000-0000-000071140000}"/>
    <cellStyle name="Millares 156" xfId="1441" xr:uid="{00000000-0005-0000-0000-000072140000}"/>
    <cellStyle name="Millares 156 2" xfId="34108" xr:uid="{00000000-0005-0000-0000-000073140000}"/>
    <cellStyle name="Millares 156 3" xfId="35761" xr:uid="{00000000-0005-0000-0000-000074140000}"/>
    <cellStyle name="Millares 156 4" xfId="32457" xr:uid="{00000000-0005-0000-0000-000075140000}"/>
    <cellStyle name="Millares 156 5" xfId="32363" xr:uid="{00000000-0005-0000-0000-000076140000}"/>
    <cellStyle name="Millares 157" xfId="1442" xr:uid="{00000000-0005-0000-0000-000077140000}"/>
    <cellStyle name="Millares 157 2" xfId="34109" xr:uid="{00000000-0005-0000-0000-000078140000}"/>
    <cellStyle name="Millares 157 3" xfId="35764" xr:uid="{00000000-0005-0000-0000-000079140000}"/>
    <cellStyle name="Millares 157 4" xfId="32491" xr:uid="{00000000-0005-0000-0000-00007A140000}"/>
    <cellStyle name="Millares 157 5" xfId="32355" xr:uid="{00000000-0005-0000-0000-00007B140000}"/>
    <cellStyle name="Millares 158" xfId="1443" xr:uid="{00000000-0005-0000-0000-00007C140000}"/>
    <cellStyle name="Millares 158 2" xfId="34080" xr:uid="{00000000-0005-0000-0000-00007D140000}"/>
    <cellStyle name="Millares 158 3" xfId="35765" xr:uid="{00000000-0005-0000-0000-00007E140000}"/>
    <cellStyle name="Millares 158 4" xfId="32500" xr:uid="{00000000-0005-0000-0000-00007F140000}"/>
    <cellStyle name="Millares 158 5" xfId="32348" xr:uid="{00000000-0005-0000-0000-000080140000}"/>
    <cellStyle name="Millares 159" xfId="1444" xr:uid="{00000000-0005-0000-0000-000081140000}"/>
    <cellStyle name="Millares 159 2" xfId="34110" xr:uid="{00000000-0005-0000-0000-000082140000}"/>
    <cellStyle name="Millares 159 3" xfId="35766" xr:uid="{00000000-0005-0000-0000-000083140000}"/>
    <cellStyle name="Millares 159 4" xfId="32507" xr:uid="{00000000-0005-0000-0000-000084140000}"/>
    <cellStyle name="Millares 159 5" xfId="32360" xr:uid="{00000000-0005-0000-0000-000085140000}"/>
    <cellStyle name="Millares 16" xfId="1445" xr:uid="{00000000-0005-0000-0000-000086140000}"/>
    <cellStyle name="Millares 16 2" xfId="1446" xr:uid="{00000000-0005-0000-0000-000087140000}"/>
    <cellStyle name="Millares 16 2 2" xfId="34354" xr:uid="{00000000-0005-0000-0000-000088140000}"/>
    <cellStyle name="Millares 16 2 2 2" xfId="34355" xr:uid="{00000000-0005-0000-0000-000089140000}"/>
    <cellStyle name="Millares 16 2 3" xfId="34356" xr:uid="{00000000-0005-0000-0000-00008A140000}"/>
    <cellStyle name="Millares 16 2 4" xfId="34353" xr:uid="{00000000-0005-0000-0000-00008B140000}"/>
    <cellStyle name="Millares 16 2 5" xfId="38360" xr:uid="{00000000-0005-0000-0000-00008C140000}"/>
    <cellStyle name="Millares 16 3" xfId="1447" xr:uid="{00000000-0005-0000-0000-00008D140000}"/>
    <cellStyle name="Millares 16 3 2" xfId="34357" xr:uid="{00000000-0005-0000-0000-00008E140000}"/>
    <cellStyle name="Millares 16 3 3" xfId="32319" xr:uid="{00000000-0005-0000-0000-00008F140000}"/>
    <cellStyle name="Millares 16 4" xfId="33999" xr:uid="{00000000-0005-0000-0000-000090140000}"/>
    <cellStyle name="Millares 16 4 2" xfId="34358" xr:uid="{00000000-0005-0000-0000-000091140000}"/>
    <cellStyle name="Millares 16 5" xfId="36727" xr:uid="{00000000-0005-0000-0000-000092140000}"/>
    <cellStyle name="Millares 160" xfId="1448" xr:uid="{00000000-0005-0000-0000-000093140000}"/>
    <cellStyle name="Millares 160 2" xfId="34111" xr:uid="{00000000-0005-0000-0000-000094140000}"/>
    <cellStyle name="Millares 160 3" xfId="35767" xr:uid="{00000000-0005-0000-0000-000095140000}"/>
    <cellStyle name="Millares 160 4" xfId="32514" xr:uid="{00000000-0005-0000-0000-000096140000}"/>
    <cellStyle name="Millares 160 5" xfId="32345" xr:uid="{00000000-0005-0000-0000-000097140000}"/>
    <cellStyle name="Millares 161" xfId="1449" xr:uid="{00000000-0005-0000-0000-000098140000}"/>
    <cellStyle name="Millares 161 2" xfId="34113" xr:uid="{00000000-0005-0000-0000-000099140000}"/>
    <cellStyle name="Millares 161 3" xfId="35768" xr:uid="{00000000-0005-0000-0000-00009A140000}"/>
    <cellStyle name="Millares 161 4" xfId="32521" xr:uid="{00000000-0005-0000-0000-00009B140000}"/>
    <cellStyle name="Millares 161 5" xfId="32361" xr:uid="{00000000-0005-0000-0000-00009C140000}"/>
    <cellStyle name="Millares 162" xfId="1450" xr:uid="{00000000-0005-0000-0000-00009D140000}"/>
    <cellStyle name="Millares 162 2" xfId="34114" xr:uid="{00000000-0005-0000-0000-00009E140000}"/>
    <cellStyle name="Millares 162 3" xfId="35769" xr:uid="{00000000-0005-0000-0000-00009F140000}"/>
    <cellStyle name="Millares 162 4" xfId="32528" xr:uid="{00000000-0005-0000-0000-0000A0140000}"/>
    <cellStyle name="Millares 162 5" xfId="32344" xr:uid="{00000000-0005-0000-0000-0000A1140000}"/>
    <cellStyle name="Millares 163" xfId="1451" xr:uid="{00000000-0005-0000-0000-0000A2140000}"/>
    <cellStyle name="Millares 163 2" xfId="34116" xr:uid="{00000000-0005-0000-0000-0000A3140000}"/>
    <cellStyle name="Millares 163 3" xfId="35770" xr:uid="{00000000-0005-0000-0000-0000A4140000}"/>
    <cellStyle name="Millares 163 4" xfId="32535" xr:uid="{00000000-0005-0000-0000-0000A5140000}"/>
    <cellStyle name="Millares 163 5" xfId="32346" xr:uid="{00000000-0005-0000-0000-0000A6140000}"/>
    <cellStyle name="Millares 164" xfId="1452" xr:uid="{00000000-0005-0000-0000-0000A7140000}"/>
    <cellStyle name="Millares 164 2" xfId="34117" xr:uid="{00000000-0005-0000-0000-0000A8140000}"/>
    <cellStyle name="Millares 164 3" xfId="35771" xr:uid="{00000000-0005-0000-0000-0000A9140000}"/>
    <cellStyle name="Millares 164 4" xfId="32542" xr:uid="{00000000-0005-0000-0000-0000AA140000}"/>
    <cellStyle name="Millares 164 5" xfId="32353" xr:uid="{00000000-0005-0000-0000-0000AB140000}"/>
    <cellStyle name="Millares 165" xfId="1453" xr:uid="{00000000-0005-0000-0000-0000AC140000}"/>
    <cellStyle name="Millares 165 2" xfId="34118" xr:uid="{00000000-0005-0000-0000-0000AD140000}"/>
    <cellStyle name="Millares 165 3" xfId="35772" xr:uid="{00000000-0005-0000-0000-0000AE140000}"/>
    <cellStyle name="Millares 165 4" xfId="32549" xr:uid="{00000000-0005-0000-0000-0000AF140000}"/>
    <cellStyle name="Millares 165 5" xfId="32356" xr:uid="{00000000-0005-0000-0000-0000B0140000}"/>
    <cellStyle name="Millares 166" xfId="1454" xr:uid="{00000000-0005-0000-0000-0000B1140000}"/>
    <cellStyle name="Millares 166 2" xfId="34119" xr:uid="{00000000-0005-0000-0000-0000B2140000}"/>
    <cellStyle name="Millares 166 3" xfId="35773" xr:uid="{00000000-0005-0000-0000-0000B3140000}"/>
    <cellStyle name="Millares 166 4" xfId="32556" xr:uid="{00000000-0005-0000-0000-0000B4140000}"/>
    <cellStyle name="Millares 166 5" xfId="32350" xr:uid="{00000000-0005-0000-0000-0000B5140000}"/>
    <cellStyle name="Millares 167" xfId="1455" xr:uid="{00000000-0005-0000-0000-0000B6140000}"/>
    <cellStyle name="Millares 167 2" xfId="34120" xr:uid="{00000000-0005-0000-0000-0000B7140000}"/>
    <cellStyle name="Millares 167 3" xfId="35774" xr:uid="{00000000-0005-0000-0000-0000B8140000}"/>
    <cellStyle name="Millares 167 4" xfId="32563" xr:uid="{00000000-0005-0000-0000-0000B9140000}"/>
    <cellStyle name="Millares 167 5" xfId="32359" xr:uid="{00000000-0005-0000-0000-0000BA140000}"/>
    <cellStyle name="Millares 168" xfId="1456" xr:uid="{00000000-0005-0000-0000-0000BB140000}"/>
    <cellStyle name="Millares 168 2" xfId="34121" xr:uid="{00000000-0005-0000-0000-0000BC140000}"/>
    <cellStyle name="Millares 168 3" xfId="35775" xr:uid="{00000000-0005-0000-0000-0000BD140000}"/>
    <cellStyle name="Millares 168 4" xfId="32570" xr:uid="{00000000-0005-0000-0000-0000BE140000}"/>
    <cellStyle name="Millares 168 5" xfId="32342" xr:uid="{00000000-0005-0000-0000-0000BF140000}"/>
    <cellStyle name="Millares 169" xfId="1457" xr:uid="{00000000-0005-0000-0000-0000C0140000}"/>
    <cellStyle name="Millares 169 2" xfId="34122" xr:uid="{00000000-0005-0000-0000-0000C1140000}"/>
    <cellStyle name="Millares 169 3" xfId="32568" xr:uid="{00000000-0005-0000-0000-0000C2140000}"/>
    <cellStyle name="Millares 169 4" xfId="32341" xr:uid="{00000000-0005-0000-0000-0000C3140000}"/>
    <cellStyle name="Millares 17" xfId="1458" xr:uid="{00000000-0005-0000-0000-0000C4140000}"/>
    <cellStyle name="Millares 17 2" xfId="1459" xr:uid="{00000000-0005-0000-0000-0000C5140000}"/>
    <cellStyle name="Millares 17 2 2" xfId="34360" xr:uid="{00000000-0005-0000-0000-0000C6140000}"/>
    <cellStyle name="Millares 17 2 2 2" xfId="34361" xr:uid="{00000000-0005-0000-0000-0000C7140000}"/>
    <cellStyle name="Millares 17 2 3" xfId="34362" xr:uid="{00000000-0005-0000-0000-0000C8140000}"/>
    <cellStyle name="Millares 17 2 4" xfId="34359" xr:uid="{00000000-0005-0000-0000-0000C9140000}"/>
    <cellStyle name="Millares 17 3" xfId="1460" xr:uid="{00000000-0005-0000-0000-0000CA140000}"/>
    <cellStyle name="Millares 17 3 2" xfId="34363" xr:uid="{00000000-0005-0000-0000-0000CB140000}"/>
    <cellStyle name="Millares 17 3 3" xfId="32333" xr:uid="{00000000-0005-0000-0000-0000CC140000}"/>
    <cellStyle name="Millares 17 4" xfId="34000" xr:uid="{00000000-0005-0000-0000-0000CD140000}"/>
    <cellStyle name="Millares 17 4 2" xfId="34364" xr:uid="{00000000-0005-0000-0000-0000CE140000}"/>
    <cellStyle name="Millares 17 5" xfId="36729" xr:uid="{00000000-0005-0000-0000-0000CF140000}"/>
    <cellStyle name="Millares 170" xfId="1461" xr:uid="{00000000-0005-0000-0000-0000D0140000}"/>
    <cellStyle name="Millares 170 2" xfId="34123" xr:uid="{00000000-0005-0000-0000-0000D1140000}"/>
    <cellStyle name="Millares 170 3" xfId="32604" xr:uid="{00000000-0005-0000-0000-0000D2140000}"/>
    <cellStyle name="Millares 170 4" xfId="32343" xr:uid="{00000000-0005-0000-0000-0000D3140000}"/>
    <cellStyle name="Millares 171" xfId="1462" xr:uid="{00000000-0005-0000-0000-0000D4140000}"/>
    <cellStyle name="Millares 171 2" xfId="34124" xr:uid="{00000000-0005-0000-0000-0000D5140000}"/>
    <cellStyle name="Millares 171 3" xfId="32582" xr:uid="{00000000-0005-0000-0000-0000D6140000}"/>
    <cellStyle name="Millares 171 4" xfId="32362" xr:uid="{00000000-0005-0000-0000-0000D7140000}"/>
    <cellStyle name="Millares 172" xfId="1463" xr:uid="{00000000-0005-0000-0000-0000D8140000}"/>
    <cellStyle name="Millares 172 2" xfId="34125" xr:uid="{00000000-0005-0000-0000-0000D9140000}"/>
    <cellStyle name="Millares 172 3" xfId="32610" xr:uid="{00000000-0005-0000-0000-0000DA140000}"/>
    <cellStyle name="Millares 172 4" xfId="32358" xr:uid="{00000000-0005-0000-0000-0000DB140000}"/>
    <cellStyle name="Millares 173" xfId="1464" xr:uid="{00000000-0005-0000-0000-0000DC140000}"/>
    <cellStyle name="Millares 173 2" xfId="34126" xr:uid="{00000000-0005-0000-0000-0000DD140000}"/>
    <cellStyle name="Millares 173 3" xfId="32617" xr:uid="{00000000-0005-0000-0000-0000DE140000}"/>
    <cellStyle name="Millares 173 4" xfId="32357" xr:uid="{00000000-0005-0000-0000-0000DF140000}"/>
    <cellStyle name="Millares 174" xfId="1465" xr:uid="{00000000-0005-0000-0000-0000E0140000}"/>
    <cellStyle name="Millares 174 2" xfId="34127" xr:uid="{00000000-0005-0000-0000-0000E1140000}"/>
    <cellStyle name="Millares 174 3" xfId="32624" xr:uid="{00000000-0005-0000-0000-0000E2140000}"/>
    <cellStyle name="Millares 174 4" xfId="32349" xr:uid="{00000000-0005-0000-0000-0000E3140000}"/>
    <cellStyle name="Millares 175" xfId="1466" xr:uid="{00000000-0005-0000-0000-0000E4140000}"/>
    <cellStyle name="Millares 175 2" xfId="34128" xr:uid="{00000000-0005-0000-0000-0000E5140000}"/>
    <cellStyle name="Millares 175 3" xfId="32629" xr:uid="{00000000-0005-0000-0000-0000E6140000}"/>
    <cellStyle name="Millares 175 4" xfId="32351" xr:uid="{00000000-0005-0000-0000-0000E7140000}"/>
    <cellStyle name="Millares 176" xfId="1467" xr:uid="{00000000-0005-0000-0000-0000E8140000}"/>
    <cellStyle name="Millares 176 2" xfId="32632" xr:uid="{00000000-0005-0000-0000-0000E9140000}"/>
    <cellStyle name="Millares 176 3" xfId="32354" xr:uid="{00000000-0005-0000-0000-0000EA140000}"/>
    <cellStyle name="Millares 177" xfId="1468" xr:uid="{00000000-0005-0000-0000-0000EB140000}"/>
    <cellStyle name="Millares 177 2" xfId="34129" xr:uid="{00000000-0005-0000-0000-0000EC140000}"/>
    <cellStyle name="Millares 177 3" xfId="35776" xr:uid="{00000000-0005-0000-0000-0000ED140000}"/>
    <cellStyle name="Millares 177 4" xfId="32633" xr:uid="{00000000-0005-0000-0000-0000EE140000}"/>
    <cellStyle name="Millares 177 5" xfId="32352" xr:uid="{00000000-0005-0000-0000-0000EF140000}"/>
    <cellStyle name="Millares 178" xfId="1469" xr:uid="{00000000-0005-0000-0000-0000F0140000}"/>
    <cellStyle name="Millares 178 2" xfId="32636" xr:uid="{00000000-0005-0000-0000-0000F1140000}"/>
    <cellStyle name="Millares 178 3" xfId="32347" xr:uid="{00000000-0005-0000-0000-0000F2140000}"/>
    <cellStyle name="Millares 179" xfId="1470" xr:uid="{00000000-0005-0000-0000-0000F3140000}"/>
    <cellStyle name="Millares 179 2" xfId="33519" xr:uid="{00000000-0005-0000-0000-0000F4140000}"/>
    <cellStyle name="Millares 18" xfId="1471" xr:uid="{00000000-0005-0000-0000-0000F5140000}"/>
    <cellStyle name="Millares 18 2" xfId="1472" xr:uid="{00000000-0005-0000-0000-0000F6140000}"/>
    <cellStyle name="Millares 18 2 2" xfId="34366" xr:uid="{00000000-0005-0000-0000-0000F7140000}"/>
    <cellStyle name="Millares 18 2 2 2" xfId="34367" xr:uid="{00000000-0005-0000-0000-0000F8140000}"/>
    <cellStyle name="Millares 18 2 3" xfId="34368" xr:uid="{00000000-0005-0000-0000-0000F9140000}"/>
    <cellStyle name="Millares 18 2 4" xfId="34365" xr:uid="{00000000-0005-0000-0000-0000FA140000}"/>
    <cellStyle name="Millares 18 3" xfId="1473" xr:uid="{00000000-0005-0000-0000-0000FB140000}"/>
    <cellStyle name="Millares 18 3 2" xfId="1474" xr:uid="{00000000-0005-0000-0000-0000FC140000}"/>
    <cellStyle name="Millares 18 3 2 2" xfId="34369" xr:uid="{00000000-0005-0000-0000-0000FD140000}"/>
    <cellStyle name="Millares 18 3 3" xfId="32336" xr:uid="{00000000-0005-0000-0000-0000FE140000}"/>
    <cellStyle name="Millares 18 4" xfId="1475" xr:uid="{00000000-0005-0000-0000-0000FF140000}"/>
    <cellStyle name="Millares 18 4 2" xfId="34370" xr:uid="{00000000-0005-0000-0000-000000150000}"/>
    <cellStyle name="Millares 18 5" xfId="36728" xr:uid="{00000000-0005-0000-0000-000001150000}"/>
    <cellStyle name="Millares 180" xfId="1476" xr:uid="{00000000-0005-0000-0000-000002150000}"/>
    <cellStyle name="Millares 180 2" xfId="33598" xr:uid="{00000000-0005-0000-0000-000003150000}"/>
    <cellStyle name="Millares 180 3" xfId="32412" xr:uid="{00000000-0005-0000-0000-000004150000}"/>
    <cellStyle name="Millares 181" xfId="1477" xr:uid="{00000000-0005-0000-0000-000005150000}"/>
    <cellStyle name="Millares 181 2" xfId="33604" xr:uid="{00000000-0005-0000-0000-000006150000}"/>
    <cellStyle name="Millares 181 3" xfId="32409" xr:uid="{00000000-0005-0000-0000-000007150000}"/>
    <cellStyle name="Millares 182" xfId="1478" xr:uid="{00000000-0005-0000-0000-000008150000}"/>
    <cellStyle name="Millares 182 2" xfId="33605" xr:uid="{00000000-0005-0000-0000-000009150000}"/>
    <cellStyle name="Millares 182 3" xfId="32405" xr:uid="{00000000-0005-0000-0000-00000A150000}"/>
    <cellStyle name="Millares 183" xfId="1479" xr:uid="{00000000-0005-0000-0000-00000B150000}"/>
    <cellStyle name="Millares 183 2" xfId="33611" xr:uid="{00000000-0005-0000-0000-00000C150000}"/>
    <cellStyle name="Millares 183 3" xfId="32410" xr:uid="{00000000-0005-0000-0000-00000D150000}"/>
    <cellStyle name="Millares 184" xfId="1480" xr:uid="{00000000-0005-0000-0000-00000E150000}"/>
    <cellStyle name="Millares 184 2" xfId="33613" xr:uid="{00000000-0005-0000-0000-00000F150000}"/>
    <cellStyle name="Millares 184 3" xfId="32403" xr:uid="{00000000-0005-0000-0000-000010150000}"/>
    <cellStyle name="Millares 185" xfId="1481" xr:uid="{00000000-0005-0000-0000-000011150000}"/>
    <cellStyle name="Millares 185 2" xfId="35973" xr:uid="{00000000-0005-0000-0000-000012150000}"/>
    <cellStyle name="Millares 185 3" xfId="33624" xr:uid="{00000000-0005-0000-0000-000013150000}"/>
    <cellStyle name="Millares 185 4" xfId="32411" xr:uid="{00000000-0005-0000-0000-000014150000}"/>
    <cellStyle name="Millares 186" xfId="1482" xr:uid="{00000000-0005-0000-0000-000015150000}"/>
    <cellStyle name="Millares 186 2" xfId="35980" xr:uid="{00000000-0005-0000-0000-000016150000}"/>
    <cellStyle name="Millares 186 3" xfId="33641" xr:uid="{00000000-0005-0000-0000-000017150000}"/>
    <cellStyle name="Millares 186 4" xfId="32404" xr:uid="{00000000-0005-0000-0000-000018150000}"/>
    <cellStyle name="Millares 187" xfId="1483" xr:uid="{00000000-0005-0000-0000-000019150000}"/>
    <cellStyle name="Millares 187 2" xfId="33676" xr:uid="{00000000-0005-0000-0000-00001A150000}"/>
    <cellStyle name="Millares 187 3" xfId="32407" xr:uid="{00000000-0005-0000-0000-00001B150000}"/>
    <cellStyle name="Millares 188" xfId="1484" xr:uid="{00000000-0005-0000-0000-00001C150000}"/>
    <cellStyle name="Millares 188 2" xfId="35983" xr:uid="{00000000-0005-0000-0000-00001D150000}"/>
    <cellStyle name="Millares 188 3" xfId="33679" xr:uid="{00000000-0005-0000-0000-00001E150000}"/>
    <cellStyle name="Millares 188 4" xfId="32406" xr:uid="{00000000-0005-0000-0000-00001F150000}"/>
    <cellStyle name="Millares 189" xfId="1485" xr:uid="{00000000-0005-0000-0000-000020150000}"/>
    <cellStyle name="Millares 189 2" xfId="35986" xr:uid="{00000000-0005-0000-0000-000021150000}"/>
    <cellStyle name="Millares 189 3" xfId="33683" xr:uid="{00000000-0005-0000-0000-000022150000}"/>
    <cellStyle name="Millares 189 4" xfId="32408" xr:uid="{00000000-0005-0000-0000-000023150000}"/>
    <cellStyle name="Millares 19" xfId="1486" xr:uid="{00000000-0005-0000-0000-000024150000}"/>
    <cellStyle name="Millares 19 2" xfId="1487" xr:uid="{00000000-0005-0000-0000-000025150000}"/>
    <cellStyle name="Millares 19 2 2" xfId="34373" xr:uid="{00000000-0005-0000-0000-000026150000}"/>
    <cellStyle name="Millares 19 2 2 2" xfId="34374" xr:uid="{00000000-0005-0000-0000-000027150000}"/>
    <cellStyle name="Millares 19 2 3" xfId="34375" xr:uid="{00000000-0005-0000-0000-000028150000}"/>
    <cellStyle name="Millares 19 2 4" xfId="34372" xr:uid="{00000000-0005-0000-0000-000029150000}"/>
    <cellStyle name="Millares 19 2 5" xfId="34001" xr:uid="{00000000-0005-0000-0000-00002A150000}"/>
    <cellStyle name="Millares 19 2 6" xfId="32365" xr:uid="{00000000-0005-0000-0000-00002B150000}"/>
    <cellStyle name="Millares 19 3" xfId="1488" xr:uid="{00000000-0005-0000-0000-00002C150000}"/>
    <cellStyle name="Millares 19 3 2" xfId="34377" xr:uid="{00000000-0005-0000-0000-00002D150000}"/>
    <cellStyle name="Millares 19 3 3" xfId="34376" xr:uid="{00000000-0005-0000-0000-00002E150000}"/>
    <cellStyle name="Millares 19 4" xfId="34378" xr:uid="{00000000-0005-0000-0000-00002F150000}"/>
    <cellStyle name="Millares 19 5" xfId="34371" xr:uid="{00000000-0005-0000-0000-000030150000}"/>
    <cellStyle name="Millares 190" xfId="33687" xr:uid="{00000000-0005-0000-0000-000031150000}"/>
    <cellStyle name="Millares 190 2" xfId="35989" xr:uid="{00000000-0005-0000-0000-000032150000}"/>
    <cellStyle name="Millares 191" xfId="33686" xr:uid="{00000000-0005-0000-0000-000033150000}"/>
    <cellStyle name="Millares 191 2" xfId="35988" xr:uid="{00000000-0005-0000-0000-000034150000}"/>
    <cellStyle name="Millares 192" xfId="33688" xr:uid="{00000000-0005-0000-0000-000035150000}"/>
    <cellStyle name="Millares 192 2" xfId="35990" xr:uid="{00000000-0005-0000-0000-000036150000}"/>
    <cellStyle name="Millares 193" xfId="33685" xr:uid="{00000000-0005-0000-0000-000037150000}"/>
    <cellStyle name="Millares 193 2" xfId="35987" xr:uid="{00000000-0005-0000-0000-000038150000}"/>
    <cellStyle name="Millares 194" xfId="33689" xr:uid="{00000000-0005-0000-0000-000039150000}"/>
    <cellStyle name="Millares 194 2" xfId="35991" xr:uid="{00000000-0005-0000-0000-00003A150000}"/>
    <cellStyle name="Millares 195" xfId="33706" xr:uid="{00000000-0005-0000-0000-00003B150000}"/>
    <cellStyle name="Millares 196" xfId="33704" xr:uid="{00000000-0005-0000-0000-00003C150000}"/>
    <cellStyle name="Millares 197" xfId="33705" xr:uid="{00000000-0005-0000-0000-00003D150000}"/>
    <cellStyle name="Millares 198" xfId="33707" xr:uid="{00000000-0005-0000-0000-00003E150000}"/>
    <cellStyle name="Millares 199" xfId="33890" xr:uid="{00000000-0005-0000-0000-00003F150000}"/>
    <cellStyle name="Millares 2" xfId="6" xr:uid="{00000000-0005-0000-0000-000040150000}"/>
    <cellStyle name="Millares 2 10" xfId="1489" xr:uid="{00000000-0005-0000-0000-000041150000}"/>
    <cellStyle name="Millares 2 11" xfId="1490" xr:uid="{00000000-0005-0000-0000-000042150000}"/>
    <cellStyle name="Millares 2 12" xfId="1491" xr:uid="{00000000-0005-0000-0000-000043150000}"/>
    <cellStyle name="Millares 2 13" xfId="1492" xr:uid="{00000000-0005-0000-0000-000044150000}"/>
    <cellStyle name="Millares 2 14" xfId="1493" xr:uid="{00000000-0005-0000-0000-000045150000}"/>
    <cellStyle name="Millares 2 15" xfId="1494" xr:uid="{00000000-0005-0000-0000-000046150000}"/>
    <cellStyle name="Millares 2 16" xfId="1495" xr:uid="{00000000-0005-0000-0000-000047150000}"/>
    <cellStyle name="Millares 2 17" xfId="1496" xr:uid="{00000000-0005-0000-0000-000048150000}"/>
    <cellStyle name="Millares 2 18" xfId="1497" xr:uid="{00000000-0005-0000-0000-000049150000}"/>
    <cellStyle name="Millares 2 19" xfId="1498" xr:uid="{00000000-0005-0000-0000-00004A150000}"/>
    <cellStyle name="Millares 2 2" xfId="1499" xr:uid="{00000000-0005-0000-0000-00004B150000}"/>
    <cellStyle name="Millares 2 2 10" xfId="34379" xr:uid="{00000000-0005-0000-0000-00004C150000}"/>
    <cellStyle name="Millares 2 2 11" xfId="35102" xr:uid="{00000000-0005-0000-0000-00004D150000}"/>
    <cellStyle name="Millares 2 2 12" xfId="35687" xr:uid="{00000000-0005-0000-0000-00004E150000}"/>
    <cellStyle name="Millares 2 2 13" xfId="39932" xr:uid="{00000000-0005-0000-0000-00004F150000}"/>
    <cellStyle name="Millares 2 2 2" xfId="1500" xr:uid="{00000000-0005-0000-0000-000050150000}"/>
    <cellStyle name="Millares 2 2 2 10" xfId="39898" xr:uid="{00000000-0005-0000-0000-000051150000}"/>
    <cellStyle name="Millares 2 2 2 2" xfId="32694" xr:uid="{00000000-0005-0000-0000-000052150000}"/>
    <cellStyle name="Millares 2 2 2 2 2" xfId="33569" xr:uid="{00000000-0005-0000-0000-000053150000}"/>
    <cellStyle name="Millares 2 2 2 2 2 2" xfId="34383" xr:uid="{00000000-0005-0000-0000-000054150000}"/>
    <cellStyle name="Millares 2 2 2 2 2 3" xfId="34382" xr:uid="{00000000-0005-0000-0000-000055150000}"/>
    <cellStyle name="Millares 2 2 2 2 3" xfId="34384" xr:uid="{00000000-0005-0000-0000-000056150000}"/>
    <cellStyle name="Millares 2 2 2 2 4" xfId="34381" xr:uid="{00000000-0005-0000-0000-000057150000}"/>
    <cellStyle name="Millares 2 2 2 2 5" xfId="35777" xr:uid="{00000000-0005-0000-0000-000058150000}"/>
    <cellStyle name="Millares 2 2 2 3" xfId="33570" xr:uid="{00000000-0005-0000-0000-000059150000}"/>
    <cellStyle name="Millares 2 2 2 3 2" xfId="34386" xr:uid="{00000000-0005-0000-0000-00005A150000}"/>
    <cellStyle name="Millares 2 2 2 3 3" xfId="34385" xr:uid="{00000000-0005-0000-0000-00005B150000}"/>
    <cellStyle name="Millares 2 2 2 4" xfId="33568" xr:uid="{00000000-0005-0000-0000-00005C150000}"/>
    <cellStyle name="Millares 2 2 2 4 2" xfId="34387" xr:uid="{00000000-0005-0000-0000-00005D150000}"/>
    <cellStyle name="Millares 2 2 2 5" xfId="34380" xr:uid="{00000000-0005-0000-0000-00005E150000}"/>
    <cellStyle name="Millares 2 2 2 6" xfId="35275" xr:uid="{00000000-0005-0000-0000-00005F150000}"/>
    <cellStyle name="Millares 2 2 2 7" xfId="35739" xr:uid="{00000000-0005-0000-0000-000060150000}"/>
    <cellStyle name="Millares 2 2 2 8" xfId="36387" xr:uid="{00000000-0005-0000-0000-000061150000}"/>
    <cellStyle name="Millares 2 2 2 9" xfId="38296" xr:uid="{00000000-0005-0000-0000-000062150000}"/>
    <cellStyle name="Millares 2 2 3" xfId="32700" xr:uid="{00000000-0005-0000-0000-000063150000}"/>
    <cellStyle name="Millares 2 2 3 2" xfId="33571" xr:uid="{00000000-0005-0000-0000-000064150000}"/>
    <cellStyle name="Millares 2 2 3 3" xfId="35276" xr:uid="{00000000-0005-0000-0000-000065150000}"/>
    <cellStyle name="Millares 2 2 3 4" xfId="35778" xr:uid="{00000000-0005-0000-0000-000066150000}"/>
    <cellStyle name="Millares 2 2 4" xfId="32706" xr:uid="{00000000-0005-0000-0000-000067150000}"/>
    <cellStyle name="Millares 2 2 4 2" xfId="34389" xr:uid="{00000000-0005-0000-0000-000068150000}"/>
    <cellStyle name="Millares 2 2 4 2 2" xfId="34390" xr:uid="{00000000-0005-0000-0000-000069150000}"/>
    <cellStyle name="Millares 2 2 4 3" xfId="34391" xr:uid="{00000000-0005-0000-0000-00006A150000}"/>
    <cellStyle name="Millares 2 2 4 4" xfId="34388" xr:uid="{00000000-0005-0000-0000-00006B150000}"/>
    <cellStyle name="Millares 2 2 5" xfId="32679" xr:uid="{00000000-0005-0000-0000-00006C150000}"/>
    <cellStyle name="Millares 2 2 5 2" xfId="34393" xr:uid="{00000000-0005-0000-0000-00006D150000}"/>
    <cellStyle name="Millares 2 2 5 3" xfId="34392" xr:uid="{00000000-0005-0000-0000-00006E150000}"/>
    <cellStyle name="Millares 2 2 6" xfId="32993" xr:uid="{00000000-0005-0000-0000-00006F150000}"/>
    <cellStyle name="Millares 2 2 6 2" xfId="34394" xr:uid="{00000000-0005-0000-0000-000070150000}"/>
    <cellStyle name="Millares 2 2 7" xfId="33119" xr:uid="{00000000-0005-0000-0000-000071150000}"/>
    <cellStyle name="Millares 2 2 8" xfId="33517" xr:uid="{00000000-0005-0000-0000-000072150000}"/>
    <cellStyle name="Millares 2 2 9" xfId="33965" xr:uid="{00000000-0005-0000-0000-000073150000}"/>
    <cellStyle name="Millares 2 20" xfId="1501" xr:uid="{00000000-0005-0000-0000-000074150000}"/>
    <cellStyle name="Millares 2 21" xfId="1502" xr:uid="{00000000-0005-0000-0000-000075150000}"/>
    <cellStyle name="Millares 2 22" xfId="1503" xr:uid="{00000000-0005-0000-0000-000076150000}"/>
    <cellStyle name="Millares 2 23" xfId="1504" xr:uid="{00000000-0005-0000-0000-000077150000}"/>
    <cellStyle name="Millares 2 24" xfId="1505" xr:uid="{00000000-0005-0000-0000-000078150000}"/>
    <cellStyle name="Millares 2 25" xfId="1506" xr:uid="{00000000-0005-0000-0000-000079150000}"/>
    <cellStyle name="Millares 2 26" xfId="1507" xr:uid="{00000000-0005-0000-0000-00007A150000}"/>
    <cellStyle name="Millares 2 27" xfId="1508" xr:uid="{00000000-0005-0000-0000-00007B150000}"/>
    <cellStyle name="Millares 2 28" xfId="1509" xr:uid="{00000000-0005-0000-0000-00007C150000}"/>
    <cellStyle name="Millares 2 29" xfId="1510" xr:uid="{00000000-0005-0000-0000-00007D150000}"/>
    <cellStyle name="Millares 2 3" xfId="1511" xr:uid="{00000000-0005-0000-0000-00007E150000}"/>
    <cellStyle name="Millares 2 3 2" xfId="1512" xr:uid="{00000000-0005-0000-0000-00007F150000}"/>
    <cellStyle name="Millares 2 3 2 2" xfId="38307" xr:uid="{00000000-0005-0000-0000-000080150000}"/>
    <cellStyle name="Millares 2 3 3" xfId="32685" xr:uid="{00000000-0005-0000-0000-000081150000}"/>
    <cellStyle name="Millares 2 3 4" xfId="33121" xr:uid="{00000000-0005-0000-0000-000082150000}"/>
    <cellStyle name="Millares 2 3 5" xfId="33572" xr:uid="{00000000-0005-0000-0000-000083150000}"/>
    <cellStyle name="Millares 2 3 6" xfId="35100" xr:uid="{00000000-0005-0000-0000-000084150000}"/>
    <cellStyle name="Millares 2 3 7" xfId="35277" xr:uid="{00000000-0005-0000-0000-000085150000}"/>
    <cellStyle name="Millares 2 3 8" xfId="35688" xr:uid="{00000000-0005-0000-0000-000086150000}"/>
    <cellStyle name="Millares 2 3 9" xfId="39930" xr:uid="{00000000-0005-0000-0000-000087150000}"/>
    <cellStyle name="Millares 2 30" xfId="1513" xr:uid="{00000000-0005-0000-0000-000088150000}"/>
    <cellStyle name="Millares 2 31" xfId="1514" xr:uid="{00000000-0005-0000-0000-000089150000}"/>
    <cellStyle name="Millares 2 32" xfId="1515" xr:uid="{00000000-0005-0000-0000-00008A150000}"/>
    <cellStyle name="Millares 2 33" xfId="1516" xr:uid="{00000000-0005-0000-0000-00008B150000}"/>
    <cellStyle name="Millares 2 34" xfId="1517" xr:uid="{00000000-0005-0000-0000-00008C150000}"/>
    <cellStyle name="Millares 2 35" xfId="1518" xr:uid="{00000000-0005-0000-0000-00008D150000}"/>
    <cellStyle name="Millares 2 36" xfId="1519" xr:uid="{00000000-0005-0000-0000-00008E150000}"/>
    <cellStyle name="Millares 2 37" xfId="1520" xr:uid="{00000000-0005-0000-0000-00008F150000}"/>
    <cellStyle name="Millares 2 37 2" xfId="1521" xr:uid="{00000000-0005-0000-0000-000090150000}"/>
    <cellStyle name="Millares 2 37 3" xfId="1522" xr:uid="{00000000-0005-0000-0000-000091150000}"/>
    <cellStyle name="Millares 2 37 3 2" xfId="1523" xr:uid="{00000000-0005-0000-0000-000092150000}"/>
    <cellStyle name="Millares 2 37 3 3" xfId="19690" xr:uid="{00000000-0005-0000-0000-000093150000}"/>
    <cellStyle name="Millares 2 37 4" xfId="1524" xr:uid="{00000000-0005-0000-0000-000094150000}"/>
    <cellStyle name="Millares 2 37 5" xfId="16784" xr:uid="{00000000-0005-0000-0000-000095150000}"/>
    <cellStyle name="Millares 2 38" xfId="1525" xr:uid="{00000000-0005-0000-0000-000096150000}"/>
    <cellStyle name="Millares 2 39" xfId="1526" xr:uid="{00000000-0005-0000-0000-000097150000}"/>
    <cellStyle name="Millares 2 4" xfId="1527" xr:uid="{00000000-0005-0000-0000-000098150000}"/>
    <cellStyle name="Millares 2 4 2" xfId="1528" xr:uid="{00000000-0005-0000-0000-000099150000}"/>
    <cellStyle name="Millares 2 4 2 2" xfId="33606" xr:uid="{00000000-0005-0000-0000-00009A150000}"/>
    <cellStyle name="Millares 2 4 2 3" xfId="38303" xr:uid="{00000000-0005-0000-0000-00009B150000}"/>
    <cellStyle name="Millares 2 4 3" xfId="32676" xr:uid="{00000000-0005-0000-0000-00009C150000}"/>
    <cellStyle name="Millares 2 4 4" xfId="33168" xr:uid="{00000000-0005-0000-0000-00009D150000}"/>
    <cellStyle name="Millares 2 4 5" xfId="34395" xr:uid="{00000000-0005-0000-0000-00009E150000}"/>
    <cellStyle name="Millares 2 4 6" xfId="35097" xr:uid="{00000000-0005-0000-0000-00009F150000}"/>
    <cellStyle name="Millares 2 4 7" xfId="35738" xr:uid="{00000000-0005-0000-0000-0000A0150000}"/>
    <cellStyle name="Millares 2 40" xfId="1529" xr:uid="{00000000-0005-0000-0000-0000A1150000}"/>
    <cellStyle name="Millares 2 41" xfId="1530" xr:uid="{00000000-0005-0000-0000-0000A2150000}"/>
    <cellStyle name="Millares 2 41 2" xfId="32638" xr:uid="{00000000-0005-0000-0000-0000A3150000}"/>
    <cellStyle name="Millares 2 42" xfId="32992" xr:uid="{00000000-0005-0000-0000-0000A4150000}"/>
    <cellStyle name="Millares 2 43" xfId="33518" xr:uid="{00000000-0005-0000-0000-0000A5150000}"/>
    <cellStyle name="Millares 2 44" xfId="33607" xr:uid="{00000000-0005-0000-0000-0000A6150000}"/>
    <cellStyle name="Millares 2 45" xfId="33677" xr:uid="{00000000-0005-0000-0000-0000A7150000}"/>
    <cellStyle name="Millares 2 46" xfId="33681" xr:uid="{00000000-0005-0000-0000-0000A8150000}"/>
    <cellStyle name="Millares 2 47" xfId="33904" xr:uid="{00000000-0005-0000-0000-0000A9150000}"/>
    <cellStyle name="Millares 2 48" xfId="35274" xr:uid="{00000000-0005-0000-0000-0000AA150000}"/>
    <cellStyle name="Millares 2 49" xfId="35604" xr:uid="{00000000-0005-0000-0000-0000AB150000}"/>
    <cellStyle name="Millares 2 5" xfId="1531" xr:uid="{00000000-0005-0000-0000-0000AC150000}"/>
    <cellStyle name="Millares 2 5 2" xfId="33609" xr:uid="{00000000-0005-0000-0000-0000AD150000}"/>
    <cellStyle name="Millares 2 5 3" xfId="33660" xr:uid="{00000000-0005-0000-0000-0000AE150000}"/>
    <cellStyle name="Millares 2 5 4" xfId="35278" xr:uid="{00000000-0005-0000-0000-0000AF150000}"/>
    <cellStyle name="Millares 2 5 5" xfId="36386" xr:uid="{00000000-0005-0000-0000-0000B0150000}"/>
    <cellStyle name="Millares 2 50" xfId="35659" xr:uid="{00000000-0005-0000-0000-0000B1150000}"/>
    <cellStyle name="Millares 2 51" xfId="39952" xr:uid="{00000000-0005-0000-0000-0000B2150000}"/>
    <cellStyle name="Millares 2 52" xfId="16651" xr:uid="{00000000-0005-0000-0000-0000B3150000}"/>
    <cellStyle name="Millares 2 6" xfId="1532" xr:uid="{00000000-0005-0000-0000-0000B4150000}"/>
    <cellStyle name="Millares 2 6 2" xfId="35279" xr:uid="{00000000-0005-0000-0000-0000B5150000}"/>
    <cellStyle name="Millares 2 6 3" xfId="36725" xr:uid="{00000000-0005-0000-0000-0000B6150000}"/>
    <cellStyle name="Millares 2 7" xfId="1533" xr:uid="{00000000-0005-0000-0000-0000B7150000}"/>
    <cellStyle name="Millares 2 7 2" xfId="35280" xr:uid="{00000000-0005-0000-0000-0000B8150000}"/>
    <cellStyle name="Millares 2 7 3" xfId="37186" xr:uid="{00000000-0005-0000-0000-0000B9150000}"/>
    <cellStyle name="Millares 2 8" xfId="1534" xr:uid="{00000000-0005-0000-0000-0000BA150000}"/>
    <cellStyle name="Millares 2 8 2" xfId="35281" xr:uid="{00000000-0005-0000-0000-0000BB150000}"/>
    <cellStyle name="Millares 2 9" xfId="1535" xr:uid="{00000000-0005-0000-0000-0000BC150000}"/>
    <cellStyle name="Millares 2 9 2" xfId="35282" xr:uid="{00000000-0005-0000-0000-0000BD150000}"/>
    <cellStyle name="Millares 20" xfId="1536" xr:uid="{00000000-0005-0000-0000-0000BE150000}"/>
    <cellStyle name="Millares 20 2" xfId="1537" xr:uid="{00000000-0005-0000-0000-0000BF150000}"/>
    <cellStyle name="Millares 20 2 2" xfId="34397" xr:uid="{00000000-0005-0000-0000-0000C0150000}"/>
    <cellStyle name="Millares 20 2 2 2" xfId="34398" xr:uid="{00000000-0005-0000-0000-0000C1150000}"/>
    <cellStyle name="Millares 20 2 3" xfId="34399" xr:uid="{00000000-0005-0000-0000-0000C2150000}"/>
    <cellStyle name="Millares 20 2 4" xfId="38361" xr:uid="{00000000-0005-0000-0000-0000C3150000}"/>
    <cellStyle name="Millares 20 2 5" xfId="32369" xr:uid="{00000000-0005-0000-0000-0000C4150000}"/>
    <cellStyle name="Millares 20 3" xfId="1538" xr:uid="{00000000-0005-0000-0000-0000C5150000}"/>
    <cellStyle name="Millares 20 3 2" xfId="34401" xr:uid="{00000000-0005-0000-0000-0000C6150000}"/>
    <cellStyle name="Millares 20 3 3" xfId="34400" xr:uid="{00000000-0005-0000-0000-0000C7150000}"/>
    <cellStyle name="Millares 20 4" xfId="34402" xr:uid="{00000000-0005-0000-0000-0000C8150000}"/>
    <cellStyle name="Millares 20 5" xfId="34396" xr:uid="{00000000-0005-0000-0000-0000C9150000}"/>
    <cellStyle name="Millares 200" xfId="33902" xr:uid="{00000000-0005-0000-0000-0000CA150000}"/>
    <cellStyle name="Millares 201" xfId="33903" xr:uid="{00000000-0005-0000-0000-0000CB150000}"/>
    <cellStyle name="Millares 202" xfId="33905" xr:uid="{00000000-0005-0000-0000-0000CC150000}"/>
    <cellStyle name="Millares 202 2" xfId="36173" xr:uid="{00000000-0005-0000-0000-0000CD150000}"/>
    <cellStyle name="Millares 203" xfId="33906" xr:uid="{00000000-0005-0000-0000-0000CE150000}"/>
    <cellStyle name="Millares 204" xfId="33907" xr:uid="{00000000-0005-0000-0000-0000CF150000}"/>
    <cellStyle name="Millares 205" xfId="33908" xr:uid="{00000000-0005-0000-0000-0000D0150000}"/>
    <cellStyle name="Millares 206" xfId="33912" xr:uid="{00000000-0005-0000-0000-0000D1150000}"/>
    <cellStyle name="Millares 207" xfId="33914" xr:uid="{00000000-0005-0000-0000-0000D2150000}"/>
    <cellStyle name="Millares 208" xfId="33916" xr:uid="{00000000-0005-0000-0000-0000D3150000}"/>
    <cellStyle name="Millares 209" xfId="33918" xr:uid="{00000000-0005-0000-0000-0000D4150000}"/>
    <cellStyle name="Millares 21" xfId="1539" xr:uid="{00000000-0005-0000-0000-0000D5150000}"/>
    <cellStyle name="Millares 21 2" xfId="1540" xr:uid="{00000000-0005-0000-0000-0000D6150000}"/>
    <cellStyle name="Millares 21 2 2" xfId="34404" xr:uid="{00000000-0005-0000-0000-0000D7150000}"/>
    <cellStyle name="Millares 21 2 2 2" xfId="34405" xr:uid="{00000000-0005-0000-0000-0000D8150000}"/>
    <cellStyle name="Millares 21 2 3" xfId="34406" xr:uid="{00000000-0005-0000-0000-0000D9150000}"/>
    <cellStyle name="Millares 21 2 4" xfId="32370" xr:uid="{00000000-0005-0000-0000-0000DA150000}"/>
    <cellStyle name="Millares 21 3" xfId="1541" xr:uid="{00000000-0005-0000-0000-0000DB150000}"/>
    <cellStyle name="Millares 21 3 2" xfId="34408" xr:uid="{00000000-0005-0000-0000-0000DC150000}"/>
    <cellStyle name="Millares 21 3 3" xfId="34407" xr:uid="{00000000-0005-0000-0000-0000DD150000}"/>
    <cellStyle name="Millares 21 4" xfId="34409" xr:uid="{00000000-0005-0000-0000-0000DE150000}"/>
    <cellStyle name="Millares 21 5" xfId="34403" xr:uid="{00000000-0005-0000-0000-0000DF150000}"/>
    <cellStyle name="Millares 210" xfId="33917" xr:uid="{00000000-0005-0000-0000-0000E0150000}"/>
    <cellStyle name="Millares 211" xfId="33915" xr:uid="{00000000-0005-0000-0000-0000E1150000}"/>
    <cellStyle name="Millares 212" xfId="33919" xr:uid="{00000000-0005-0000-0000-0000E2150000}"/>
    <cellStyle name="Millares 213" xfId="33921" xr:uid="{00000000-0005-0000-0000-0000E3150000}"/>
    <cellStyle name="Millares 214" xfId="33922" xr:uid="{00000000-0005-0000-0000-0000E4150000}"/>
    <cellStyle name="Millares 215" xfId="33920" xr:uid="{00000000-0005-0000-0000-0000E5150000}"/>
    <cellStyle name="Millares 216" xfId="33923" xr:uid="{00000000-0005-0000-0000-0000E6150000}"/>
    <cellStyle name="Millares 217" xfId="33925" xr:uid="{00000000-0005-0000-0000-0000E7150000}"/>
    <cellStyle name="Millares 218" xfId="33926" xr:uid="{00000000-0005-0000-0000-0000E8150000}"/>
    <cellStyle name="Millares 219" xfId="33927" xr:uid="{00000000-0005-0000-0000-0000E9150000}"/>
    <cellStyle name="Millares 22" xfId="1542" xr:uid="{00000000-0005-0000-0000-0000EA150000}"/>
    <cellStyle name="Millares 22 2" xfId="1543" xr:uid="{00000000-0005-0000-0000-0000EB150000}"/>
    <cellStyle name="Millares 22 2 2" xfId="34002" xr:uid="{00000000-0005-0000-0000-0000EC150000}"/>
    <cellStyle name="Millares 22 2 3" xfId="32374" xr:uid="{00000000-0005-0000-0000-0000ED150000}"/>
    <cellStyle name="Millares 22 3" xfId="34410" xr:uid="{00000000-0005-0000-0000-0000EE150000}"/>
    <cellStyle name="Millares 220" xfId="33928" xr:uid="{00000000-0005-0000-0000-0000EF150000}"/>
    <cellStyle name="Millares 221" xfId="33929" xr:uid="{00000000-0005-0000-0000-0000F0150000}"/>
    <cellStyle name="Millares 222" xfId="33930" xr:uid="{00000000-0005-0000-0000-0000F1150000}"/>
    <cellStyle name="Millares 223" xfId="33931" xr:uid="{00000000-0005-0000-0000-0000F2150000}"/>
    <cellStyle name="Millares 224" xfId="33932" xr:uid="{00000000-0005-0000-0000-0000F3150000}"/>
    <cellStyle name="Millares 225" xfId="33933" xr:uid="{00000000-0005-0000-0000-0000F4150000}"/>
    <cellStyle name="Millares 226" xfId="33934" xr:uid="{00000000-0005-0000-0000-0000F5150000}"/>
    <cellStyle name="Millares 227" xfId="33935" xr:uid="{00000000-0005-0000-0000-0000F6150000}"/>
    <cellStyle name="Millares 228" xfId="33936" xr:uid="{00000000-0005-0000-0000-0000F7150000}"/>
    <cellStyle name="Millares 229" xfId="33937" xr:uid="{00000000-0005-0000-0000-0000F8150000}"/>
    <cellStyle name="Millares 23" xfId="1544" xr:uid="{00000000-0005-0000-0000-0000F9150000}"/>
    <cellStyle name="Millares 23 2" xfId="1545" xr:uid="{00000000-0005-0000-0000-0000FA150000}"/>
    <cellStyle name="Millares 23 2 2" xfId="34413" xr:uid="{00000000-0005-0000-0000-0000FB150000}"/>
    <cellStyle name="Millares 23 2 2 2" xfId="34414" xr:uid="{00000000-0005-0000-0000-0000FC150000}"/>
    <cellStyle name="Millares 23 2 3" xfId="34415" xr:uid="{00000000-0005-0000-0000-0000FD150000}"/>
    <cellStyle name="Millares 23 2 4" xfId="34412" xr:uid="{00000000-0005-0000-0000-0000FE150000}"/>
    <cellStyle name="Millares 23 2 5" xfId="32842" xr:uid="{00000000-0005-0000-0000-0000FF150000}"/>
    <cellStyle name="Millares 23 2 6" xfId="32389" xr:uid="{00000000-0005-0000-0000-000000160000}"/>
    <cellStyle name="Millares 23 3" xfId="34003" xr:uid="{00000000-0005-0000-0000-000001160000}"/>
    <cellStyle name="Millares 23 3 2" xfId="34417" xr:uid="{00000000-0005-0000-0000-000002160000}"/>
    <cellStyle name="Millares 23 3 3" xfId="34416" xr:uid="{00000000-0005-0000-0000-000003160000}"/>
    <cellStyle name="Millares 23 4" xfId="34418" xr:uid="{00000000-0005-0000-0000-000004160000}"/>
    <cellStyle name="Millares 23 5" xfId="34411" xr:uid="{00000000-0005-0000-0000-000005160000}"/>
    <cellStyle name="Millares 230" xfId="33938" xr:uid="{00000000-0005-0000-0000-000006160000}"/>
    <cellStyle name="Millares 231" xfId="33939" xr:uid="{00000000-0005-0000-0000-000007160000}"/>
    <cellStyle name="Millares 232" xfId="33940" xr:uid="{00000000-0005-0000-0000-000008160000}"/>
    <cellStyle name="Millares 233" xfId="33941" xr:uid="{00000000-0005-0000-0000-000009160000}"/>
    <cellStyle name="Millares 234" xfId="33942" xr:uid="{00000000-0005-0000-0000-00000A160000}"/>
    <cellStyle name="Millares 235" xfId="33924" xr:uid="{00000000-0005-0000-0000-00000B160000}"/>
    <cellStyle name="Millares 236" xfId="33944" xr:uid="{00000000-0005-0000-0000-00000C160000}"/>
    <cellStyle name="Millares 237" xfId="33943" xr:uid="{00000000-0005-0000-0000-00000D160000}"/>
    <cellStyle name="Millares 238" xfId="33945" xr:uid="{00000000-0005-0000-0000-00000E160000}"/>
    <cellStyle name="Millares 239" xfId="33946" xr:uid="{00000000-0005-0000-0000-00000F160000}"/>
    <cellStyle name="Millares 24" xfId="1546" xr:uid="{00000000-0005-0000-0000-000010160000}"/>
    <cellStyle name="Millares 24 2" xfId="1547" xr:uid="{00000000-0005-0000-0000-000011160000}"/>
    <cellStyle name="Millares 24 2 2" xfId="34421" xr:uid="{00000000-0005-0000-0000-000012160000}"/>
    <cellStyle name="Millares 24 2 2 2" xfId="34422" xr:uid="{00000000-0005-0000-0000-000013160000}"/>
    <cellStyle name="Millares 24 2 3" xfId="34423" xr:uid="{00000000-0005-0000-0000-000014160000}"/>
    <cellStyle name="Millares 24 2 4" xfId="34420" xr:uid="{00000000-0005-0000-0000-000015160000}"/>
    <cellStyle name="Millares 24 2 5" xfId="34004" xr:uid="{00000000-0005-0000-0000-000016160000}"/>
    <cellStyle name="Millares 24 2 6" xfId="32382" xr:uid="{00000000-0005-0000-0000-000017160000}"/>
    <cellStyle name="Millares 24 3" xfId="34424" xr:uid="{00000000-0005-0000-0000-000018160000}"/>
    <cellStyle name="Millares 24 3 2" xfId="34425" xr:uid="{00000000-0005-0000-0000-000019160000}"/>
    <cellStyle name="Millares 24 4" xfId="34426" xr:uid="{00000000-0005-0000-0000-00001A160000}"/>
    <cellStyle name="Millares 24 5" xfId="34419" xr:uid="{00000000-0005-0000-0000-00001B160000}"/>
    <cellStyle name="Millares 240" xfId="33947" xr:uid="{00000000-0005-0000-0000-00001C160000}"/>
    <cellStyle name="Millares 241" xfId="33948" xr:uid="{00000000-0005-0000-0000-00001D160000}"/>
    <cellStyle name="Millares 242" xfId="33949" xr:uid="{00000000-0005-0000-0000-00001E160000}"/>
    <cellStyle name="Millares 243" xfId="33950" xr:uid="{00000000-0005-0000-0000-00001F160000}"/>
    <cellStyle name="Millares 244" xfId="33951" xr:uid="{00000000-0005-0000-0000-000020160000}"/>
    <cellStyle name="Millares 245" xfId="33952" xr:uid="{00000000-0005-0000-0000-000021160000}"/>
    <cellStyle name="Millares 246" xfId="33953" xr:uid="{00000000-0005-0000-0000-000022160000}"/>
    <cellStyle name="Millares 247" xfId="33954" xr:uid="{00000000-0005-0000-0000-000023160000}"/>
    <cellStyle name="Millares 248" xfId="33955" xr:uid="{00000000-0005-0000-0000-000024160000}"/>
    <cellStyle name="Millares 249" xfId="33956" xr:uid="{00000000-0005-0000-0000-000025160000}"/>
    <cellStyle name="Millares 25" xfId="1548" xr:uid="{00000000-0005-0000-0000-000026160000}"/>
    <cellStyle name="Millares 25 2" xfId="1549" xr:uid="{00000000-0005-0000-0000-000027160000}"/>
    <cellStyle name="Millares 25 2 2" xfId="34429" xr:uid="{00000000-0005-0000-0000-000028160000}"/>
    <cellStyle name="Millares 25 2 2 2" xfId="34430" xr:uid="{00000000-0005-0000-0000-000029160000}"/>
    <cellStyle name="Millares 25 2 3" xfId="34431" xr:uid="{00000000-0005-0000-0000-00002A160000}"/>
    <cellStyle name="Millares 25 2 4" xfId="34428" xr:uid="{00000000-0005-0000-0000-00002B160000}"/>
    <cellStyle name="Millares 25 2 5" xfId="34005" xr:uid="{00000000-0005-0000-0000-00002C160000}"/>
    <cellStyle name="Millares 25 2 6" xfId="32375" xr:uid="{00000000-0005-0000-0000-00002D160000}"/>
    <cellStyle name="Millares 25 3" xfId="34432" xr:uid="{00000000-0005-0000-0000-00002E160000}"/>
    <cellStyle name="Millares 25 3 2" xfId="34433" xr:uid="{00000000-0005-0000-0000-00002F160000}"/>
    <cellStyle name="Millares 25 4" xfId="34434" xr:uid="{00000000-0005-0000-0000-000030160000}"/>
    <cellStyle name="Millares 25 5" xfId="34427" xr:uid="{00000000-0005-0000-0000-000031160000}"/>
    <cellStyle name="Millares 250" xfId="33957" xr:uid="{00000000-0005-0000-0000-000032160000}"/>
    <cellStyle name="Millares 251" xfId="33973" xr:uid="{00000000-0005-0000-0000-000033160000}"/>
    <cellStyle name="Millares 252" xfId="33981" xr:uid="{00000000-0005-0000-0000-000034160000}"/>
    <cellStyle name="Millares 253" xfId="33971" xr:uid="{00000000-0005-0000-0000-000035160000}"/>
    <cellStyle name="Millares 254" xfId="33980" xr:uid="{00000000-0005-0000-0000-000036160000}"/>
    <cellStyle name="Millares 255" xfId="33970" xr:uid="{00000000-0005-0000-0000-000037160000}"/>
    <cellStyle name="Millares 256" xfId="33979" xr:uid="{00000000-0005-0000-0000-000038160000}"/>
    <cellStyle name="Millares 257" xfId="33968" xr:uid="{00000000-0005-0000-0000-000039160000}"/>
    <cellStyle name="Millares 258" xfId="33978" xr:uid="{00000000-0005-0000-0000-00003A160000}"/>
    <cellStyle name="Millares 259" xfId="33967" xr:uid="{00000000-0005-0000-0000-00003B160000}"/>
    <cellStyle name="Millares 26" xfId="1550" xr:uid="{00000000-0005-0000-0000-00003C160000}"/>
    <cellStyle name="Millares 26 2" xfId="1551" xr:uid="{00000000-0005-0000-0000-00003D160000}"/>
    <cellStyle name="Millares 26 2 2" xfId="34437" xr:uid="{00000000-0005-0000-0000-00003E160000}"/>
    <cellStyle name="Millares 26 2 2 2" xfId="34438" xr:uid="{00000000-0005-0000-0000-00003F160000}"/>
    <cellStyle name="Millares 26 2 3" xfId="34439" xr:uid="{00000000-0005-0000-0000-000040160000}"/>
    <cellStyle name="Millares 26 2 4" xfId="34436" xr:uid="{00000000-0005-0000-0000-000041160000}"/>
    <cellStyle name="Millares 26 2 5" xfId="34006" xr:uid="{00000000-0005-0000-0000-000042160000}"/>
    <cellStyle name="Millares 26 2 6" xfId="32378" xr:uid="{00000000-0005-0000-0000-000043160000}"/>
    <cellStyle name="Millares 26 3" xfId="34440" xr:uid="{00000000-0005-0000-0000-000044160000}"/>
    <cellStyle name="Millares 26 3 2" xfId="34441" xr:uid="{00000000-0005-0000-0000-000045160000}"/>
    <cellStyle name="Millares 26 4" xfId="34442" xr:uid="{00000000-0005-0000-0000-000046160000}"/>
    <cellStyle name="Millares 26 5" xfId="34435" xr:uid="{00000000-0005-0000-0000-000047160000}"/>
    <cellStyle name="Millares 260" xfId="33977" xr:uid="{00000000-0005-0000-0000-000048160000}"/>
    <cellStyle name="Millares 261" xfId="35105" xr:uid="{00000000-0005-0000-0000-000049160000}"/>
    <cellStyle name="Millares 261 2" xfId="40606" xr:uid="{00000000-0005-0000-0000-00004A160000}"/>
    <cellStyle name="Millares 262" xfId="35107" xr:uid="{00000000-0005-0000-0000-00004B160000}"/>
    <cellStyle name="Millares 262 2" xfId="40608" xr:uid="{00000000-0005-0000-0000-00004C160000}"/>
    <cellStyle name="Millares 263" xfId="35104" xr:uid="{00000000-0005-0000-0000-00004D160000}"/>
    <cellStyle name="Millares 263 2" xfId="40605" xr:uid="{00000000-0005-0000-0000-00004E160000}"/>
    <cellStyle name="Millares 264" xfId="35114" xr:uid="{00000000-0005-0000-0000-00004F160000}"/>
    <cellStyle name="Millares 264 2" xfId="40614" xr:uid="{00000000-0005-0000-0000-000050160000}"/>
    <cellStyle name="Millares 265" xfId="35117" xr:uid="{00000000-0005-0000-0000-000051160000}"/>
    <cellStyle name="Millares 265 2" xfId="40617" xr:uid="{00000000-0005-0000-0000-000052160000}"/>
    <cellStyle name="Millares 266" xfId="35116" xr:uid="{00000000-0005-0000-0000-000053160000}"/>
    <cellStyle name="Millares 266 2" xfId="40616" xr:uid="{00000000-0005-0000-0000-000054160000}"/>
    <cellStyle name="Millares 267" xfId="35145" xr:uid="{00000000-0005-0000-0000-000055160000}"/>
    <cellStyle name="Millares 268" xfId="35136" xr:uid="{00000000-0005-0000-0000-000056160000}"/>
    <cellStyle name="Millares 269" xfId="35125" xr:uid="{00000000-0005-0000-0000-000057160000}"/>
    <cellStyle name="Millares 27" xfId="1552" xr:uid="{00000000-0005-0000-0000-000058160000}"/>
    <cellStyle name="Millares 27 2" xfId="1553" xr:uid="{00000000-0005-0000-0000-000059160000}"/>
    <cellStyle name="Millares 27 2 2" xfId="34445" xr:uid="{00000000-0005-0000-0000-00005A160000}"/>
    <cellStyle name="Millares 27 2 2 2" xfId="34446" xr:uid="{00000000-0005-0000-0000-00005B160000}"/>
    <cellStyle name="Millares 27 2 3" xfId="34447" xr:uid="{00000000-0005-0000-0000-00005C160000}"/>
    <cellStyle name="Millares 27 2 4" xfId="34444" xr:uid="{00000000-0005-0000-0000-00005D160000}"/>
    <cellStyle name="Millares 27 2 5" xfId="34007" xr:uid="{00000000-0005-0000-0000-00005E160000}"/>
    <cellStyle name="Millares 27 2 6" xfId="32400" xr:uid="{00000000-0005-0000-0000-00005F160000}"/>
    <cellStyle name="Millares 27 3" xfId="34448" xr:uid="{00000000-0005-0000-0000-000060160000}"/>
    <cellStyle name="Millares 27 3 2" xfId="34449" xr:uid="{00000000-0005-0000-0000-000061160000}"/>
    <cellStyle name="Millares 27 4" xfId="34450" xr:uid="{00000000-0005-0000-0000-000062160000}"/>
    <cellStyle name="Millares 27 5" xfId="34443" xr:uid="{00000000-0005-0000-0000-000063160000}"/>
    <cellStyle name="Millares 270" xfId="35127" xr:uid="{00000000-0005-0000-0000-000064160000}"/>
    <cellStyle name="Millares 270 2" xfId="40619" xr:uid="{00000000-0005-0000-0000-000065160000}"/>
    <cellStyle name="Millares 271" xfId="35144" xr:uid="{00000000-0005-0000-0000-000066160000}"/>
    <cellStyle name="Millares 272" xfId="35137" xr:uid="{00000000-0005-0000-0000-000067160000}"/>
    <cellStyle name="Millares 273" xfId="35130" xr:uid="{00000000-0005-0000-0000-000068160000}"/>
    <cellStyle name="Millares 274" xfId="35142" xr:uid="{00000000-0005-0000-0000-000069160000}"/>
    <cellStyle name="Millares 275" xfId="35121" xr:uid="{00000000-0005-0000-0000-00006A160000}"/>
    <cellStyle name="Millares 276" xfId="35135" xr:uid="{00000000-0005-0000-0000-00006B160000}"/>
    <cellStyle name="Millares 277" xfId="35147" xr:uid="{00000000-0005-0000-0000-00006C160000}"/>
    <cellStyle name="Millares 278" xfId="35149" xr:uid="{00000000-0005-0000-0000-00006D160000}"/>
    <cellStyle name="Millares 279" xfId="35151" xr:uid="{00000000-0005-0000-0000-00006E160000}"/>
    <cellStyle name="Millares 28" xfId="1554" xr:uid="{00000000-0005-0000-0000-00006F160000}"/>
    <cellStyle name="Millares 28 2" xfId="1555" xr:uid="{00000000-0005-0000-0000-000070160000}"/>
    <cellStyle name="Millares 28 2 2" xfId="34453" xr:uid="{00000000-0005-0000-0000-000071160000}"/>
    <cellStyle name="Millares 28 2 2 2" xfId="34454" xr:uid="{00000000-0005-0000-0000-000072160000}"/>
    <cellStyle name="Millares 28 2 3" xfId="34455" xr:uid="{00000000-0005-0000-0000-000073160000}"/>
    <cellStyle name="Millares 28 2 4" xfId="34452" xr:uid="{00000000-0005-0000-0000-000074160000}"/>
    <cellStyle name="Millares 28 2 5" xfId="34008" xr:uid="{00000000-0005-0000-0000-000075160000}"/>
    <cellStyle name="Millares 28 2 6" xfId="32395" xr:uid="{00000000-0005-0000-0000-000076160000}"/>
    <cellStyle name="Millares 28 3" xfId="34456" xr:uid="{00000000-0005-0000-0000-000077160000}"/>
    <cellStyle name="Millares 28 3 2" xfId="34457" xr:uid="{00000000-0005-0000-0000-000078160000}"/>
    <cellStyle name="Millares 28 4" xfId="34458" xr:uid="{00000000-0005-0000-0000-000079160000}"/>
    <cellStyle name="Millares 28 5" xfId="34451" xr:uid="{00000000-0005-0000-0000-00007A160000}"/>
    <cellStyle name="Millares 280" xfId="35153" xr:uid="{00000000-0005-0000-0000-00007B160000}"/>
    <cellStyle name="Millares 281" xfId="35155" xr:uid="{00000000-0005-0000-0000-00007C160000}"/>
    <cellStyle name="Millares 282" xfId="35206" xr:uid="{00000000-0005-0000-0000-00007D160000}"/>
    <cellStyle name="Millares 283" xfId="35218" xr:uid="{00000000-0005-0000-0000-00007E160000}"/>
    <cellStyle name="Millares 284" xfId="35205" xr:uid="{00000000-0005-0000-0000-00007F160000}"/>
    <cellStyle name="Millares 285" xfId="35216" xr:uid="{00000000-0005-0000-0000-000080160000}"/>
    <cellStyle name="Millares 286" xfId="35203" xr:uid="{00000000-0005-0000-0000-000081160000}"/>
    <cellStyle name="Millares 287" xfId="35217" xr:uid="{00000000-0005-0000-0000-000082160000}"/>
    <cellStyle name="Millares 288" xfId="35202" xr:uid="{00000000-0005-0000-0000-000083160000}"/>
    <cellStyle name="Millares 289" xfId="35219" xr:uid="{00000000-0005-0000-0000-000084160000}"/>
    <cellStyle name="Millares 29" xfId="1556" xr:uid="{00000000-0005-0000-0000-000085160000}"/>
    <cellStyle name="Millares 29 2" xfId="1557" xr:uid="{00000000-0005-0000-0000-000086160000}"/>
    <cellStyle name="Millares 29 2 2" xfId="34461" xr:uid="{00000000-0005-0000-0000-000087160000}"/>
    <cellStyle name="Millares 29 2 2 2" xfId="34462" xr:uid="{00000000-0005-0000-0000-000088160000}"/>
    <cellStyle name="Millares 29 2 3" xfId="34463" xr:uid="{00000000-0005-0000-0000-000089160000}"/>
    <cellStyle name="Millares 29 2 4" xfId="34460" xr:uid="{00000000-0005-0000-0000-00008A160000}"/>
    <cellStyle name="Millares 29 2 5" xfId="32424" xr:uid="{00000000-0005-0000-0000-00008B160000}"/>
    <cellStyle name="Millares 29 2 6" xfId="32397" xr:uid="{00000000-0005-0000-0000-00008C160000}"/>
    <cellStyle name="Millares 29 3" xfId="34464" xr:uid="{00000000-0005-0000-0000-00008D160000}"/>
    <cellStyle name="Millares 29 3 2" xfId="34465" xr:uid="{00000000-0005-0000-0000-00008E160000}"/>
    <cellStyle name="Millares 29 4" xfId="34466" xr:uid="{00000000-0005-0000-0000-00008F160000}"/>
    <cellStyle name="Millares 29 5" xfId="34459" xr:uid="{00000000-0005-0000-0000-000090160000}"/>
    <cellStyle name="Millares 29 6" xfId="38294" xr:uid="{00000000-0005-0000-0000-000091160000}"/>
    <cellStyle name="Millares 290" xfId="35204" xr:uid="{00000000-0005-0000-0000-000092160000}"/>
    <cellStyle name="Millares 291" xfId="35251" xr:uid="{00000000-0005-0000-0000-000093160000}"/>
    <cellStyle name="Millares 292" xfId="35246" xr:uid="{00000000-0005-0000-0000-000094160000}"/>
    <cellStyle name="Millares 293" xfId="35264" xr:uid="{00000000-0005-0000-0000-000095160000}"/>
    <cellStyle name="Millares 293 2" xfId="40634" xr:uid="{00000000-0005-0000-0000-000096160000}"/>
    <cellStyle name="Millares 294" xfId="35437" xr:uid="{00000000-0005-0000-0000-000097160000}"/>
    <cellStyle name="Millares 294 2" xfId="40637" xr:uid="{00000000-0005-0000-0000-000098160000}"/>
    <cellStyle name="Millares 295" xfId="35537" xr:uid="{00000000-0005-0000-0000-000099160000}"/>
    <cellStyle name="Millares 296" xfId="35536" xr:uid="{00000000-0005-0000-0000-00009A160000}"/>
    <cellStyle name="Millares 297" xfId="35379" xr:uid="{00000000-0005-0000-0000-00009B160000}"/>
    <cellStyle name="Millares 297 2" xfId="40635" xr:uid="{00000000-0005-0000-0000-00009C160000}"/>
    <cellStyle name="Millares 298" xfId="35492" xr:uid="{00000000-0005-0000-0000-00009D160000}"/>
    <cellStyle name="Millares 298 2" xfId="40644" xr:uid="{00000000-0005-0000-0000-00009E160000}"/>
    <cellStyle name="Millares 299" xfId="35225" xr:uid="{00000000-0005-0000-0000-00009F160000}"/>
    <cellStyle name="Millares 299 2" xfId="40628" xr:uid="{00000000-0005-0000-0000-0000A0160000}"/>
    <cellStyle name="Millares 3" xfId="7" xr:uid="{00000000-0005-0000-0000-0000A1160000}"/>
    <cellStyle name="Millares 3 10" xfId="33194" xr:uid="{00000000-0005-0000-0000-0000A2160000}"/>
    <cellStyle name="Millares 3 11" xfId="33608" xr:uid="{00000000-0005-0000-0000-0000A3160000}"/>
    <cellStyle name="Millares 3 12" xfId="33612" xr:uid="{00000000-0005-0000-0000-0000A4160000}"/>
    <cellStyle name="Millares 3 13" xfId="33661" xr:uid="{00000000-0005-0000-0000-0000A5160000}"/>
    <cellStyle name="Millares 3 14" xfId="33691" xr:uid="{00000000-0005-0000-0000-0000A6160000}"/>
    <cellStyle name="Millares 3 15" xfId="34467" xr:uid="{00000000-0005-0000-0000-0000A7160000}"/>
    <cellStyle name="Millares 3 16" xfId="35099" xr:uid="{00000000-0005-0000-0000-0000A8160000}"/>
    <cellStyle name="Millares 3 17" xfId="35283" xr:uid="{00000000-0005-0000-0000-0000A9160000}"/>
    <cellStyle name="Millares 3 18" xfId="35603" xr:uid="{00000000-0005-0000-0000-0000AA160000}"/>
    <cellStyle name="Millares 3 19" xfId="35660" xr:uid="{00000000-0005-0000-0000-0000AB160000}"/>
    <cellStyle name="Millares 3 2" xfId="1558" xr:uid="{00000000-0005-0000-0000-0000AC160000}"/>
    <cellStyle name="Millares 3 2 10" xfId="33662" xr:uid="{00000000-0005-0000-0000-0000AD160000}"/>
    <cellStyle name="Millares 3 2 11" xfId="33692" xr:uid="{00000000-0005-0000-0000-0000AE160000}"/>
    <cellStyle name="Millares 3 2 12" xfId="34468" xr:uid="{00000000-0005-0000-0000-0000AF160000}"/>
    <cellStyle name="Millares 3 2 13" xfId="35284" xr:uid="{00000000-0005-0000-0000-0000B0160000}"/>
    <cellStyle name="Millares 3 2 14" xfId="35742" xr:uid="{00000000-0005-0000-0000-0000B1160000}"/>
    <cellStyle name="Millares 3 2 15" xfId="36385" xr:uid="{00000000-0005-0000-0000-0000B2160000}"/>
    <cellStyle name="Millares 3 2 16" xfId="39892" xr:uid="{00000000-0005-0000-0000-0000B3160000}"/>
    <cellStyle name="Millares 3 2 17" xfId="16786" xr:uid="{00000000-0005-0000-0000-0000B4160000}"/>
    <cellStyle name="Millares 3 2 18" xfId="41851" xr:uid="{00000000-0005-0000-0000-0000B5160000}"/>
    <cellStyle name="Millares 3 2 2" xfId="1559" xr:uid="{00000000-0005-0000-0000-0000B6160000}"/>
    <cellStyle name="Millares 3 2 2 2" xfId="1560" xr:uid="{00000000-0005-0000-0000-0000B7160000}"/>
    <cellStyle name="Millares 3 2 2 2 2" xfId="1561" xr:uid="{00000000-0005-0000-0000-0000B8160000}"/>
    <cellStyle name="Millares 3 2 2 2 2 2" xfId="1562" xr:uid="{00000000-0005-0000-0000-0000B9160000}"/>
    <cellStyle name="Millares 3 2 2 2 2 2 2" xfId="1563" xr:uid="{00000000-0005-0000-0000-0000BA160000}"/>
    <cellStyle name="Millares 3 2 2 2 2 2 3" xfId="19693" xr:uid="{00000000-0005-0000-0000-0000BB160000}"/>
    <cellStyle name="Millares 3 2 2 2 2 3" xfId="1564" xr:uid="{00000000-0005-0000-0000-0000BC160000}"/>
    <cellStyle name="Millares 3 2 2 2 2 4" xfId="16789" xr:uid="{00000000-0005-0000-0000-0000BD160000}"/>
    <cellStyle name="Millares 3 2 2 2 3" xfId="1565" xr:uid="{00000000-0005-0000-0000-0000BE160000}"/>
    <cellStyle name="Millares 3 2 2 2 3 2" xfId="1566" xr:uid="{00000000-0005-0000-0000-0000BF160000}"/>
    <cellStyle name="Millares 3 2 2 2 3 3" xfId="18709" xr:uid="{00000000-0005-0000-0000-0000C0160000}"/>
    <cellStyle name="Millares 3 2 2 2 4" xfId="1567" xr:uid="{00000000-0005-0000-0000-0000C1160000}"/>
    <cellStyle name="Millares 3 2 2 2 5" xfId="16788" xr:uid="{00000000-0005-0000-0000-0000C2160000}"/>
    <cellStyle name="Millares 3 2 2 3" xfId="1568" xr:uid="{00000000-0005-0000-0000-0000C3160000}"/>
    <cellStyle name="Millares 3 2 2 3 2" xfId="1569" xr:uid="{00000000-0005-0000-0000-0000C4160000}"/>
    <cellStyle name="Millares 3 2 2 3 2 2" xfId="1570" xr:uid="{00000000-0005-0000-0000-0000C5160000}"/>
    <cellStyle name="Millares 3 2 2 3 2 3" xfId="19692" xr:uid="{00000000-0005-0000-0000-0000C6160000}"/>
    <cellStyle name="Millares 3 2 2 3 3" xfId="1571" xr:uid="{00000000-0005-0000-0000-0000C7160000}"/>
    <cellStyle name="Millares 3 2 2 3 4" xfId="16790" xr:uid="{00000000-0005-0000-0000-0000C8160000}"/>
    <cellStyle name="Millares 3 2 2 4" xfId="1572" xr:uid="{00000000-0005-0000-0000-0000C9160000}"/>
    <cellStyle name="Millares 3 2 2 4 2" xfId="1573" xr:uid="{00000000-0005-0000-0000-0000CA160000}"/>
    <cellStyle name="Millares 3 2 2 4 3" xfId="18708" xr:uid="{00000000-0005-0000-0000-0000CB160000}"/>
    <cellStyle name="Millares 3 2 2 5" xfId="1574" xr:uid="{00000000-0005-0000-0000-0000CC160000}"/>
    <cellStyle name="Millares 3 2 2 6" xfId="32695" xr:uid="{00000000-0005-0000-0000-0000CD160000}"/>
    <cellStyle name="Millares 3 2 2 7" xfId="33574" xr:uid="{00000000-0005-0000-0000-0000CE160000}"/>
    <cellStyle name="Millares 3 2 2 8" xfId="35743" xr:uid="{00000000-0005-0000-0000-0000CF160000}"/>
    <cellStyle name="Millares 3 2 2 9" xfId="16787" xr:uid="{00000000-0005-0000-0000-0000D0160000}"/>
    <cellStyle name="Millares 3 2 3" xfId="1575" xr:uid="{00000000-0005-0000-0000-0000D1160000}"/>
    <cellStyle name="Millares 3 2 3 2" xfId="1576" xr:uid="{00000000-0005-0000-0000-0000D2160000}"/>
    <cellStyle name="Millares 3 2 3 2 2" xfId="1577" xr:uid="{00000000-0005-0000-0000-0000D3160000}"/>
    <cellStyle name="Millares 3 2 3 2 2 2" xfId="1578" xr:uid="{00000000-0005-0000-0000-0000D4160000}"/>
    <cellStyle name="Millares 3 2 3 2 2 3" xfId="19694" xr:uid="{00000000-0005-0000-0000-0000D5160000}"/>
    <cellStyle name="Millares 3 2 3 2 3" xfId="1579" xr:uid="{00000000-0005-0000-0000-0000D6160000}"/>
    <cellStyle name="Millares 3 2 3 2 4" xfId="16792" xr:uid="{00000000-0005-0000-0000-0000D7160000}"/>
    <cellStyle name="Millares 3 2 3 3" xfId="1580" xr:uid="{00000000-0005-0000-0000-0000D8160000}"/>
    <cellStyle name="Millares 3 2 3 3 2" xfId="1581" xr:uid="{00000000-0005-0000-0000-0000D9160000}"/>
    <cellStyle name="Millares 3 2 3 3 3" xfId="18710" xr:uid="{00000000-0005-0000-0000-0000DA160000}"/>
    <cellStyle name="Millares 3 2 3 4" xfId="1582" xr:uid="{00000000-0005-0000-0000-0000DB160000}"/>
    <cellStyle name="Millares 3 2 3 5" xfId="32701" xr:uid="{00000000-0005-0000-0000-0000DC160000}"/>
    <cellStyle name="Millares 3 2 3 6" xfId="16791" xr:uid="{00000000-0005-0000-0000-0000DD160000}"/>
    <cellStyle name="Millares 3 2 4" xfId="1583" xr:uid="{00000000-0005-0000-0000-0000DE160000}"/>
    <cellStyle name="Millares 3 2 4 2" xfId="1584" xr:uid="{00000000-0005-0000-0000-0000DF160000}"/>
    <cellStyle name="Millares 3 2 4 2 2" xfId="1585" xr:uid="{00000000-0005-0000-0000-0000E0160000}"/>
    <cellStyle name="Millares 3 2 4 2 3" xfId="19691" xr:uid="{00000000-0005-0000-0000-0000E1160000}"/>
    <cellStyle name="Millares 3 2 4 3" xfId="1586" xr:uid="{00000000-0005-0000-0000-0000E2160000}"/>
    <cellStyle name="Millares 3 2 4 4" xfId="32707" xr:uid="{00000000-0005-0000-0000-0000E3160000}"/>
    <cellStyle name="Millares 3 2 4 5" xfId="16793" xr:uid="{00000000-0005-0000-0000-0000E4160000}"/>
    <cellStyle name="Millares 3 2 5" xfId="1587" xr:uid="{00000000-0005-0000-0000-0000E5160000}"/>
    <cellStyle name="Millares 3 2 5 2" xfId="1588" xr:uid="{00000000-0005-0000-0000-0000E6160000}"/>
    <cellStyle name="Millares 3 2 5 3" xfId="18707" xr:uid="{00000000-0005-0000-0000-0000E7160000}"/>
    <cellStyle name="Millares 3 2 6" xfId="1589" xr:uid="{00000000-0005-0000-0000-0000E8160000}"/>
    <cellStyle name="Millares 3 2 7" xfId="32680" xr:uid="{00000000-0005-0000-0000-0000E9160000}"/>
    <cellStyle name="Millares 3 2 8" xfId="33122" xr:uid="{00000000-0005-0000-0000-0000EA160000}"/>
    <cellStyle name="Millares 3 2 9" xfId="33573" xr:uid="{00000000-0005-0000-0000-0000EB160000}"/>
    <cellStyle name="Millares 3 20" xfId="39951" xr:uid="{00000000-0005-0000-0000-0000EC160000}"/>
    <cellStyle name="Millares 3 21" xfId="16652" xr:uid="{00000000-0005-0000-0000-0000ED160000}"/>
    <cellStyle name="Millares 3 3" xfId="1590" xr:uid="{00000000-0005-0000-0000-0000EE160000}"/>
    <cellStyle name="Millares 3 3 2" xfId="1591" xr:uid="{00000000-0005-0000-0000-0000EF160000}"/>
    <cellStyle name="Millares 3 3 2 2" xfId="1592" xr:uid="{00000000-0005-0000-0000-0000F0160000}"/>
    <cellStyle name="Millares 3 3 2 2 2" xfId="1593" xr:uid="{00000000-0005-0000-0000-0000F1160000}"/>
    <cellStyle name="Millares 3 3 2 2 2 2" xfId="1594" xr:uid="{00000000-0005-0000-0000-0000F2160000}"/>
    <cellStyle name="Millares 3 3 2 2 2 3" xfId="19696" xr:uid="{00000000-0005-0000-0000-0000F3160000}"/>
    <cellStyle name="Millares 3 3 2 2 3" xfId="1595" xr:uid="{00000000-0005-0000-0000-0000F4160000}"/>
    <cellStyle name="Millares 3 3 2 2 4" xfId="16796" xr:uid="{00000000-0005-0000-0000-0000F5160000}"/>
    <cellStyle name="Millares 3 3 2 3" xfId="1596" xr:uid="{00000000-0005-0000-0000-0000F6160000}"/>
    <cellStyle name="Millares 3 3 2 3 2" xfId="1597" xr:uid="{00000000-0005-0000-0000-0000F7160000}"/>
    <cellStyle name="Millares 3 3 2 3 3" xfId="18712" xr:uid="{00000000-0005-0000-0000-0000F8160000}"/>
    <cellStyle name="Millares 3 3 2 4" xfId="1598" xr:uid="{00000000-0005-0000-0000-0000F9160000}"/>
    <cellStyle name="Millares 3 3 2 5" xfId="16795" xr:uid="{00000000-0005-0000-0000-0000FA160000}"/>
    <cellStyle name="Millares 3 3 3" xfId="1599" xr:uid="{00000000-0005-0000-0000-0000FB160000}"/>
    <cellStyle name="Millares 3 3 3 2" xfId="1600" xr:uid="{00000000-0005-0000-0000-0000FC160000}"/>
    <cellStyle name="Millares 3 3 3 2 2" xfId="1601" xr:uid="{00000000-0005-0000-0000-0000FD160000}"/>
    <cellStyle name="Millares 3 3 3 2 3" xfId="19695" xr:uid="{00000000-0005-0000-0000-0000FE160000}"/>
    <cellStyle name="Millares 3 3 3 3" xfId="1602" xr:uid="{00000000-0005-0000-0000-0000FF160000}"/>
    <cellStyle name="Millares 3 3 3 4" xfId="16797" xr:uid="{00000000-0005-0000-0000-000000170000}"/>
    <cellStyle name="Millares 3 3 4" xfId="1603" xr:uid="{00000000-0005-0000-0000-000001170000}"/>
    <cellStyle name="Millares 3 3 4 2" xfId="1604" xr:uid="{00000000-0005-0000-0000-000002170000}"/>
    <cellStyle name="Millares 3 3 4 3" xfId="18711" xr:uid="{00000000-0005-0000-0000-000003170000}"/>
    <cellStyle name="Millares 3 3 5" xfId="1605" xr:uid="{00000000-0005-0000-0000-000004170000}"/>
    <cellStyle name="Millares 3 3 6" xfId="32684" xr:uid="{00000000-0005-0000-0000-000005170000}"/>
    <cellStyle name="Millares 3 3 7" xfId="33575" xr:uid="{00000000-0005-0000-0000-000006170000}"/>
    <cellStyle name="Millares 3 3 8" xfId="35744" xr:uid="{00000000-0005-0000-0000-000007170000}"/>
    <cellStyle name="Millares 3 3 9" xfId="16794" xr:uid="{00000000-0005-0000-0000-000008170000}"/>
    <cellStyle name="Millares 3 4" xfId="1606" xr:uid="{00000000-0005-0000-0000-000009170000}"/>
    <cellStyle name="Millares 3 4 2" xfId="1607" xr:uid="{00000000-0005-0000-0000-00000A170000}"/>
    <cellStyle name="Millares 3 4 2 2" xfId="1608" xr:uid="{00000000-0005-0000-0000-00000B170000}"/>
    <cellStyle name="Millares 3 4 2 2 2" xfId="1609" xr:uid="{00000000-0005-0000-0000-00000C170000}"/>
    <cellStyle name="Millares 3 4 2 2 3" xfId="19697" xr:uid="{00000000-0005-0000-0000-00000D170000}"/>
    <cellStyle name="Millares 3 4 2 3" xfId="1610" xr:uid="{00000000-0005-0000-0000-00000E170000}"/>
    <cellStyle name="Millares 3 4 2 4" xfId="16799" xr:uid="{00000000-0005-0000-0000-00000F170000}"/>
    <cellStyle name="Millares 3 4 3" xfId="1611" xr:uid="{00000000-0005-0000-0000-000010170000}"/>
    <cellStyle name="Millares 3 4 3 2" xfId="1612" xr:uid="{00000000-0005-0000-0000-000011170000}"/>
    <cellStyle name="Millares 3 4 3 3" xfId="18713" xr:uid="{00000000-0005-0000-0000-000012170000}"/>
    <cellStyle name="Millares 3 4 4" xfId="1613" xr:uid="{00000000-0005-0000-0000-000013170000}"/>
    <cellStyle name="Millares 3 4 5" xfId="32677" xr:uid="{00000000-0005-0000-0000-000014170000}"/>
    <cellStyle name="Millares 3 4 6" xfId="33576" xr:uid="{00000000-0005-0000-0000-000015170000}"/>
    <cellStyle name="Millares 3 4 7" xfId="35745" xr:uid="{00000000-0005-0000-0000-000016170000}"/>
    <cellStyle name="Millares 3 4 8" xfId="36721" xr:uid="{00000000-0005-0000-0000-000017170000}"/>
    <cellStyle name="Millares 3 4 9" xfId="16798" xr:uid="{00000000-0005-0000-0000-000018170000}"/>
    <cellStyle name="Millares 3 5" xfId="1614" xr:uid="{00000000-0005-0000-0000-000019170000}"/>
    <cellStyle name="Millares 3 5 2" xfId="1615" xr:uid="{00000000-0005-0000-0000-00001A170000}"/>
    <cellStyle name="Millares 3 5 2 2" xfId="1616" xr:uid="{00000000-0005-0000-0000-00001B170000}"/>
    <cellStyle name="Millares 3 5 2 2 2" xfId="1617" xr:uid="{00000000-0005-0000-0000-00001C170000}"/>
    <cellStyle name="Millares 3 5 2 2 3" xfId="19698" xr:uid="{00000000-0005-0000-0000-00001D170000}"/>
    <cellStyle name="Millares 3 5 2 3" xfId="1618" xr:uid="{00000000-0005-0000-0000-00001E170000}"/>
    <cellStyle name="Millares 3 5 2 4" xfId="16801" xr:uid="{00000000-0005-0000-0000-00001F170000}"/>
    <cellStyle name="Millares 3 5 3" xfId="1619" xr:uid="{00000000-0005-0000-0000-000020170000}"/>
    <cellStyle name="Millares 3 5 3 2" xfId="1620" xr:uid="{00000000-0005-0000-0000-000021170000}"/>
    <cellStyle name="Millares 3 5 3 3" xfId="18714" xr:uid="{00000000-0005-0000-0000-000022170000}"/>
    <cellStyle name="Millares 3 5 4" xfId="1621" xr:uid="{00000000-0005-0000-0000-000023170000}"/>
    <cellStyle name="Millares 3 5 5" xfId="16800" xr:uid="{00000000-0005-0000-0000-000024170000}"/>
    <cellStyle name="Millares 3 6" xfId="1622" xr:uid="{00000000-0005-0000-0000-000025170000}"/>
    <cellStyle name="Millares 3 7" xfId="1623" xr:uid="{00000000-0005-0000-0000-000026170000}"/>
    <cellStyle name="Millares 3 7 2" xfId="16785" xr:uid="{00000000-0005-0000-0000-000027170000}"/>
    <cellStyle name="Millares 3 8" xfId="1624" xr:uid="{00000000-0005-0000-0000-000028170000}"/>
    <cellStyle name="Millares 3 9" xfId="32639" xr:uid="{00000000-0005-0000-0000-000029170000}"/>
    <cellStyle name="Millares 3_Créd x tipo y prov" xfId="33614" xr:uid="{00000000-0005-0000-0000-00002A170000}"/>
    <cellStyle name="Millares 30" xfId="1625" xr:uid="{00000000-0005-0000-0000-00002B170000}"/>
    <cellStyle name="Millares 30 2" xfId="1626" xr:uid="{00000000-0005-0000-0000-00002C170000}"/>
    <cellStyle name="Millares 30 2 2" xfId="32425" xr:uid="{00000000-0005-0000-0000-00002D170000}"/>
    <cellStyle name="Millares 30 2 3" xfId="32385" xr:uid="{00000000-0005-0000-0000-00002E170000}"/>
    <cellStyle name="Millares 30 3" xfId="34469" xr:uid="{00000000-0005-0000-0000-00002F170000}"/>
    <cellStyle name="Millares 30 4" xfId="38351" xr:uid="{00000000-0005-0000-0000-000030170000}"/>
    <cellStyle name="Millares 300" xfId="35534" xr:uid="{00000000-0005-0000-0000-000031170000}"/>
    <cellStyle name="Millares 300 2" xfId="40650" xr:uid="{00000000-0005-0000-0000-000032170000}"/>
    <cellStyle name="Millares 301" xfId="35491" xr:uid="{00000000-0005-0000-0000-000033170000}"/>
    <cellStyle name="Millares 301 2" xfId="40643" xr:uid="{00000000-0005-0000-0000-000034170000}"/>
    <cellStyle name="Millares 302" xfId="35487" xr:uid="{00000000-0005-0000-0000-000035170000}"/>
    <cellStyle name="Millares 302 2" xfId="40639" xr:uid="{00000000-0005-0000-0000-000036170000}"/>
    <cellStyle name="Millares 303" xfId="35543" xr:uid="{00000000-0005-0000-0000-000037170000}"/>
    <cellStyle name="Millares 304" xfId="35544" xr:uid="{00000000-0005-0000-0000-000038170000}"/>
    <cellStyle name="Millares 305" xfId="35545" xr:uid="{00000000-0005-0000-0000-000039170000}"/>
    <cellStyle name="Millares 306" xfId="35546" xr:uid="{00000000-0005-0000-0000-00003A170000}"/>
    <cellStyle name="Millares 307" xfId="35547" xr:uid="{00000000-0005-0000-0000-00003B170000}"/>
    <cellStyle name="Millares 308" xfId="35548" xr:uid="{00000000-0005-0000-0000-00003C170000}"/>
    <cellStyle name="Millares 309" xfId="35549" xr:uid="{00000000-0005-0000-0000-00003D170000}"/>
    <cellStyle name="Millares 31" xfId="1627" xr:uid="{00000000-0005-0000-0000-00003E170000}"/>
    <cellStyle name="Millares 31 2" xfId="1628" xr:uid="{00000000-0005-0000-0000-00003F170000}"/>
    <cellStyle name="Millares 31 2 2" xfId="32426" xr:uid="{00000000-0005-0000-0000-000040170000}"/>
    <cellStyle name="Millares 31 2 3" xfId="32376" xr:uid="{00000000-0005-0000-0000-000041170000}"/>
    <cellStyle name="Millares 31 3" xfId="34470" xr:uid="{00000000-0005-0000-0000-000042170000}"/>
    <cellStyle name="Millares 31 4" xfId="38352" xr:uid="{00000000-0005-0000-0000-000043170000}"/>
    <cellStyle name="Millares 310" xfId="35550" xr:uid="{00000000-0005-0000-0000-000044170000}"/>
    <cellStyle name="Millares 311" xfId="35551" xr:uid="{00000000-0005-0000-0000-000045170000}"/>
    <cellStyle name="Millares 312" xfId="35552" xr:uid="{00000000-0005-0000-0000-000046170000}"/>
    <cellStyle name="Millares 313" xfId="35553" xr:uid="{00000000-0005-0000-0000-000047170000}"/>
    <cellStyle name="Millares 314" xfId="35554" xr:uid="{00000000-0005-0000-0000-000048170000}"/>
    <cellStyle name="Millares 315" xfId="35555" xr:uid="{00000000-0005-0000-0000-000049170000}"/>
    <cellStyle name="Millares 316" xfId="35556" xr:uid="{00000000-0005-0000-0000-00004A170000}"/>
    <cellStyle name="Millares 317" xfId="35557" xr:uid="{00000000-0005-0000-0000-00004B170000}"/>
    <cellStyle name="Millares 318" xfId="35558" xr:uid="{00000000-0005-0000-0000-00004C170000}"/>
    <cellStyle name="Millares 319" xfId="35559" xr:uid="{00000000-0005-0000-0000-00004D170000}"/>
    <cellStyle name="Millares 32" xfId="1629" xr:uid="{00000000-0005-0000-0000-00004E170000}"/>
    <cellStyle name="Millares 32 2" xfId="1630" xr:uid="{00000000-0005-0000-0000-00004F170000}"/>
    <cellStyle name="Millares 32 2 2" xfId="34473" xr:uid="{00000000-0005-0000-0000-000050170000}"/>
    <cellStyle name="Millares 32 2 2 2" xfId="34474" xr:uid="{00000000-0005-0000-0000-000051170000}"/>
    <cellStyle name="Millares 32 2 3" xfId="34475" xr:uid="{00000000-0005-0000-0000-000052170000}"/>
    <cellStyle name="Millares 32 2 4" xfId="34472" xr:uid="{00000000-0005-0000-0000-000053170000}"/>
    <cellStyle name="Millares 32 2 5" xfId="32427" xr:uid="{00000000-0005-0000-0000-000054170000}"/>
    <cellStyle name="Millares 32 2 6" xfId="32379" xr:uid="{00000000-0005-0000-0000-000055170000}"/>
    <cellStyle name="Millares 32 3" xfId="34476" xr:uid="{00000000-0005-0000-0000-000056170000}"/>
    <cellStyle name="Millares 32 3 2" xfId="34477" xr:uid="{00000000-0005-0000-0000-000057170000}"/>
    <cellStyle name="Millares 32 4" xfId="34478" xr:uid="{00000000-0005-0000-0000-000058170000}"/>
    <cellStyle name="Millares 32 5" xfId="34471" xr:uid="{00000000-0005-0000-0000-000059170000}"/>
    <cellStyle name="Millares 32 6" xfId="38353" xr:uid="{00000000-0005-0000-0000-00005A170000}"/>
    <cellStyle name="Millares 320" xfId="35560" xr:uid="{00000000-0005-0000-0000-00005B170000}"/>
    <cellStyle name="Millares 321" xfId="35569" xr:uid="{00000000-0005-0000-0000-00005C170000}"/>
    <cellStyle name="Millares 321 2" xfId="40659" xr:uid="{00000000-0005-0000-0000-00005D170000}"/>
    <cellStyle name="Millares 322" xfId="35579" xr:uid="{00000000-0005-0000-0000-00005E170000}"/>
    <cellStyle name="Millares 322 2" xfId="40666" xr:uid="{00000000-0005-0000-0000-00005F170000}"/>
    <cellStyle name="Millares 323" xfId="35591" xr:uid="{00000000-0005-0000-0000-000060170000}"/>
    <cellStyle name="Millares 324" xfId="35565" xr:uid="{00000000-0005-0000-0000-000061170000}"/>
    <cellStyle name="Millares 325" xfId="35587" xr:uid="{00000000-0005-0000-0000-000062170000}"/>
    <cellStyle name="Millares 326" xfId="35570" xr:uid="{00000000-0005-0000-0000-000063170000}"/>
    <cellStyle name="Millares 326 2" xfId="40660" xr:uid="{00000000-0005-0000-0000-000064170000}"/>
    <cellStyle name="Millares 327" xfId="35577" xr:uid="{00000000-0005-0000-0000-000065170000}"/>
    <cellStyle name="Millares 327 2" xfId="40664" xr:uid="{00000000-0005-0000-0000-000066170000}"/>
    <cellStyle name="Millares 328" xfId="35589" xr:uid="{00000000-0005-0000-0000-000067170000}"/>
    <cellStyle name="Millares 328 2" xfId="40671" xr:uid="{00000000-0005-0000-0000-000068170000}"/>
    <cellStyle name="Millares 329" xfId="35567" xr:uid="{00000000-0005-0000-0000-000069170000}"/>
    <cellStyle name="Millares 329 2" xfId="40657" xr:uid="{00000000-0005-0000-0000-00006A170000}"/>
    <cellStyle name="Millares 33" xfId="1631" xr:uid="{00000000-0005-0000-0000-00006B170000}"/>
    <cellStyle name="Millares 33 2" xfId="1632" xr:uid="{00000000-0005-0000-0000-00006C170000}"/>
    <cellStyle name="Millares 33 2 2" xfId="34481" xr:uid="{00000000-0005-0000-0000-00006D170000}"/>
    <cellStyle name="Millares 33 2 2 2" xfId="34482" xr:uid="{00000000-0005-0000-0000-00006E170000}"/>
    <cellStyle name="Millares 33 2 3" xfId="34483" xr:uid="{00000000-0005-0000-0000-00006F170000}"/>
    <cellStyle name="Millares 33 2 4" xfId="34480" xr:uid="{00000000-0005-0000-0000-000070170000}"/>
    <cellStyle name="Millares 33 2 5" xfId="32428" xr:uid="{00000000-0005-0000-0000-000071170000}"/>
    <cellStyle name="Millares 33 2 6" xfId="32384" xr:uid="{00000000-0005-0000-0000-000072170000}"/>
    <cellStyle name="Millares 33 3" xfId="34484" xr:uid="{00000000-0005-0000-0000-000073170000}"/>
    <cellStyle name="Millares 33 3 2" xfId="34485" xr:uid="{00000000-0005-0000-0000-000074170000}"/>
    <cellStyle name="Millares 33 4" xfId="34486" xr:uid="{00000000-0005-0000-0000-000075170000}"/>
    <cellStyle name="Millares 33 5" xfId="34479" xr:uid="{00000000-0005-0000-0000-000076170000}"/>
    <cellStyle name="Millares 33 6" xfId="38357" xr:uid="{00000000-0005-0000-0000-000077170000}"/>
    <cellStyle name="Millares 330" xfId="35583" xr:uid="{00000000-0005-0000-0000-000078170000}"/>
    <cellStyle name="Millares 330 2" xfId="40669" xr:uid="{00000000-0005-0000-0000-000079170000}"/>
    <cellStyle name="Millares 331" xfId="35596" xr:uid="{00000000-0005-0000-0000-00007A170000}"/>
    <cellStyle name="Millares 332" xfId="35581" xr:uid="{00000000-0005-0000-0000-00007B170000}"/>
    <cellStyle name="Millares 333" xfId="35597" xr:uid="{00000000-0005-0000-0000-00007C170000}"/>
    <cellStyle name="Millares 334" xfId="35571" xr:uid="{00000000-0005-0000-0000-00007D170000}"/>
    <cellStyle name="Millares 335" xfId="35564" xr:uid="{00000000-0005-0000-0000-00007E170000}"/>
    <cellStyle name="Millares 336" xfId="35585" xr:uid="{00000000-0005-0000-0000-00007F170000}"/>
    <cellStyle name="Millares 337" xfId="35576" xr:uid="{00000000-0005-0000-0000-000080170000}"/>
    <cellStyle name="Millares 338" xfId="35584" xr:uid="{00000000-0005-0000-0000-000081170000}"/>
    <cellStyle name="Millares 339" xfId="35563" xr:uid="{00000000-0005-0000-0000-000082170000}"/>
    <cellStyle name="Millares 34" xfId="1633" xr:uid="{00000000-0005-0000-0000-000083170000}"/>
    <cellStyle name="Millares 34 2" xfId="1634" xr:uid="{00000000-0005-0000-0000-000084170000}"/>
    <cellStyle name="Millares 34 2 2" xfId="34489" xr:uid="{00000000-0005-0000-0000-000085170000}"/>
    <cellStyle name="Millares 34 2 2 2" xfId="34490" xr:uid="{00000000-0005-0000-0000-000086170000}"/>
    <cellStyle name="Millares 34 2 3" xfId="34491" xr:uid="{00000000-0005-0000-0000-000087170000}"/>
    <cellStyle name="Millares 34 2 4" xfId="34488" xr:uid="{00000000-0005-0000-0000-000088170000}"/>
    <cellStyle name="Millares 34 2 5" xfId="32429" xr:uid="{00000000-0005-0000-0000-000089170000}"/>
    <cellStyle name="Millares 34 2 6" xfId="32401" xr:uid="{00000000-0005-0000-0000-00008A170000}"/>
    <cellStyle name="Millares 34 3" xfId="34492" xr:uid="{00000000-0005-0000-0000-00008B170000}"/>
    <cellStyle name="Millares 34 3 2" xfId="34493" xr:uid="{00000000-0005-0000-0000-00008C170000}"/>
    <cellStyle name="Millares 34 4" xfId="34494" xr:uid="{00000000-0005-0000-0000-00008D170000}"/>
    <cellStyle name="Millares 34 5" xfId="34487" xr:uid="{00000000-0005-0000-0000-00008E170000}"/>
    <cellStyle name="Millares 34 6" xfId="38354" xr:uid="{00000000-0005-0000-0000-00008F170000}"/>
    <cellStyle name="Millares 340" xfId="35574" xr:uid="{00000000-0005-0000-0000-000090170000}"/>
    <cellStyle name="Millares 341" xfId="35598" xr:uid="{00000000-0005-0000-0000-000091170000}"/>
    <cellStyle name="Millares 342" xfId="35599" xr:uid="{00000000-0005-0000-0000-000092170000}"/>
    <cellStyle name="Millares 343" xfId="35600" xr:uid="{00000000-0005-0000-0000-000093170000}"/>
    <cellStyle name="Millares 344" xfId="35608" xr:uid="{00000000-0005-0000-0000-000094170000}"/>
    <cellStyle name="Millares 345" xfId="35610" xr:uid="{00000000-0005-0000-0000-000095170000}"/>
    <cellStyle name="Millares 346" xfId="35613" xr:uid="{00000000-0005-0000-0000-000096170000}"/>
    <cellStyle name="Millares 347" xfId="35612" xr:uid="{00000000-0005-0000-0000-000097170000}"/>
    <cellStyle name="Millares 348" xfId="35618" xr:uid="{00000000-0005-0000-0000-000098170000}"/>
    <cellStyle name="Millares 349" xfId="35620" xr:uid="{00000000-0005-0000-0000-000099170000}"/>
    <cellStyle name="Millares 35" xfId="1635" xr:uid="{00000000-0005-0000-0000-00009A170000}"/>
    <cellStyle name="Millares 35 2" xfId="1636" xr:uid="{00000000-0005-0000-0000-00009B170000}"/>
    <cellStyle name="Millares 35 2 2" xfId="34497" xr:uid="{00000000-0005-0000-0000-00009C170000}"/>
    <cellStyle name="Millares 35 2 2 2" xfId="34498" xr:uid="{00000000-0005-0000-0000-00009D170000}"/>
    <cellStyle name="Millares 35 2 3" xfId="34499" xr:uid="{00000000-0005-0000-0000-00009E170000}"/>
    <cellStyle name="Millares 35 2 4" xfId="34496" xr:uid="{00000000-0005-0000-0000-00009F170000}"/>
    <cellStyle name="Millares 35 2 5" xfId="32430" xr:uid="{00000000-0005-0000-0000-0000A0170000}"/>
    <cellStyle name="Millares 35 2 6" xfId="32377" xr:uid="{00000000-0005-0000-0000-0000A1170000}"/>
    <cellStyle name="Millares 35 3" xfId="34500" xr:uid="{00000000-0005-0000-0000-0000A2170000}"/>
    <cellStyle name="Millares 35 3 2" xfId="34501" xr:uid="{00000000-0005-0000-0000-0000A3170000}"/>
    <cellStyle name="Millares 35 4" xfId="34502" xr:uid="{00000000-0005-0000-0000-0000A4170000}"/>
    <cellStyle name="Millares 35 5" xfId="34495" xr:uid="{00000000-0005-0000-0000-0000A5170000}"/>
    <cellStyle name="Millares 35 6" xfId="38358" xr:uid="{00000000-0005-0000-0000-0000A6170000}"/>
    <cellStyle name="Millares 350" xfId="35627" xr:uid="{00000000-0005-0000-0000-0000A7170000}"/>
    <cellStyle name="Millares 351" xfId="35633" xr:uid="{00000000-0005-0000-0000-0000A8170000}"/>
    <cellStyle name="Millares 352" xfId="35629" xr:uid="{00000000-0005-0000-0000-0000A9170000}"/>
    <cellStyle name="Millares 353" xfId="35630" xr:uid="{00000000-0005-0000-0000-0000AA170000}"/>
    <cellStyle name="Millares 354" xfId="35646" xr:uid="{00000000-0005-0000-0000-0000AB170000}"/>
    <cellStyle name="Millares 355" xfId="35648" xr:uid="{00000000-0005-0000-0000-0000AC170000}"/>
    <cellStyle name="Millares 356" xfId="35655" xr:uid="{00000000-0005-0000-0000-0000AD170000}"/>
    <cellStyle name="Millares 357" xfId="35652" xr:uid="{00000000-0005-0000-0000-0000AE170000}"/>
    <cellStyle name="Millares 358" xfId="36222" xr:uid="{00000000-0005-0000-0000-0000AF170000}"/>
    <cellStyle name="Millares 359" xfId="36223" xr:uid="{00000000-0005-0000-0000-0000B0170000}"/>
    <cellStyle name="Millares 36" xfId="1637" xr:uid="{00000000-0005-0000-0000-0000B1170000}"/>
    <cellStyle name="Millares 36 2" xfId="1638" xr:uid="{00000000-0005-0000-0000-0000B2170000}"/>
    <cellStyle name="Millares 36 2 2" xfId="34505" xr:uid="{00000000-0005-0000-0000-0000B3170000}"/>
    <cellStyle name="Millares 36 2 2 2" xfId="34506" xr:uid="{00000000-0005-0000-0000-0000B4170000}"/>
    <cellStyle name="Millares 36 2 3" xfId="34507" xr:uid="{00000000-0005-0000-0000-0000B5170000}"/>
    <cellStyle name="Millares 36 2 4" xfId="34504" xr:uid="{00000000-0005-0000-0000-0000B6170000}"/>
    <cellStyle name="Millares 36 3" xfId="1639" xr:uid="{00000000-0005-0000-0000-0000B7170000}"/>
    <cellStyle name="Millares 36 3 2" xfId="34508" xr:uid="{00000000-0005-0000-0000-0000B8170000}"/>
    <cellStyle name="Millares 36 3 3" xfId="32373" xr:uid="{00000000-0005-0000-0000-0000B9170000}"/>
    <cellStyle name="Millares 36 4" xfId="34509" xr:uid="{00000000-0005-0000-0000-0000BA170000}"/>
    <cellStyle name="Millares 36 5" xfId="34503" xr:uid="{00000000-0005-0000-0000-0000BB170000}"/>
    <cellStyle name="Millares 36 6" xfId="38355" xr:uid="{00000000-0005-0000-0000-0000BC170000}"/>
    <cellStyle name="Millares 360" xfId="36219" xr:uid="{00000000-0005-0000-0000-0000BD170000}"/>
    <cellStyle name="Millares 361" xfId="36224" xr:uid="{00000000-0005-0000-0000-0000BE170000}"/>
    <cellStyle name="Millares 362" xfId="36218" xr:uid="{00000000-0005-0000-0000-0000BF170000}"/>
    <cellStyle name="Millares 363" xfId="36225" xr:uid="{00000000-0005-0000-0000-0000C0170000}"/>
    <cellStyle name="Millares 364" xfId="36217" xr:uid="{00000000-0005-0000-0000-0000C1170000}"/>
    <cellStyle name="Millares 365" xfId="36239" xr:uid="{00000000-0005-0000-0000-0000C2170000}"/>
    <cellStyle name="Millares 365 2" xfId="41135" xr:uid="{00000000-0005-0000-0000-0000C3170000}"/>
    <cellStyle name="Millares 366" xfId="36244" xr:uid="{00000000-0005-0000-0000-0000C4170000}"/>
    <cellStyle name="Millares 366 2" xfId="41140" xr:uid="{00000000-0005-0000-0000-0000C5170000}"/>
    <cellStyle name="Millares 367" xfId="36245" xr:uid="{00000000-0005-0000-0000-0000C6170000}"/>
    <cellStyle name="Millares 367 2" xfId="41141" xr:uid="{00000000-0005-0000-0000-0000C7170000}"/>
    <cellStyle name="Millares 368" xfId="36241" xr:uid="{00000000-0005-0000-0000-0000C8170000}"/>
    <cellStyle name="Millares 368 2" xfId="41137" xr:uid="{00000000-0005-0000-0000-0000C9170000}"/>
    <cellStyle name="Millares 369" xfId="36247" xr:uid="{00000000-0005-0000-0000-0000CA170000}"/>
    <cellStyle name="Millares 369 2" xfId="41143" xr:uid="{00000000-0005-0000-0000-0000CB170000}"/>
    <cellStyle name="Millares 37" xfId="1640" xr:uid="{00000000-0005-0000-0000-0000CC170000}"/>
    <cellStyle name="Millares 37 2" xfId="1641" xr:uid="{00000000-0005-0000-0000-0000CD170000}"/>
    <cellStyle name="Millares 37 2 2" xfId="34511" xr:uid="{00000000-0005-0000-0000-0000CE170000}"/>
    <cellStyle name="Millares 37 2 2 2" xfId="34512" xr:uid="{00000000-0005-0000-0000-0000CF170000}"/>
    <cellStyle name="Millares 37 2 3" xfId="34513" xr:uid="{00000000-0005-0000-0000-0000D0170000}"/>
    <cellStyle name="Millares 37 2 4" xfId="34510" xr:uid="{00000000-0005-0000-0000-0000D1170000}"/>
    <cellStyle name="Millares 37 3" xfId="1642" xr:uid="{00000000-0005-0000-0000-0000D2170000}"/>
    <cellStyle name="Millares 37 3 2" xfId="34515" xr:uid="{00000000-0005-0000-0000-0000D3170000}"/>
    <cellStyle name="Millares 37 3 3" xfId="34514" xr:uid="{00000000-0005-0000-0000-0000D4170000}"/>
    <cellStyle name="Millares 37 4" xfId="1643" xr:uid="{00000000-0005-0000-0000-0000D5170000}"/>
    <cellStyle name="Millares 37 4 2" xfId="34516" xr:uid="{00000000-0005-0000-0000-0000D6170000}"/>
    <cellStyle name="Millares 37 5" xfId="1644" xr:uid="{00000000-0005-0000-0000-0000D7170000}"/>
    <cellStyle name="Millares 37 5 2" xfId="32388" xr:uid="{00000000-0005-0000-0000-0000D8170000}"/>
    <cellStyle name="Millares 37 6" xfId="38362" xr:uid="{00000000-0005-0000-0000-0000D9170000}"/>
    <cellStyle name="Millares 370" xfId="36242" xr:uid="{00000000-0005-0000-0000-0000DA170000}"/>
    <cellStyle name="Millares 370 2" xfId="41138" xr:uid="{00000000-0005-0000-0000-0000DB170000}"/>
    <cellStyle name="Millares 371" xfId="36249" xr:uid="{00000000-0005-0000-0000-0000DC170000}"/>
    <cellStyle name="Millares 371 2" xfId="41145" xr:uid="{00000000-0005-0000-0000-0000DD170000}"/>
    <cellStyle name="Millares 372" xfId="36252" xr:uid="{00000000-0005-0000-0000-0000DE170000}"/>
    <cellStyle name="Millares 373" xfId="36258" xr:uid="{00000000-0005-0000-0000-0000DF170000}"/>
    <cellStyle name="Millares 374" xfId="36261" xr:uid="{00000000-0005-0000-0000-0000E0170000}"/>
    <cellStyle name="Millares 375" xfId="36257" xr:uid="{00000000-0005-0000-0000-0000E1170000}"/>
    <cellStyle name="Millares 376" xfId="36260" xr:uid="{00000000-0005-0000-0000-0000E2170000}"/>
    <cellStyle name="Millares 377" xfId="36256" xr:uid="{00000000-0005-0000-0000-0000E3170000}"/>
    <cellStyle name="Millares 378" xfId="36259" xr:uid="{00000000-0005-0000-0000-0000E4170000}"/>
    <cellStyle name="Millares 379" xfId="36255" xr:uid="{00000000-0005-0000-0000-0000E5170000}"/>
    <cellStyle name="Millares 38" xfId="1645" xr:uid="{00000000-0005-0000-0000-0000E6170000}"/>
    <cellStyle name="Millares 38 2" xfId="1646" xr:uid="{00000000-0005-0000-0000-0000E7170000}"/>
    <cellStyle name="Millares 38 2 2" xfId="34518" xr:uid="{00000000-0005-0000-0000-0000E8170000}"/>
    <cellStyle name="Millares 38 2 2 2" xfId="34519" xr:uid="{00000000-0005-0000-0000-0000E9170000}"/>
    <cellStyle name="Millares 38 2 3" xfId="34520" xr:uid="{00000000-0005-0000-0000-0000EA170000}"/>
    <cellStyle name="Millares 38 2 4" xfId="34517" xr:uid="{00000000-0005-0000-0000-0000EB170000}"/>
    <cellStyle name="Millares 38 3" xfId="1647" xr:uid="{00000000-0005-0000-0000-0000EC170000}"/>
    <cellStyle name="Millares 38 3 2" xfId="34522" xr:uid="{00000000-0005-0000-0000-0000ED170000}"/>
    <cellStyle name="Millares 38 3 3" xfId="34521" xr:uid="{00000000-0005-0000-0000-0000EE170000}"/>
    <cellStyle name="Millares 38 4" xfId="1648" xr:uid="{00000000-0005-0000-0000-0000EF170000}"/>
    <cellStyle name="Millares 38 4 2" xfId="34523" xr:uid="{00000000-0005-0000-0000-0000F0170000}"/>
    <cellStyle name="Millares 38 5" xfId="1649" xr:uid="{00000000-0005-0000-0000-0000F1170000}"/>
    <cellStyle name="Millares 38 5 2" xfId="32402" xr:uid="{00000000-0005-0000-0000-0000F2170000}"/>
    <cellStyle name="Millares 38 6" xfId="38363" xr:uid="{00000000-0005-0000-0000-0000F3170000}"/>
    <cellStyle name="Millares 380" xfId="36253" xr:uid="{00000000-0005-0000-0000-0000F4170000}"/>
    <cellStyle name="Millares 381" xfId="36254" xr:uid="{00000000-0005-0000-0000-0000F5170000}"/>
    <cellStyle name="Millares 382" xfId="36375" xr:uid="{00000000-0005-0000-0000-0000F6170000}"/>
    <cellStyle name="Millares 383" xfId="36374" xr:uid="{00000000-0005-0000-0000-0000F7170000}"/>
    <cellStyle name="Millares 384" xfId="36379" xr:uid="{00000000-0005-0000-0000-0000F8170000}"/>
    <cellStyle name="Millares 385" xfId="36380" xr:uid="{00000000-0005-0000-0000-0000F9170000}"/>
    <cellStyle name="Millares 386" xfId="36381" xr:uid="{00000000-0005-0000-0000-0000FA170000}"/>
    <cellStyle name="Millares 387" xfId="36377" xr:uid="{00000000-0005-0000-0000-0000FB170000}"/>
    <cellStyle name="Millares 388" xfId="36376" xr:uid="{00000000-0005-0000-0000-0000FC170000}"/>
    <cellStyle name="Millares 389" xfId="36378" xr:uid="{00000000-0005-0000-0000-0000FD170000}"/>
    <cellStyle name="Millares 39" xfId="1650" xr:uid="{00000000-0005-0000-0000-0000FE170000}"/>
    <cellStyle name="Millares 39 2" xfId="1651" xr:uid="{00000000-0005-0000-0000-0000FF170000}"/>
    <cellStyle name="Millares 39 2 2" xfId="34525" xr:uid="{00000000-0005-0000-0000-000000180000}"/>
    <cellStyle name="Millares 39 2 2 2" xfId="34526" xr:uid="{00000000-0005-0000-0000-000001180000}"/>
    <cellStyle name="Millares 39 2 3" xfId="34527" xr:uid="{00000000-0005-0000-0000-000002180000}"/>
    <cellStyle name="Millares 39 2 4" xfId="32383" xr:uid="{00000000-0005-0000-0000-000003180000}"/>
    <cellStyle name="Millares 39 3" xfId="34528" xr:uid="{00000000-0005-0000-0000-000004180000}"/>
    <cellStyle name="Millares 39 3 2" xfId="34529" xr:uid="{00000000-0005-0000-0000-000005180000}"/>
    <cellStyle name="Millares 39 4" xfId="34530" xr:uid="{00000000-0005-0000-0000-000006180000}"/>
    <cellStyle name="Millares 39 5" xfId="34524" xr:uid="{00000000-0005-0000-0000-000007180000}"/>
    <cellStyle name="Millares 39 6" xfId="36718" xr:uid="{00000000-0005-0000-0000-000008180000}"/>
    <cellStyle name="Millares 390" xfId="36382" xr:uid="{00000000-0005-0000-0000-000009180000}"/>
    <cellStyle name="Millares 391" xfId="36383" xr:uid="{00000000-0005-0000-0000-00000A180000}"/>
    <cellStyle name="Millares 392" xfId="36384" xr:uid="{00000000-0005-0000-0000-00000B180000}"/>
    <cellStyle name="Millares 393" xfId="36389" xr:uid="{00000000-0005-0000-0000-00000C180000}"/>
    <cellStyle name="Millares 394" xfId="36391" xr:uid="{00000000-0005-0000-0000-00000D180000}"/>
    <cellStyle name="Millares 395" xfId="36393" xr:uid="{00000000-0005-0000-0000-00000E180000}"/>
    <cellStyle name="Millares 396" xfId="36395" xr:uid="{00000000-0005-0000-0000-00000F180000}"/>
    <cellStyle name="Millares 397" xfId="36397" xr:uid="{00000000-0005-0000-0000-000010180000}"/>
    <cellStyle name="Millares 398" xfId="36399" xr:uid="{00000000-0005-0000-0000-000011180000}"/>
    <cellStyle name="Millares 399" xfId="36401" xr:uid="{00000000-0005-0000-0000-000012180000}"/>
    <cellStyle name="Millares 4" xfId="12" xr:uid="{00000000-0005-0000-0000-000013180000}"/>
    <cellStyle name="Millares 4 10" xfId="33189" xr:uid="{00000000-0005-0000-0000-000014180000}"/>
    <cellStyle name="Millares 4 11" xfId="33663" xr:uid="{00000000-0005-0000-0000-000015180000}"/>
    <cellStyle name="Millares 4 12" xfId="35285" xr:uid="{00000000-0005-0000-0000-000016180000}"/>
    <cellStyle name="Millares 4 13" xfId="35673" xr:uid="{00000000-0005-0000-0000-000017180000}"/>
    <cellStyle name="Millares 4 14" xfId="39947" xr:uid="{00000000-0005-0000-0000-000018180000}"/>
    <cellStyle name="Millares 4 15" xfId="16654" xr:uid="{00000000-0005-0000-0000-000019180000}"/>
    <cellStyle name="Millares 4 16" xfId="41816" xr:uid="{00000000-0005-0000-0000-00001A180000}"/>
    <cellStyle name="Millares 4 17" xfId="41826" xr:uid="{00000000-0005-0000-0000-00001B180000}"/>
    <cellStyle name="Millares 4 18" xfId="41829" xr:uid="{00000000-0005-0000-0000-00001C180000}"/>
    <cellStyle name="Millares 4 19" xfId="41832" xr:uid="{00000000-0005-0000-0000-00001D180000}"/>
    <cellStyle name="Millares 4 2" xfId="1652" xr:uid="{00000000-0005-0000-0000-00001E180000}"/>
    <cellStyle name="Millares 4 2 10" xfId="33891" xr:uid="{00000000-0005-0000-0000-00001F180000}"/>
    <cellStyle name="Millares 4 2 11" xfId="35286" xr:uid="{00000000-0005-0000-0000-000020180000}"/>
    <cellStyle name="Millares 4 2 12" xfId="39917" xr:uid="{00000000-0005-0000-0000-000021180000}"/>
    <cellStyle name="Millares 4 2 2" xfId="1653" xr:uid="{00000000-0005-0000-0000-000022180000}"/>
    <cellStyle name="Millares 4 2 2 2" xfId="1654" xr:uid="{00000000-0005-0000-0000-000023180000}"/>
    <cellStyle name="Millares 4 2 2 2 2" xfId="1655" xr:uid="{00000000-0005-0000-0000-000024180000}"/>
    <cellStyle name="Millares 4 2 2 2 2 2" xfId="1656" xr:uid="{00000000-0005-0000-0000-000025180000}"/>
    <cellStyle name="Millares 4 2 2 2 2 2 2" xfId="1657" xr:uid="{00000000-0005-0000-0000-000026180000}"/>
    <cellStyle name="Millares 4 2 2 2 2 2 3" xfId="19701" xr:uid="{00000000-0005-0000-0000-000027180000}"/>
    <cellStyle name="Millares 4 2 2 2 2 3" xfId="1658" xr:uid="{00000000-0005-0000-0000-000028180000}"/>
    <cellStyle name="Millares 4 2 2 2 2 4" xfId="16806" xr:uid="{00000000-0005-0000-0000-000029180000}"/>
    <cellStyle name="Millares 4 2 2 2 3" xfId="1659" xr:uid="{00000000-0005-0000-0000-00002A180000}"/>
    <cellStyle name="Millares 4 2 2 2 3 2" xfId="1660" xr:uid="{00000000-0005-0000-0000-00002B180000}"/>
    <cellStyle name="Millares 4 2 2 2 3 3" xfId="18717" xr:uid="{00000000-0005-0000-0000-00002C180000}"/>
    <cellStyle name="Millares 4 2 2 2 4" xfId="1661" xr:uid="{00000000-0005-0000-0000-00002D180000}"/>
    <cellStyle name="Millares 4 2 2 2 5" xfId="16805" xr:uid="{00000000-0005-0000-0000-00002E180000}"/>
    <cellStyle name="Millares 4 2 2 3" xfId="1662" xr:uid="{00000000-0005-0000-0000-00002F180000}"/>
    <cellStyle name="Millares 4 2 2 3 2" xfId="1663" xr:uid="{00000000-0005-0000-0000-000030180000}"/>
    <cellStyle name="Millares 4 2 2 3 2 2" xfId="1664" xr:uid="{00000000-0005-0000-0000-000031180000}"/>
    <cellStyle name="Millares 4 2 2 3 2 3" xfId="19700" xr:uid="{00000000-0005-0000-0000-000032180000}"/>
    <cellStyle name="Millares 4 2 2 3 3" xfId="1665" xr:uid="{00000000-0005-0000-0000-000033180000}"/>
    <cellStyle name="Millares 4 2 2 3 4" xfId="16807" xr:uid="{00000000-0005-0000-0000-000034180000}"/>
    <cellStyle name="Millares 4 2 2 4" xfId="1666" xr:uid="{00000000-0005-0000-0000-000035180000}"/>
    <cellStyle name="Millares 4 2 2 4 2" xfId="1667" xr:uid="{00000000-0005-0000-0000-000036180000}"/>
    <cellStyle name="Millares 4 2 2 4 3" xfId="18716" xr:uid="{00000000-0005-0000-0000-000037180000}"/>
    <cellStyle name="Millares 4 2 2 5" xfId="1668" xr:uid="{00000000-0005-0000-0000-000038180000}"/>
    <cellStyle name="Millares 4 2 2 6" xfId="32696" xr:uid="{00000000-0005-0000-0000-000039180000}"/>
    <cellStyle name="Millares 4 2 2 7" xfId="33124" xr:uid="{00000000-0005-0000-0000-00003A180000}"/>
    <cellStyle name="Millares 4 2 2 8" xfId="39891" xr:uid="{00000000-0005-0000-0000-00003B180000}"/>
    <cellStyle name="Millares 4 2 2 9" xfId="16804" xr:uid="{00000000-0005-0000-0000-00003C180000}"/>
    <cellStyle name="Millares 4 2 3" xfId="1669" xr:uid="{00000000-0005-0000-0000-00003D180000}"/>
    <cellStyle name="Millares 4 2 3 2" xfId="1670" xr:uid="{00000000-0005-0000-0000-00003E180000}"/>
    <cellStyle name="Millares 4 2 3 2 2" xfId="1671" xr:uid="{00000000-0005-0000-0000-00003F180000}"/>
    <cellStyle name="Millares 4 2 3 2 2 2" xfId="1672" xr:uid="{00000000-0005-0000-0000-000040180000}"/>
    <cellStyle name="Millares 4 2 3 2 2 3" xfId="19702" xr:uid="{00000000-0005-0000-0000-000041180000}"/>
    <cellStyle name="Millares 4 2 3 2 3" xfId="1673" xr:uid="{00000000-0005-0000-0000-000042180000}"/>
    <cellStyle name="Millares 4 2 3 2 4" xfId="16809" xr:uid="{00000000-0005-0000-0000-000043180000}"/>
    <cellStyle name="Millares 4 2 3 3" xfId="1674" xr:uid="{00000000-0005-0000-0000-000044180000}"/>
    <cellStyle name="Millares 4 2 3 3 2" xfId="1675" xr:uid="{00000000-0005-0000-0000-000045180000}"/>
    <cellStyle name="Millares 4 2 3 3 3" xfId="18718" xr:uid="{00000000-0005-0000-0000-000046180000}"/>
    <cellStyle name="Millares 4 2 3 4" xfId="1676" xr:uid="{00000000-0005-0000-0000-000047180000}"/>
    <cellStyle name="Millares 4 2 3 5" xfId="32702" xr:uid="{00000000-0005-0000-0000-000048180000}"/>
    <cellStyle name="Millares 4 2 3 6" xfId="33125" xr:uid="{00000000-0005-0000-0000-000049180000}"/>
    <cellStyle name="Millares 4 2 3 7" xfId="39890" xr:uid="{00000000-0005-0000-0000-00004A180000}"/>
    <cellStyle name="Millares 4 2 3 8" xfId="16808" xr:uid="{00000000-0005-0000-0000-00004B180000}"/>
    <cellStyle name="Millares 4 2 4" xfId="1677" xr:uid="{00000000-0005-0000-0000-00004C180000}"/>
    <cellStyle name="Millares 4 2 4 2" xfId="1678" xr:uid="{00000000-0005-0000-0000-00004D180000}"/>
    <cellStyle name="Millares 4 2 4 2 2" xfId="1679" xr:uid="{00000000-0005-0000-0000-00004E180000}"/>
    <cellStyle name="Millares 4 2 4 2 3" xfId="19699" xr:uid="{00000000-0005-0000-0000-00004F180000}"/>
    <cellStyle name="Millares 4 2 4 3" xfId="1680" xr:uid="{00000000-0005-0000-0000-000050180000}"/>
    <cellStyle name="Millares 4 2 4 4" xfId="32708" xr:uid="{00000000-0005-0000-0000-000051180000}"/>
    <cellStyle name="Millares 4 2 4 5" xfId="16810" xr:uid="{00000000-0005-0000-0000-000052180000}"/>
    <cellStyle name="Millares 4 2 5" xfId="1681" xr:uid="{00000000-0005-0000-0000-000053180000}"/>
    <cellStyle name="Millares 4 2 5 2" xfId="1682" xr:uid="{00000000-0005-0000-0000-000054180000}"/>
    <cellStyle name="Millares 4 2 5 3" xfId="18715" xr:uid="{00000000-0005-0000-0000-000055180000}"/>
    <cellStyle name="Millares 4 2 6" xfId="1683" xr:uid="{00000000-0005-0000-0000-000056180000}"/>
    <cellStyle name="Millares 4 2 7" xfId="1684" xr:uid="{00000000-0005-0000-0000-000057180000}"/>
    <cellStyle name="Millares 4 2 7 2" xfId="16803" xr:uid="{00000000-0005-0000-0000-000058180000}"/>
    <cellStyle name="Millares 4 2 8" xfId="32681" xr:uid="{00000000-0005-0000-0000-000059180000}"/>
    <cellStyle name="Millares 4 2 9" xfId="33664" xr:uid="{00000000-0005-0000-0000-00005A180000}"/>
    <cellStyle name="Millares 4 20" xfId="41848" xr:uid="{00000000-0005-0000-0000-00005B180000}"/>
    <cellStyle name="Millares 4 21" xfId="41855" xr:uid="{00000000-0005-0000-0000-00005C180000}"/>
    <cellStyle name="Millares 4 22" xfId="41859" xr:uid="{00000000-0005-0000-0000-00005D180000}"/>
    <cellStyle name="Millares 4 23" xfId="41865" xr:uid="{00000000-0005-0000-0000-00005E180000}"/>
    <cellStyle name="Millares 4 3" xfId="1685" xr:uid="{00000000-0005-0000-0000-00005F180000}"/>
    <cellStyle name="Millares 4 3 10" xfId="16811" xr:uid="{00000000-0005-0000-0000-000060180000}"/>
    <cellStyle name="Millares 4 3 2" xfId="1686" xr:uid="{00000000-0005-0000-0000-000061180000}"/>
    <cellStyle name="Millares 4 3 2 2" xfId="1687" xr:uid="{00000000-0005-0000-0000-000062180000}"/>
    <cellStyle name="Millares 4 3 2 2 2" xfId="1688" xr:uid="{00000000-0005-0000-0000-000063180000}"/>
    <cellStyle name="Millares 4 3 2 2 2 2" xfId="1689" xr:uid="{00000000-0005-0000-0000-000064180000}"/>
    <cellStyle name="Millares 4 3 2 2 2 3" xfId="19704" xr:uid="{00000000-0005-0000-0000-000065180000}"/>
    <cellStyle name="Millares 4 3 2 2 3" xfId="1690" xr:uid="{00000000-0005-0000-0000-000066180000}"/>
    <cellStyle name="Millares 4 3 2 2 4" xfId="16813" xr:uid="{00000000-0005-0000-0000-000067180000}"/>
    <cellStyle name="Millares 4 3 2 3" xfId="1691" xr:uid="{00000000-0005-0000-0000-000068180000}"/>
    <cellStyle name="Millares 4 3 2 3 2" xfId="1692" xr:uid="{00000000-0005-0000-0000-000069180000}"/>
    <cellStyle name="Millares 4 3 2 3 3" xfId="18720" xr:uid="{00000000-0005-0000-0000-00006A180000}"/>
    <cellStyle name="Millares 4 3 2 4" xfId="1693" xr:uid="{00000000-0005-0000-0000-00006B180000}"/>
    <cellStyle name="Millares 4 3 2 5" xfId="33127" xr:uid="{00000000-0005-0000-0000-00006C180000}"/>
    <cellStyle name="Millares 4 3 2 6" xfId="39888" xr:uid="{00000000-0005-0000-0000-00006D180000}"/>
    <cellStyle name="Millares 4 3 2 7" xfId="16812" xr:uid="{00000000-0005-0000-0000-00006E180000}"/>
    <cellStyle name="Millares 4 3 3" xfId="1694" xr:uid="{00000000-0005-0000-0000-00006F180000}"/>
    <cellStyle name="Millares 4 3 3 2" xfId="1695" xr:uid="{00000000-0005-0000-0000-000070180000}"/>
    <cellStyle name="Millares 4 3 3 2 2" xfId="1696" xr:uid="{00000000-0005-0000-0000-000071180000}"/>
    <cellStyle name="Millares 4 3 3 2 3" xfId="19703" xr:uid="{00000000-0005-0000-0000-000072180000}"/>
    <cellStyle name="Millares 4 3 3 3" xfId="1697" xr:uid="{00000000-0005-0000-0000-000073180000}"/>
    <cellStyle name="Millares 4 3 3 4" xfId="16814" xr:uid="{00000000-0005-0000-0000-000074180000}"/>
    <cellStyle name="Millares 4 3 4" xfId="1698" xr:uid="{00000000-0005-0000-0000-000075180000}"/>
    <cellStyle name="Millares 4 3 4 2" xfId="1699" xr:uid="{00000000-0005-0000-0000-000076180000}"/>
    <cellStyle name="Millares 4 3 4 3" xfId="18719" xr:uid="{00000000-0005-0000-0000-000077180000}"/>
    <cellStyle name="Millares 4 3 5" xfId="1700" xr:uid="{00000000-0005-0000-0000-000078180000}"/>
    <cellStyle name="Millares 4 3 6" xfId="32683" xr:uid="{00000000-0005-0000-0000-000079180000}"/>
    <cellStyle name="Millares 4 3 7" xfId="33126" xr:uid="{00000000-0005-0000-0000-00007A180000}"/>
    <cellStyle name="Millares 4 3 8" xfId="35287" xr:uid="{00000000-0005-0000-0000-00007B180000}"/>
    <cellStyle name="Millares 4 3 9" xfId="39889" xr:uid="{00000000-0005-0000-0000-00007C180000}"/>
    <cellStyle name="Millares 4 4" xfId="1701" xr:uid="{00000000-0005-0000-0000-00007D180000}"/>
    <cellStyle name="Millares 4 4 2" xfId="1702" xr:uid="{00000000-0005-0000-0000-00007E180000}"/>
    <cellStyle name="Millares 4 4 2 2" xfId="1703" xr:uid="{00000000-0005-0000-0000-00007F180000}"/>
    <cellStyle name="Millares 4 4 2 2 2" xfId="1704" xr:uid="{00000000-0005-0000-0000-000080180000}"/>
    <cellStyle name="Millares 4 4 2 2 3" xfId="19705" xr:uid="{00000000-0005-0000-0000-000081180000}"/>
    <cellStyle name="Millares 4 4 2 3" xfId="1705" xr:uid="{00000000-0005-0000-0000-000082180000}"/>
    <cellStyle name="Millares 4 4 2 4" xfId="33129" xr:uid="{00000000-0005-0000-0000-000083180000}"/>
    <cellStyle name="Millares 4 4 2 5" xfId="39886" xr:uid="{00000000-0005-0000-0000-000084180000}"/>
    <cellStyle name="Millares 4 4 2 6" xfId="16816" xr:uid="{00000000-0005-0000-0000-000085180000}"/>
    <cellStyle name="Millares 4 4 3" xfId="1706" xr:uid="{00000000-0005-0000-0000-000086180000}"/>
    <cellStyle name="Millares 4 4 3 2" xfId="1707" xr:uid="{00000000-0005-0000-0000-000087180000}"/>
    <cellStyle name="Millares 4 4 3 3" xfId="18721" xr:uid="{00000000-0005-0000-0000-000088180000}"/>
    <cellStyle name="Millares 4 4 4" xfId="1708" xr:uid="{00000000-0005-0000-0000-000089180000}"/>
    <cellStyle name="Millares 4 4 5" xfId="32682" xr:uid="{00000000-0005-0000-0000-00008A180000}"/>
    <cellStyle name="Millares 4 4 6" xfId="33128" xr:uid="{00000000-0005-0000-0000-00008B180000}"/>
    <cellStyle name="Millares 4 4 7" xfId="39887" xr:uid="{00000000-0005-0000-0000-00008C180000}"/>
    <cellStyle name="Millares 4 4 8" xfId="16815" xr:uid="{00000000-0005-0000-0000-00008D180000}"/>
    <cellStyle name="Millares 4 5" xfId="1709" xr:uid="{00000000-0005-0000-0000-00008E180000}"/>
    <cellStyle name="Millares 4 5 2" xfId="1710" xr:uid="{00000000-0005-0000-0000-00008F180000}"/>
    <cellStyle name="Millares 4 5 2 2" xfId="1711" xr:uid="{00000000-0005-0000-0000-000090180000}"/>
    <cellStyle name="Millares 4 5 2 3" xfId="18722" xr:uid="{00000000-0005-0000-0000-000091180000}"/>
    <cellStyle name="Millares 4 5 3" xfId="1712" xr:uid="{00000000-0005-0000-0000-000092180000}"/>
    <cellStyle name="Millares 4 5 4" xfId="33130" xr:uid="{00000000-0005-0000-0000-000093180000}"/>
    <cellStyle name="Millares 4 5 5" xfId="39885" xr:uid="{00000000-0005-0000-0000-000094180000}"/>
    <cellStyle name="Millares 4 5 6" xfId="16817" xr:uid="{00000000-0005-0000-0000-000095180000}"/>
    <cellStyle name="Millares 4 6" xfId="1713" xr:uid="{00000000-0005-0000-0000-000096180000}"/>
    <cellStyle name="Millares 4 6 2" xfId="33131" xr:uid="{00000000-0005-0000-0000-000097180000}"/>
    <cellStyle name="Millares 4 6 3" xfId="40125" xr:uid="{00000000-0005-0000-0000-000098180000}"/>
    <cellStyle name="Millares 4 7" xfId="1714" xr:uid="{00000000-0005-0000-0000-000099180000}"/>
    <cellStyle name="Millares 4 7 2" xfId="16802" xr:uid="{00000000-0005-0000-0000-00009A180000}"/>
    <cellStyle name="Millares 4 8" xfId="32640" xr:uid="{00000000-0005-0000-0000-00009B180000}"/>
    <cellStyle name="Millares 4 9" xfId="32994" xr:uid="{00000000-0005-0000-0000-00009C180000}"/>
    <cellStyle name="Millares 40" xfId="1715" xr:uid="{00000000-0005-0000-0000-00009D180000}"/>
    <cellStyle name="Millares 40 2" xfId="1716" xr:uid="{00000000-0005-0000-0000-00009E180000}"/>
    <cellStyle name="Millares 40 2 2" xfId="34532" xr:uid="{00000000-0005-0000-0000-00009F180000}"/>
    <cellStyle name="Millares 40 2 2 2" xfId="34533" xr:uid="{00000000-0005-0000-0000-0000A0180000}"/>
    <cellStyle name="Millares 40 2 3" xfId="34534" xr:uid="{00000000-0005-0000-0000-0000A1180000}"/>
    <cellStyle name="Millares 40 2 4" xfId="32387" xr:uid="{00000000-0005-0000-0000-0000A2180000}"/>
    <cellStyle name="Millares 40 3" xfId="34535" xr:uid="{00000000-0005-0000-0000-0000A3180000}"/>
    <cellStyle name="Millares 40 3 2" xfId="34536" xr:uid="{00000000-0005-0000-0000-0000A4180000}"/>
    <cellStyle name="Millares 40 4" xfId="34537" xr:uid="{00000000-0005-0000-0000-0000A5180000}"/>
    <cellStyle name="Millares 40 5" xfId="34531" xr:uid="{00000000-0005-0000-0000-0000A6180000}"/>
    <cellStyle name="Millares 40 6" xfId="36720" xr:uid="{00000000-0005-0000-0000-0000A7180000}"/>
    <cellStyle name="Millares 400" xfId="36403" xr:uid="{00000000-0005-0000-0000-0000A8180000}"/>
    <cellStyle name="Millares 401" xfId="36405" xr:uid="{00000000-0005-0000-0000-0000A9180000}"/>
    <cellStyle name="Millares 402" xfId="36407" xr:uid="{00000000-0005-0000-0000-0000AA180000}"/>
    <cellStyle name="Millares 403" xfId="36409" xr:uid="{00000000-0005-0000-0000-0000AB180000}"/>
    <cellStyle name="Millares 404" xfId="36411" xr:uid="{00000000-0005-0000-0000-0000AC180000}"/>
    <cellStyle name="Millares 405" xfId="36413" xr:uid="{00000000-0005-0000-0000-0000AD180000}"/>
    <cellStyle name="Millares 406" xfId="36415" xr:uid="{00000000-0005-0000-0000-0000AE180000}"/>
    <cellStyle name="Millares 407" xfId="36417" xr:uid="{00000000-0005-0000-0000-0000AF180000}"/>
    <cellStyle name="Millares 408" xfId="36419" xr:uid="{00000000-0005-0000-0000-0000B0180000}"/>
    <cellStyle name="Millares 408 2" xfId="41276" xr:uid="{00000000-0005-0000-0000-0000B1180000}"/>
    <cellStyle name="Millares 409" xfId="36421" xr:uid="{00000000-0005-0000-0000-0000B2180000}"/>
    <cellStyle name="Millares 409 2" xfId="41278" xr:uid="{00000000-0005-0000-0000-0000B3180000}"/>
    <cellStyle name="Millares 41" xfId="1717" xr:uid="{00000000-0005-0000-0000-0000B4180000}"/>
    <cellStyle name="Millares 41 2" xfId="1718" xr:uid="{00000000-0005-0000-0000-0000B5180000}"/>
    <cellStyle name="Millares 41 2 2" xfId="34539" xr:uid="{00000000-0005-0000-0000-0000B6180000}"/>
    <cellStyle name="Millares 41 2 3" xfId="32394" xr:uid="{00000000-0005-0000-0000-0000B7180000}"/>
    <cellStyle name="Millares 41 3" xfId="34538" xr:uid="{00000000-0005-0000-0000-0000B8180000}"/>
    <cellStyle name="Millares 41 4" xfId="36723" xr:uid="{00000000-0005-0000-0000-0000B9180000}"/>
    <cellStyle name="Millares 410" xfId="36423" xr:uid="{00000000-0005-0000-0000-0000BA180000}"/>
    <cellStyle name="Millares 410 2" xfId="41280" xr:uid="{00000000-0005-0000-0000-0000BB180000}"/>
    <cellStyle name="Millares 411" xfId="36425" xr:uid="{00000000-0005-0000-0000-0000BC180000}"/>
    <cellStyle name="Millares 411 2" xfId="41282" xr:uid="{00000000-0005-0000-0000-0000BD180000}"/>
    <cellStyle name="Millares 412" xfId="36427" xr:uid="{00000000-0005-0000-0000-0000BE180000}"/>
    <cellStyle name="Millares 412 2" xfId="41284" xr:uid="{00000000-0005-0000-0000-0000BF180000}"/>
    <cellStyle name="Millares 413" xfId="36429" xr:uid="{00000000-0005-0000-0000-0000C0180000}"/>
    <cellStyle name="Millares 413 2" xfId="41286" xr:uid="{00000000-0005-0000-0000-0000C1180000}"/>
    <cellStyle name="Millares 414" xfId="36431" xr:uid="{00000000-0005-0000-0000-0000C2180000}"/>
    <cellStyle name="Millares 414 2" xfId="41288" xr:uid="{00000000-0005-0000-0000-0000C3180000}"/>
    <cellStyle name="Millares 415" xfId="36433" xr:uid="{00000000-0005-0000-0000-0000C4180000}"/>
    <cellStyle name="Millares 415 2" xfId="41290" xr:uid="{00000000-0005-0000-0000-0000C5180000}"/>
    <cellStyle name="Millares 416" xfId="36624" xr:uid="{00000000-0005-0000-0000-0000C6180000}"/>
    <cellStyle name="Millares 417" xfId="36623" xr:uid="{00000000-0005-0000-0000-0000C7180000}"/>
    <cellStyle name="Millares 418" xfId="36626" xr:uid="{00000000-0005-0000-0000-0000C8180000}"/>
    <cellStyle name="Millares 419" xfId="36627" xr:uid="{00000000-0005-0000-0000-0000C9180000}"/>
    <cellStyle name="Millares 42" xfId="1719" xr:uid="{00000000-0005-0000-0000-0000CA180000}"/>
    <cellStyle name="Millares 42 2" xfId="1720" xr:uid="{00000000-0005-0000-0000-0000CB180000}"/>
    <cellStyle name="Millares 42 2 2" xfId="34541" xr:uid="{00000000-0005-0000-0000-0000CC180000}"/>
    <cellStyle name="Millares 42 2 2 2" xfId="34542" xr:uid="{00000000-0005-0000-0000-0000CD180000}"/>
    <cellStyle name="Millares 42 2 3" xfId="34543" xr:uid="{00000000-0005-0000-0000-0000CE180000}"/>
    <cellStyle name="Millares 42 2 4" xfId="32396" xr:uid="{00000000-0005-0000-0000-0000CF180000}"/>
    <cellStyle name="Millares 42 3" xfId="34544" xr:uid="{00000000-0005-0000-0000-0000D0180000}"/>
    <cellStyle name="Millares 42 3 2" xfId="34545" xr:uid="{00000000-0005-0000-0000-0000D1180000}"/>
    <cellStyle name="Millares 42 4" xfId="34546" xr:uid="{00000000-0005-0000-0000-0000D2180000}"/>
    <cellStyle name="Millares 42 5" xfId="34540" xr:uid="{00000000-0005-0000-0000-0000D3180000}"/>
    <cellStyle name="Millares 420" xfId="36625" xr:uid="{00000000-0005-0000-0000-0000D4180000}"/>
    <cellStyle name="Millares 421" xfId="36628" xr:uid="{00000000-0005-0000-0000-0000D5180000}"/>
    <cellStyle name="Millares 422" xfId="36629" xr:uid="{00000000-0005-0000-0000-0000D6180000}"/>
    <cellStyle name="Millares 423" xfId="36630" xr:uid="{00000000-0005-0000-0000-0000D7180000}"/>
    <cellStyle name="Millares 424" xfId="36631" xr:uid="{00000000-0005-0000-0000-0000D8180000}"/>
    <cellStyle name="Millares 425" xfId="36632" xr:uid="{00000000-0005-0000-0000-0000D9180000}"/>
    <cellStyle name="Millares 426" xfId="36633" xr:uid="{00000000-0005-0000-0000-0000DA180000}"/>
    <cellStyle name="Millares 427" xfId="36634" xr:uid="{00000000-0005-0000-0000-0000DB180000}"/>
    <cellStyle name="Millares 428" xfId="36635" xr:uid="{00000000-0005-0000-0000-0000DC180000}"/>
    <cellStyle name="Millares 429" xfId="36636" xr:uid="{00000000-0005-0000-0000-0000DD180000}"/>
    <cellStyle name="Millares 43" xfId="1721" xr:uid="{00000000-0005-0000-0000-0000DE180000}"/>
    <cellStyle name="Millares 43 2" xfId="1722" xr:uid="{00000000-0005-0000-0000-0000DF180000}"/>
    <cellStyle name="Millares 43 2 2" xfId="34017" xr:uid="{00000000-0005-0000-0000-0000E0180000}"/>
    <cellStyle name="Millares 43 2 3" xfId="32398" xr:uid="{00000000-0005-0000-0000-0000E1180000}"/>
    <cellStyle name="Millares 43 3" xfId="34547" xr:uid="{00000000-0005-0000-0000-0000E2180000}"/>
    <cellStyle name="Millares 430" xfId="36637" xr:uid="{00000000-0005-0000-0000-0000E3180000}"/>
    <cellStyle name="Millares 431" xfId="36638" xr:uid="{00000000-0005-0000-0000-0000E4180000}"/>
    <cellStyle name="Millares 432" xfId="36639" xr:uid="{00000000-0005-0000-0000-0000E5180000}"/>
    <cellStyle name="Millares 433" xfId="36640" xr:uid="{00000000-0005-0000-0000-0000E6180000}"/>
    <cellStyle name="Millares 434" xfId="36643" xr:uid="{00000000-0005-0000-0000-0000E7180000}"/>
    <cellStyle name="Millares 435" xfId="36641" xr:uid="{00000000-0005-0000-0000-0000E8180000}"/>
    <cellStyle name="Millares 436" xfId="36642" xr:uid="{00000000-0005-0000-0000-0000E9180000}"/>
    <cellStyle name="Millares 437" xfId="36644" xr:uid="{00000000-0005-0000-0000-0000EA180000}"/>
    <cellStyle name="Millares 438" xfId="36645" xr:uid="{00000000-0005-0000-0000-0000EB180000}"/>
    <cellStyle name="Millares 439" xfId="36646" xr:uid="{00000000-0005-0000-0000-0000EC180000}"/>
    <cellStyle name="Millares 44" xfId="1723" xr:uid="{00000000-0005-0000-0000-0000ED180000}"/>
    <cellStyle name="Millares 44 2" xfId="1724" xr:uid="{00000000-0005-0000-0000-0000EE180000}"/>
    <cellStyle name="Millares 44 2 2" xfId="34018" xr:uid="{00000000-0005-0000-0000-0000EF180000}"/>
    <cellStyle name="Millares 44 2 3" xfId="32390" xr:uid="{00000000-0005-0000-0000-0000F0180000}"/>
    <cellStyle name="Millares 44 3" xfId="34548" xr:uid="{00000000-0005-0000-0000-0000F1180000}"/>
    <cellStyle name="Millares 440" xfId="36647" xr:uid="{00000000-0005-0000-0000-0000F2180000}"/>
    <cellStyle name="Millares 441" xfId="36658" xr:uid="{00000000-0005-0000-0000-0000F3180000}"/>
    <cellStyle name="Millares 442" xfId="36657" xr:uid="{00000000-0005-0000-0000-0000F4180000}"/>
    <cellStyle name="Millares 443" xfId="36659" xr:uid="{00000000-0005-0000-0000-0000F5180000}"/>
    <cellStyle name="Millares 444" xfId="36660" xr:uid="{00000000-0005-0000-0000-0000F6180000}"/>
    <cellStyle name="Millares 445" xfId="36663" xr:uid="{00000000-0005-0000-0000-0000F7180000}"/>
    <cellStyle name="Millares 446" xfId="36672" xr:uid="{00000000-0005-0000-0000-0000F8180000}"/>
    <cellStyle name="Millares 447" xfId="36675" xr:uid="{00000000-0005-0000-0000-0000F9180000}"/>
    <cellStyle name="Millares 448" xfId="36671" xr:uid="{00000000-0005-0000-0000-0000FA180000}"/>
    <cellStyle name="Millares 449" xfId="36674" xr:uid="{00000000-0005-0000-0000-0000FB180000}"/>
    <cellStyle name="Millares 45" xfId="1725" xr:uid="{00000000-0005-0000-0000-0000FC180000}"/>
    <cellStyle name="Millares 45 2" xfId="34019" xr:uid="{00000000-0005-0000-0000-0000FD180000}"/>
    <cellStyle name="Millares 45 3" xfId="34549" xr:uid="{00000000-0005-0000-0000-0000FE180000}"/>
    <cellStyle name="Millares 450" xfId="36669" xr:uid="{00000000-0005-0000-0000-0000FF180000}"/>
    <cellStyle name="Millares 451" xfId="36673" xr:uid="{00000000-0005-0000-0000-000000190000}"/>
    <cellStyle name="Millares 452" xfId="36670" xr:uid="{00000000-0005-0000-0000-000001190000}"/>
    <cellStyle name="Millares 453" xfId="36664" xr:uid="{00000000-0005-0000-0000-000002190000}"/>
    <cellStyle name="Millares 454" xfId="36668" xr:uid="{00000000-0005-0000-0000-000003190000}"/>
    <cellStyle name="Millares 455" xfId="36665" xr:uid="{00000000-0005-0000-0000-000004190000}"/>
    <cellStyle name="Millares 455 2" xfId="41486" xr:uid="{00000000-0005-0000-0000-000005190000}"/>
    <cellStyle name="Millares 456" xfId="36679" xr:uid="{00000000-0005-0000-0000-000006190000}"/>
    <cellStyle name="Millares 456 2" xfId="41492" xr:uid="{00000000-0005-0000-0000-000007190000}"/>
    <cellStyle name="Millares 457" xfId="36681" xr:uid="{00000000-0005-0000-0000-000008190000}"/>
    <cellStyle name="Millares 457 2" xfId="41494" xr:uid="{00000000-0005-0000-0000-000009190000}"/>
    <cellStyle name="Millares 458" xfId="36687" xr:uid="{00000000-0005-0000-0000-00000A190000}"/>
    <cellStyle name="Millares 458 2" xfId="41500" xr:uid="{00000000-0005-0000-0000-00000B190000}"/>
    <cellStyle name="Millares 459" xfId="36688" xr:uid="{00000000-0005-0000-0000-00000C190000}"/>
    <cellStyle name="Millares 459 2" xfId="41501" xr:uid="{00000000-0005-0000-0000-00000D190000}"/>
    <cellStyle name="Millares 46" xfId="1726" xr:uid="{00000000-0005-0000-0000-00000E190000}"/>
    <cellStyle name="Millares 46 2" xfId="34020" xr:uid="{00000000-0005-0000-0000-00000F190000}"/>
    <cellStyle name="Millares 46 3" xfId="34550" xr:uid="{00000000-0005-0000-0000-000010190000}"/>
    <cellStyle name="Millares 460" xfId="36686" xr:uid="{00000000-0005-0000-0000-000011190000}"/>
    <cellStyle name="Millares 460 2" xfId="41499" xr:uid="{00000000-0005-0000-0000-000012190000}"/>
    <cellStyle name="Millares 461" xfId="36692" xr:uid="{00000000-0005-0000-0000-000013190000}"/>
    <cellStyle name="Millares 462" xfId="36693" xr:uid="{00000000-0005-0000-0000-000014190000}"/>
    <cellStyle name="Millares 463" xfId="36690" xr:uid="{00000000-0005-0000-0000-000015190000}"/>
    <cellStyle name="Millares 464" xfId="36694" xr:uid="{00000000-0005-0000-0000-000016190000}"/>
    <cellStyle name="Millares 465" xfId="36696" xr:uid="{00000000-0005-0000-0000-000017190000}"/>
    <cellStyle name="Millares 466" xfId="36698" xr:uid="{00000000-0005-0000-0000-000018190000}"/>
    <cellStyle name="Millares 467" xfId="36700" xr:uid="{00000000-0005-0000-0000-000019190000}"/>
    <cellStyle name="Millares 468" xfId="36702" xr:uid="{00000000-0005-0000-0000-00001A190000}"/>
    <cellStyle name="Millares 469" xfId="36704" xr:uid="{00000000-0005-0000-0000-00001B190000}"/>
    <cellStyle name="Millares 47" xfId="1727" xr:uid="{00000000-0005-0000-0000-00001C190000}"/>
    <cellStyle name="Millares 47 2" xfId="34021" xr:uid="{00000000-0005-0000-0000-00001D190000}"/>
    <cellStyle name="Millares 47 3" xfId="34551" xr:uid="{00000000-0005-0000-0000-00001E190000}"/>
    <cellStyle name="Millares 470" xfId="36706" xr:uid="{00000000-0005-0000-0000-00001F190000}"/>
    <cellStyle name="Millares 471" xfId="36708" xr:uid="{00000000-0005-0000-0000-000020190000}"/>
    <cellStyle name="Millares 472" xfId="36710" xr:uid="{00000000-0005-0000-0000-000021190000}"/>
    <cellStyle name="Millares 473" xfId="36713" xr:uid="{00000000-0005-0000-0000-000022190000}"/>
    <cellStyle name="Millares 474" xfId="36711" xr:uid="{00000000-0005-0000-0000-000023190000}"/>
    <cellStyle name="Millares 475" xfId="38341" xr:uid="{00000000-0005-0000-0000-000024190000}"/>
    <cellStyle name="Millares 476" xfId="38289" xr:uid="{00000000-0005-0000-0000-000025190000}"/>
    <cellStyle name="Millares 477" xfId="38284" xr:uid="{00000000-0005-0000-0000-000026190000}"/>
    <cellStyle name="Millares 478" xfId="38365" xr:uid="{00000000-0005-0000-0000-000027190000}"/>
    <cellStyle name="Millares 478 2" xfId="41706" xr:uid="{00000000-0005-0000-0000-000028190000}"/>
    <cellStyle name="Millares 479" xfId="38366" xr:uid="{00000000-0005-0000-0000-000029190000}"/>
    <cellStyle name="Millares 48" xfId="1728" xr:uid="{00000000-0005-0000-0000-00002A190000}"/>
    <cellStyle name="Millares 48 2" xfId="34022" xr:uid="{00000000-0005-0000-0000-00002B190000}"/>
    <cellStyle name="Millares 48 3" xfId="34552" xr:uid="{00000000-0005-0000-0000-00002C190000}"/>
    <cellStyle name="Millares 480" xfId="38370" xr:uid="{00000000-0005-0000-0000-00002D190000}"/>
    <cellStyle name="Millares 481" xfId="38367" xr:uid="{00000000-0005-0000-0000-00002E190000}"/>
    <cellStyle name="Millares 482" xfId="38369" xr:uid="{00000000-0005-0000-0000-00002F190000}"/>
    <cellStyle name="Millares 482 2" xfId="41708" xr:uid="{00000000-0005-0000-0000-000030190000}"/>
    <cellStyle name="Millares 483" xfId="38372" xr:uid="{00000000-0005-0000-0000-000031190000}"/>
    <cellStyle name="Millares 483 2" xfId="41710" xr:uid="{00000000-0005-0000-0000-000032190000}"/>
    <cellStyle name="Millares 484" xfId="38374" xr:uid="{00000000-0005-0000-0000-000033190000}"/>
    <cellStyle name="Millares 484 2" xfId="41712" xr:uid="{00000000-0005-0000-0000-000034190000}"/>
    <cellStyle name="Millares 485" xfId="38376" xr:uid="{00000000-0005-0000-0000-000035190000}"/>
    <cellStyle name="Millares 485 2" xfId="41714" xr:uid="{00000000-0005-0000-0000-000036190000}"/>
    <cellStyle name="Millares 486" xfId="38378" xr:uid="{00000000-0005-0000-0000-000037190000}"/>
    <cellStyle name="Millares 486 2" xfId="41716" xr:uid="{00000000-0005-0000-0000-000038190000}"/>
    <cellStyle name="Millares 487" xfId="38380" xr:uid="{00000000-0005-0000-0000-000039190000}"/>
    <cellStyle name="Millares 487 2" xfId="41718" xr:uid="{00000000-0005-0000-0000-00003A190000}"/>
    <cellStyle name="Millares 488" xfId="38646" xr:uid="{00000000-0005-0000-0000-00003B190000}"/>
    <cellStyle name="Millares 489" xfId="38625" xr:uid="{00000000-0005-0000-0000-00003C190000}"/>
    <cellStyle name="Millares 49" xfId="1729" xr:uid="{00000000-0005-0000-0000-00003D190000}"/>
    <cellStyle name="Millares 49 2" xfId="34023" xr:uid="{00000000-0005-0000-0000-00003E190000}"/>
    <cellStyle name="Millares 49 3" xfId="34553" xr:uid="{00000000-0005-0000-0000-00003F190000}"/>
    <cellStyle name="Millares 490" xfId="38617" xr:uid="{00000000-0005-0000-0000-000040190000}"/>
    <cellStyle name="Millares 491" xfId="38426" xr:uid="{00000000-0005-0000-0000-000041190000}"/>
    <cellStyle name="Millares 492" xfId="38428" xr:uid="{00000000-0005-0000-0000-000042190000}"/>
    <cellStyle name="Millares 493" xfId="38652" xr:uid="{00000000-0005-0000-0000-000043190000}"/>
    <cellStyle name="Millares 494" xfId="38653" xr:uid="{00000000-0005-0000-0000-000044190000}"/>
    <cellStyle name="Millares 495" xfId="38651" xr:uid="{00000000-0005-0000-0000-000045190000}"/>
    <cellStyle name="Millares 496" xfId="38654" xr:uid="{00000000-0005-0000-0000-000046190000}"/>
    <cellStyle name="Millares 497" xfId="32635" xr:uid="{00000000-0005-0000-0000-000047190000}"/>
    <cellStyle name="Millares 497 2" xfId="40229" xr:uid="{00000000-0005-0000-0000-000048190000}"/>
    <cellStyle name="Millares 498" xfId="38660" xr:uid="{00000000-0005-0000-0000-000049190000}"/>
    <cellStyle name="Millares 498 2" xfId="40196" xr:uid="{00000000-0005-0000-0000-00004A190000}"/>
    <cellStyle name="Millares 499" xfId="38661" xr:uid="{00000000-0005-0000-0000-00004B190000}"/>
    <cellStyle name="Millares 499 2" xfId="40245" xr:uid="{00000000-0005-0000-0000-00004C190000}"/>
    <cellStyle name="Millares 5" xfId="1730" xr:uid="{00000000-0005-0000-0000-00004D190000}"/>
    <cellStyle name="Millares 5 10" xfId="33577" xr:uid="{00000000-0005-0000-0000-00004E190000}"/>
    <cellStyle name="Millares 5 11" xfId="33615" xr:uid="{00000000-0005-0000-0000-00004F190000}"/>
    <cellStyle name="Millares 5 12" xfId="33665" xr:uid="{00000000-0005-0000-0000-000050190000}"/>
    <cellStyle name="Millares 5 13" xfId="33697" xr:uid="{00000000-0005-0000-0000-000051190000}"/>
    <cellStyle name="Millares 5 14" xfId="34554" xr:uid="{00000000-0005-0000-0000-000052190000}"/>
    <cellStyle name="Millares 5 15" xfId="35288" xr:uid="{00000000-0005-0000-0000-000053190000}"/>
    <cellStyle name="Millares 5 16" xfId="35669" xr:uid="{00000000-0005-0000-0000-000054190000}"/>
    <cellStyle name="Millares 5 17" xfId="39948" xr:uid="{00000000-0005-0000-0000-000055190000}"/>
    <cellStyle name="Millares 5 2" xfId="1731" xr:uid="{00000000-0005-0000-0000-000056190000}"/>
    <cellStyle name="Millares 5 2 10" xfId="35746" xr:uid="{00000000-0005-0000-0000-000057190000}"/>
    <cellStyle name="Millares 5 2 11" xfId="16819" xr:uid="{00000000-0005-0000-0000-000058190000}"/>
    <cellStyle name="Millares 5 2 2" xfId="1732" xr:uid="{00000000-0005-0000-0000-000059190000}"/>
    <cellStyle name="Millares 5 2 2 2" xfId="1733" xr:uid="{00000000-0005-0000-0000-00005A190000}"/>
    <cellStyle name="Millares 5 2 2 2 2" xfId="1734" xr:uid="{00000000-0005-0000-0000-00005B190000}"/>
    <cellStyle name="Millares 5 2 2 2 2 2" xfId="1735" xr:uid="{00000000-0005-0000-0000-00005C190000}"/>
    <cellStyle name="Millares 5 2 2 2 2 2 2" xfId="1736" xr:uid="{00000000-0005-0000-0000-00005D190000}"/>
    <cellStyle name="Millares 5 2 2 2 2 2 3" xfId="19708" xr:uid="{00000000-0005-0000-0000-00005E190000}"/>
    <cellStyle name="Millares 5 2 2 2 2 3" xfId="1737" xr:uid="{00000000-0005-0000-0000-00005F190000}"/>
    <cellStyle name="Millares 5 2 2 2 2 4" xfId="16822" xr:uid="{00000000-0005-0000-0000-000060190000}"/>
    <cellStyle name="Millares 5 2 2 2 3" xfId="1738" xr:uid="{00000000-0005-0000-0000-000061190000}"/>
    <cellStyle name="Millares 5 2 2 2 3 2" xfId="1739" xr:uid="{00000000-0005-0000-0000-000062190000}"/>
    <cellStyle name="Millares 5 2 2 2 3 3" xfId="18726" xr:uid="{00000000-0005-0000-0000-000063190000}"/>
    <cellStyle name="Millares 5 2 2 2 4" xfId="1740" xr:uid="{00000000-0005-0000-0000-000064190000}"/>
    <cellStyle name="Millares 5 2 2 2 5" xfId="16821" xr:uid="{00000000-0005-0000-0000-000065190000}"/>
    <cellStyle name="Millares 5 2 2 3" xfId="1741" xr:uid="{00000000-0005-0000-0000-000066190000}"/>
    <cellStyle name="Millares 5 2 2 3 2" xfId="1742" xr:uid="{00000000-0005-0000-0000-000067190000}"/>
    <cellStyle name="Millares 5 2 2 3 2 2" xfId="1743" xr:uid="{00000000-0005-0000-0000-000068190000}"/>
    <cellStyle name="Millares 5 2 2 3 2 3" xfId="19707" xr:uid="{00000000-0005-0000-0000-000069190000}"/>
    <cellStyle name="Millares 5 2 2 3 3" xfId="1744" xr:uid="{00000000-0005-0000-0000-00006A190000}"/>
    <cellStyle name="Millares 5 2 2 3 4" xfId="16823" xr:uid="{00000000-0005-0000-0000-00006B190000}"/>
    <cellStyle name="Millares 5 2 2 4" xfId="1745" xr:uid="{00000000-0005-0000-0000-00006C190000}"/>
    <cellStyle name="Millares 5 2 2 4 2" xfId="1746" xr:uid="{00000000-0005-0000-0000-00006D190000}"/>
    <cellStyle name="Millares 5 2 2 4 3" xfId="18725" xr:uid="{00000000-0005-0000-0000-00006E190000}"/>
    <cellStyle name="Millares 5 2 2 5" xfId="1747" xr:uid="{00000000-0005-0000-0000-00006F190000}"/>
    <cellStyle name="Millares 5 2 2 6" xfId="38314" xr:uid="{00000000-0005-0000-0000-000070190000}"/>
    <cellStyle name="Millares 5 2 2 7" xfId="16820" xr:uid="{00000000-0005-0000-0000-000071190000}"/>
    <cellStyle name="Millares 5 2 3" xfId="1748" xr:uid="{00000000-0005-0000-0000-000072190000}"/>
    <cellStyle name="Millares 5 2 3 2" xfId="1749" xr:uid="{00000000-0005-0000-0000-000073190000}"/>
    <cellStyle name="Millares 5 2 3 2 2" xfId="1750" xr:uid="{00000000-0005-0000-0000-000074190000}"/>
    <cellStyle name="Millares 5 2 3 2 2 2" xfId="1751" xr:uid="{00000000-0005-0000-0000-000075190000}"/>
    <cellStyle name="Millares 5 2 3 2 2 3" xfId="19709" xr:uid="{00000000-0005-0000-0000-000076190000}"/>
    <cellStyle name="Millares 5 2 3 2 3" xfId="1752" xr:uid="{00000000-0005-0000-0000-000077190000}"/>
    <cellStyle name="Millares 5 2 3 2 4" xfId="16825" xr:uid="{00000000-0005-0000-0000-000078190000}"/>
    <cellStyle name="Millares 5 2 3 3" xfId="1753" xr:uid="{00000000-0005-0000-0000-000079190000}"/>
    <cellStyle name="Millares 5 2 3 3 2" xfId="1754" xr:uid="{00000000-0005-0000-0000-00007A190000}"/>
    <cellStyle name="Millares 5 2 3 3 3" xfId="18727" xr:uid="{00000000-0005-0000-0000-00007B190000}"/>
    <cellStyle name="Millares 5 2 3 4" xfId="1755" xr:uid="{00000000-0005-0000-0000-00007C190000}"/>
    <cellStyle name="Millares 5 2 3 5" xfId="16824" xr:uid="{00000000-0005-0000-0000-00007D190000}"/>
    <cellStyle name="Millares 5 2 4" xfId="1756" xr:uid="{00000000-0005-0000-0000-00007E190000}"/>
    <cellStyle name="Millares 5 2 4 2" xfId="1757" xr:uid="{00000000-0005-0000-0000-00007F190000}"/>
    <cellStyle name="Millares 5 2 4 2 2" xfId="1758" xr:uid="{00000000-0005-0000-0000-000080190000}"/>
    <cellStyle name="Millares 5 2 4 2 3" xfId="19706" xr:uid="{00000000-0005-0000-0000-000081190000}"/>
    <cellStyle name="Millares 5 2 4 3" xfId="1759" xr:uid="{00000000-0005-0000-0000-000082190000}"/>
    <cellStyle name="Millares 5 2 4 4" xfId="16826" xr:uid="{00000000-0005-0000-0000-000083190000}"/>
    <cellStyle name="Millares 5 2 5" xfId="1760" xr:uid="{00000000-0005-0000-0000-000084190000}"/>
    <cellStyle name="Millares 5 2 5 2" xfId="1761" xr:uid="{00000000-0005-0000-0000-000085190000}"/>
    <cellStyle name="Millares 5 2 5 3" xfId="18724" xr:uid="{00000000-0005-0000-0000-000086190000}"/>
    <cellStyle name="Millares 5 2 6" xfId="1762" xr:uid="{00000000-0005-0000-0000-000087190000}"/>
    <cellStyle name="Millares 5 2 7" xfId="33578" xr:uid="{00000000-0005-0000-0000-000088190000}"/>
    <cellStyle name="Millares 5 2 8" xfId="33666" xr:uid="{00000000-0005-0000-0000-000089190000}"/>
    <cellStyle name="Millares 5 2 9" xfId="35289" xr:uid="{00000000-0005-0000-0000-00008A190000}"/>
    <cellStyle name="Millares 5 3" xfId="1763" xr:uid="{00000000-0005-0000-0000-00008B190000}"/>
    <cellStyle name="Millares 5 3 10" xfId="16827" xr:uid="{00000000-0005-0000-0000-00008C190000}"/>
    <cellStyle name="Millares 5 3 2" xfId="1764" xr:uid="{00000000-0005-0000-0000-00008D190000}"/>
    <cellStyle name="Millares 5 3 2 2" xfId="1765" xr:uid="{00000000-0005-0000-0000-00008E190000}"/>
    <cellStyle name="Millares 5 3 2 2 2" xfId="1766" xr:uid="{00000000-0005-0000-0000-00008F190000}"/>
    <cellStyle name="Millares 5 3 2 2 2 2" xfId="1767" xr:uid="{00000000-0005-0000-0000-000090190000}"/>
    <cellStyle name="Millares 5 3 2 2 2 3" xfId="19711" xr:uid="{00000000-0005-0000-0000-000091190000}"/>
    <cellStyle name="Millares 5 3 2 2 3" xfId="1768" xr:uid="{00000000-0005-0000-0000-000092190000}"/>
    <cellStyle name="Millares 5 3 2 2 4" xfId="16829" xr:uid="{00000000-0005-0000-0000-000093190000}"/>
    <cellStyle name="Millares 5 3 2 3" xfId="1769" xr:uid="{00000000-0005-0000-0000-000094190000}"/>
    <cellStyle name="Millares 5 3 2 3 2" xfId="1770" xr:uid="{00000000-0005-0000-0000-000095190000}"/>
    <cellStyle name="Millares 5 3 2 3 3" xfId="18729" xr:uid="{00000000-0005-0000-0000-000096190000}"/>
    <cellStyle name="Millares 5 3 2 4" xfId="1771" xr:uid="{00000000-0005-0000-0000-000097190000}"/>
    <cellStyle name="Millares 5 3 2 5" xfId="16828" xr:uid="{00000000-0005-0000-0000-000098190000}"/>
    <cellStyle name="Millares 5 3 3" xfId="1772" xr:uid="{00000000-0005-0000-0000-000099190000}"/>
    <cellStyle name="Millares 5 3 3 2" xfId="1773" xr:uid="{00000000-0005-0000-0000-00009A190000}"/>
    <cellStyle name="Millares 5 3 3 2 2" xfId="1774" xr:uid="{00000000-0005-0000-0000-00009B190000}"/>
    <cellStyle name="Millares 5 3 3 2 3" xfId="19710" xr:uid="{00000000-0005-0000-0000-00009C190000}"/>
    <cellStyle name="Millares 5 3 3 3" xfId="1775" xr:uid="{00000000-0005-0000-0000-00009D190000}"/>
    <cellStyle name="Millares 5 3 3 4" xfId="16830" xr:uid="{00000000-0005-0000-0000-00009E190000}"/>
    <cellStyle name="Millares 5 3 4" xfId="1776" xr:uid="{00000000-0005-0000-0000-00009F190000}"/>
    <cellStyle name="Millares 5 3 4 2" xfId="1777" xr:uid="{00000000-0005-0000-0000-0000A0190000}"/>
    <cellStyle name="Millares 5 3 4 3" xfId="18728" xr:uid="{00000000-0005-0000-0000-0000A1190000}"/>
    <cellStyle name="Millares 5 3 5" xfId="1778" xr:uid="{00000000-0005-0000-0000-0000A2190000}"/>
    <cellStyle name="Millares 5 3 6" xfId="33579" xr:uid="{00000000-0005-0000-0000-0000A3190000}"/>
    <cellStyle name="Millares 5 3 7" xfId="35290" xr:uid="{00000000-0005-0000-0000-0000A4190000}"/>
    <cellStyle name="Millares 5 3 8" xfId="35747" xr:uid="{00000000-0005-0000-0000-0000A5190000}"/>
    <cellStyle name="Millares 5 3 9" xfId="36726" xr:uid="{00000000-0005-0000-0000-0000A6190000}"/>
    <cellStyle name="Millares 5 4" xfId="1779" xr:uid="{00000000-0005-0000-0000-0000A7190000}"/>
    <cellStyle name="Millares 5 4 2" xfId="1780" xr:uid="{00000000-0005-0000-0000-0000A8190000}"/>
    <cellStyle name="Millares 5 4 2 2" xfId="1781" xr:uid="{00000000-0005-0000-0000-0000A9190000}"/>
    <cellStyle name="Millares 5 4 2 2 2" xfId="1782" xr:uid="{00000000-0005-0000-0000-0000AA190000}"/>
    <cellStyle name="Millares 5 4 2 2 3" xfId="19712" xr:uid="{00000000-0005-0000-0000-0000AB190000}"/>
    <cellStyle name="Millares 5 4 2 3" xfId="1783" xr:uid="{00000000-0005-0000-0000-0000AC190000}"/>
    <cellStyle name="Millares 5 4 2 4" xfId="16832" xr:uid="{00000000-0005-0000-0000-0000AD190000}"/>
    <cellStyle name="Millares 5 4 3" xfId="1784" xr:uid="{00000000-0005-0000-0000-0000AE190000}"/>
    <cellStyle name="Millares 5 4 3 2" xfId="1785" xr:uid="{00000000-0005-0000-0000-0000AF190000}"/>
    <cellStyle name="Millares 5 4 3 3" xfId="18730" xr:uid="{00000000-0005-0000-0000-0000B0190000}"/>
    <cellStyle name="Millares 5 4 4" xfId="1786" xr:uid="{00000000-0005-0000-0000-0000B1190000}"/>
    <cellStyle name="Millares 5 4 5" xfId="33580" xr:uid="{00000000-0005-0000-0000-0000B2190000}"/>
    <cellStyle name="Millares 5 4 6" xfId="35291" xr:uid="{00000000-0005-0000-0000-0000B3190000}"/>
    <cellStyle name="Millares 5 4 7" xfId="35748" xr:uid="{00000000-0005-0000-0000-0000B4190000}"/>
    <cellStyle name="Millares 5 4 8" xfId="38325" xr:uid="{00000000-0005-0000-0000-0000B5190000}"/>
    <cellStyle name="Millares 5 4 9" xfId="16831" xr:uid="{00000000-0005-0000-0000-0000B6190000}"/>
    <cellStyle name="Millares 5 5" xfId="1787" xr:uid="{00000000-0005-0000-0000-0000B7190000}"/>
    <cellStyle name="Millares 5 5 2" xfId="1788" xr:uid="{00000000-0005-0000-0000-0000B8190000}"/>
    <cellStyle name="Millares 5 5 2 2" xfId="1789" xr:uid="{00000000-0005-0000-0000-0000B9190000}"/>
    <cellStyle name="Millares 5 5 2 3" xfId="19713" xr:uid="{00000000-0005-0000-0000-0000BA190000}"/>
    <cellStyle name="Millares 5 5 3" xfId="1790" xr:uid="{00000000-0005-0000-0000-0000BB190000}"/>
    <cellStyle name="Millares 5 5 4" xfId="35292" xr:uid="{00000000-0005-0000-0000-0000BC190000}"/>
    <cellStyle name="Millares 5 5 5" xfId="16833" xr:uid="{00000000-0005-0000-0000-0000BD190000}"/>
    <cellStyle name="Millares 5 6" xfId="1791" xr:uid="{00000000-0005-0000-0000-0000BE190000}"/>
    <cellStyle name="Millares 5 6 2" xfId="1792" xr:uid="{00000000-0005-0000-0000-0000BF190000}"/>
    <cellStyle name="Millares 5 6 3" xfId="35293" xr:uid="{00000000-0005-0000-0000-0000C0190000}"/>
    <cellStyle name="Millares 5 6 4" xfId="18723" xr:uid="{00000000-0005-0000-0000-0000C1190000}"/>
    <cellStyle name="Millares 5 7" xfId="1793" xr:uid="{00000000-0005-0000-0000-0000C2190000}"/>
    <cellStyle name="Millares 5 7 2" xfId="35294" xr:uid="{00000000-0005-0000-0000-0000C3190000}"/>
    <cellStyle name="Millares 5 8" xfId="1794" xr:uid="{00000000-0005-0000-0000-0000C4190000}"/>
    <cellStyle name="Millares 5 8 2" xfId="35295" xr:uid="{00000000-0005-0000-0000-0000C5190000}"/>
    <cellStyle name="Millares 5 8 3" xfId="16818" xr:uid="{00000000-0005-0000-0000-0000C6190000}"/>
    <cellStyle name="Millares 5 9" xfId="32692" xr:uid="{00000000-0005-0000-0000-0000C7190000}"/>
    <cellStyle name="Millares 50" xfId="1795" xr:uid="{00000000-0005-0000-0000-0000C8190000}"/>
    <cellStyle name="Millares 50 2" xfId="32432" xr:uid="{00000000-0005-0000-0000-0000C9190000}"/>
    <cellStyle name="Millares 50 2 2" xfId="34555" xr:uid="{00000000-0005-0000-0000-0000CA190000}"/>
    <cellStyle name="Millares 50 3" xfId="34024" xr:uid="{00000000-0005-0000-0000-0000CB190000}"/>
    <cellStyle name="Millares 500" xfId="38667" xr:uid="{00000000-0005-0000-0000-0000CC190000}"/>
    <cellStyle name="Millares 500 2" xfId="39884" xr:uid="{00000000-0005-0000-0000-0000CD190000}"/>
    <cellStyle name="Millares 501" xfId="38663" xr:uid="{00000000-0005-0000-0000-0000CE190000}"/>
    <cellStyle name="Millares 501 2" xfId="40276" xr:uid="{00000000-0005-0000-0000-0000CF190000}"/>
    <cellStyle name="Millares 502" xfId="38668" xr:uid="{00000000-0005-0000-0000-0000D0190000}"/>
    <cellStyle name="Millares 502 2" xfId="40180" xr:uid="{00000000-0005-0000-0000-0000D1190000}"/>
    <cellStyle name="Millares 503" xfId="38670" xr:uid="{00000000-0005-0000-0000-0000D2190000}"/>
    <cellStyle name="Millares 503 2" xfId="41769" xr:uid="{00000000-0005-0000-0000-0000D3190000}"/>
    <cellStyle name="Millares 504" xfId="38669" xr:uid="{00000000-0005-0000-0000-0000D4190000}"/>
    <cellStyle name="Millares 504 2" xfId="40043" xr:uid="{00000000-0005-0000-0000-0000D5190000}"/>
    <cellStyle name="Millares 505" xfId="38666" xr:uid="{00000000-0005-0000-0000-0000D6190000}"/>
    <cellStyle name="Millares 505 2" xfId="40197" xr:uid="{00000000-0005-0000-0000-0000D7190000}"/>
    <cellStyle name="Millares 506" xfId="38671" xr:uid="{00000000-0005-0000-0000-0000D8190000}"/>
    <cellStyle name="Millares 506 2" xfId="40178" xr:uid="{00000000-0005-0000-0000-0000D9190000}"/>
    <cellStyle name="Millares 507" xfId="38664" xr:uid="{00000000-0005-0000-0000-0000DA190000}"/>
    <cellStyle name="Millares 507 2" xfId="40042" xr:uid="{00000000-0005-0000-0000-0000DB190000}"/>
    <cellStyle name="Millares 508" xfId="38665" xr:uid="{00000000-0005-0000-0000-0000DC190000}"/>
    <cellStyle name="Millares 508 2" xfId="40145" xr:uid="{00000000-0005-0000-0000-0000DD190000}"/>
    <cellStyle name="Millares 509" xfId="38672" xr:uid="{00000000-0005-0000-0000-0000DE190000}"/>
    <cellStyle name="Millares 509 2" xfId="41772" xr:uid="{00000000-0005-0000-0000-0000DF190000}"/>
    <cellStyle name="Millares 51" xfId="1796" xr:uid="{00000000-0005-0000-0000-0000E0190000}"/>
    <cellStyle name="Millares 51 2" xfId="32433" xr:uid="{00000000-0005-0000-0000-0000E1190000}"/>
    <cellStyle name="Millares 51 3" xfId="34025" xr:uid="{00000000-0005-0000-0000-0000E2190000}"/>
    <cellStyle name="Millares 51 4" xfId="34556" xr:uid="{00000000-0005-0000-0000-0000E3190000}"/>
    <cellStyle name="Millares 510" xfId="41773" xr:uid="{00000000-0005-0000-0000-0000E4190000}"/>
    <cellStyle name="Millares 511" xfId="41775" xr:uid="{00000000-0005-0000-0000-0000E5190000}"/>
    <cellStyle name="Millares 512" xfId="41777" xr:uid="{00000000-0005-0000-0000-0000E6190000}"/>
    <cellStyle name="Millares 513" xfId="41779" xr:uid="{00000000-0005-0000-0000-0000E7190000}"/>
    <cellStyle name="Millares 514" xfId="41781" xr:uid="{00000000-0005-0000-0000-0000E8190000}"/>
    <cellStyle name="Millares 515" xfId="38673" xr:uid="{00000000-0005-0000-0000-0000E9190000}"/>
    <cellStyle name="Millares 516" xfId="38677" xr:uid="{00000000-0005-0000-0000-0000EA190000}"/>
    <cellStyle name="Millares 517" xfId="39658" xr:uid="{00000000-0005-0000-0000-0000EB190000}"/>
    <cellStyle name="Millares 518" xfId="39845" xr:uid="{00000000-0005-0000-0000-0000EC190000}"/>
    <cellStyle name="Millares 519" xfId="16645" xr:uid="{00000000-0005-0000-0000-0000ED190000}"/>
    <cellStyle name="Millares 52" xfId="1797" xr:uid="{00000000-0005-0000-0000-0000EE190000}"/>
    <cellStyle name="Millares 520" xfId="41813" xr:uid="{00000000-0005-0000-0000-0000EF190000}"/>
    <cellStyle name="Millares 521" xfId="41812" xr:uid="{00000000-0005-0000-0000-0000F0190000}"/>
    <cellStyle name="Millares 53" xfId="1798" xr:uid="{00000000-0005-0000-0000-0000F1190000}"/>
    <cellStyle name="Millares 54" xfId="1799" xr:uid="{00000000-0005-0000-0000-0000F2190000}"/>
    <cellStyle name="Millares 55" xfId="1800" xr:uid="{00000000-0005-0000-0000-0000F3190000}"/>
    <cellStyle name="Millares 56" xfId="1801" xr:uid="{00000000-0005-0000-0000-0000F4190000}"/>
    <cellStyle name="Millares 57" xfId="1802" xr:uid="{00000000-0005-0000-0000-0000F5190000}"/>
    <cellStyle name="Millares 58" xfId="1803" xr:uid="{00000000-0005-0000-0000-0000F6190000}"/>
    <cellStyle name="Millares 59" xfId="1804" xr:uid="{00000000-0005-0000-0000-0000F7190000}"/>
    <cellStyle name="Millares 6" xfId="1805" xr:uid="{00000000-0005-0000-0000-0000F8190000}"/>
    <cellStyle name="Millares 6 10" xfId="35675" xr:uid="{00000000-0005-0000-0000-0000F9190000}"/>
    <cellStyle name="Millares 6 11" xfId="39945" xr:uid="{00000000-0005-0000-0000-0000FA190000}"/>
    <cellStyle name="Millares 6 2" xfId="1806" xr:uid="{00000000-0005-0000-0000-0000FB190000}"/>
    <cellStyle name="Millares 6 2 2" xfId="34557" xr:uid="{00000000-0005-0000-0000-0000FC190000}"/>
    <cellStyle name="Millares 6 2 3" xfId="35297" xr:uid="{00000000-0005-0000-0000-0000FD190000}"/>
    <cellStyle name="Millares 6 3" xfId="1807" xr:uid="{00000000-0005-0000-0000-0000FE190000}"/>
    <cellStyle name="Millares 6 3 2" xfId="34559" xr:uid="{00000000-0005-0000-0000-0000FF190000}"/>
    <cellStyle name="Millares 6 3 2 2" xfId="34560" xr:uid="{00000000-0005-0000-0000-0000001A0000}"/>
    <cellStyle name="Millares 6 3 2 2 2" xfId="34561" xr:uid="{00000000-0005-0000-0000-0000011A0000}"/>
    <cellStyle name="Millares 6 3 2 2 2 2" xfId="34562" xr:uid="{00000000-0005-0000-0000-0000021A0000}"/>
    <cellStyle name="Millares 6 3 2 2 3" xfId="34563" xr:uid="{00000000-0005-0000-0000-0000031A0000}"/>
    <cellStyle name="Millares 6 3 2 3" xfId="34564" xr:uid="{00000000-0005-0000-0000-0000041A0000}"/>
    <cellStyle name="Millares 6 3 2 3 2" xfId="34565" xr:uid="{00000000-0005-0000-0000-0000051A0000}"/>
    <cellStyle name="Millares 6 3 2 4" xfId="34566" xr:uid="{00000000-0005-0000-0000-0000061A0000}"/>
    <cellStyle name="Millares 6 3 3" xfId="34567" xr:uid="{00000000-0005-0000-0000-0000071A0000}"/>
    <cellStyle name="Millares 6 3 3 2" xfId="34568" xr:uid="{00000000-0005-0000-0000-0000081A0000}"/>
    <cellStyle name="Millares 6 3 3 2 2" xfId="34569" xr:uid="{00000000-0005-0000-0000-0000091A0000}"/>
    <cellStyle name="Millares 6 3 3 3" xfId="34570" xr:uid="{00000000-0005-0000-0000-00000A1A0000}"/>
    <cellStyle name="Millares 6 3 4" xfId="34571" xr:uid="{00000000-0005-0000-0000-00000B1A0000}"/>
    <cellStyle name="Millares 6 3 4 2" xfId="34572" xr:uid="{00000000-0005-0000-0000-00000C1A0000}"/>
    <cellStyle name="Millares 6 3 5" xfId="34573" xr:uid="{00000000-0005-0000-0000-00000D1A0000}"/>
    <cellStyle name="Millares 6 3 6" xfId="34558" xr:uid="{00000000-0005-0000-0000-00000E1A0000}"/>
    <cellStyle name="Millares 6 3 7" xfId="38151" xr:uid="{00000000-0005-0000-0000-00000F1A0000}"/>
    <cellStyle name="Millares 6 4" xfId="32995" xr:uid="{00000000-0005-0000-0000-0000101A0000}"/>
    <cellStyle name="Millares 6 4 2" xfId="34575" xr:uid="{00000000-0005-0000-0000-0000111A0000}"/>
    <cellStyle name="Millares 6 4 2 2" xfId="34576" xr:uid="{00000000-0005-0000-0000-0000121A0000}"/>
    <cellStyle name="Millares 6 4 2 2 2" xfId="34577" xr:uid="{00000000-0005-0000-0000-0000131A0000}"/>
    <cellStyle name="Millares 6 4 2 3" xfId="34578" xr:uid="{00000000-0005-0000-0000-0000141A0000}"/>
    <cellStyle name="Millares 6 4 3" xfId="34579" xr:uid="{00000000-0005-0000-0000-0000151A0000}"/>
    <cellStyle name="Millares 6 4 3 2" xfId="34580" xr:uid="{00000000-0005-0000-0000-0000161A0000}"/>
    <cellStyle name="Millares 6 4 4" xfId="34581" xr:uid="{00000000-0005-0000-0000-0000171A0000}"/>
    <cellStyle name="Millares 6 4 5" xfId="34574" xr:uid="{00000000-0005-0000-0000-0000181A0000}"/>
    <cellStyle name="Millares 6 4 6" xfId="38243" xr:uid="{00000000-0005-0000-0000-0000191A0000}"/>
    <cellStyle name="Millares 6 5" xfId="33133" xr:uid="{00000000-0005-0000-0000-00001A1A0000}"/>
    <cellStyle name="Millares 6 5 2" xfId="34582" xr:uid="{00000000-0005-0000-0000-00001B1A0000}"/>
    <cellStyle name="Millares 6 5 2 2" xfId="34583" xr:uid="{00000000-0005-0000-0000-00001C1A0000}"/>
    <cellStyle name="Millares 6 5 2 2 2" xfId="34584" xr:uid="{00000000-0005-0000-0000-00001D1A0000}"/>
    <cellStyle name="Millares 6 5 2 3" xfId="34585" xr:uid="{00000000-0005-0000-0000-00001E1A0000}"/>
    <cellStyle name="Millares 6 5 2 4" xfId="38326" xr:uid="{00000000-0005-0000-0000-00001F1A0000}"/>
    <cellStyle name="Millares 6 5 3" xfId="34586" xr:uid="{00000000-0005-0000-0000-0000201A0000}"/>
    <cellStyle name="Millares 6 5 3 2" xfId="34587" xr:uid="{00000000-0005-0000-0000-0000211A0000}"/>
    <cellStyle name="Millares 6 5 4" xfId="34588" xr:uid="{00000000-0005-0000-0000-0000221A0000}"/>
    <cellStyle name="Millares 6 5 5" xfId="37310" xr:uid="{00000000-0005-0000-0000-0000231A0000}"/>
    <cellStyle name="Millares 6 6" xfId="33581" xr:uid="{00000000-0005-0000-0000-0000241A0000}"/>
    <cellStyle name="Millares 6 6 2" xfId="34590" xr:uid="{00000000-0005-0000-0000-0000251A0000}"/>
    <cellStyle name="Millares 6 6 2 2" xfId="34591" xr:uid="{00000000-0005-0000-0000-0000261A0000}"/>
    <cellStyle name="Millares 6 6 3" xfId="34592" xr:uid="{00000000-0005-0000-0000-0000271A0000}"/>
    <cellStyle name="Millares 6 6 4" xfId="34589" xr:uid="{00000000-0005-0000-0000-0000281A0000}"/>
    <cellStyle name="Millares 6 7" xfId="33616" xr:uid="{00000000-0005-0000-0000-0000291A0000}"/>
    <cellStyle name="Millares 6 7 2" xfId="34594" xr:uid="{00000000-0005-0000-0000-00002A1A0000}"/>
    <cellStyle name="Millares 6 7 3" xfId="34593" xr:uid="{00000000-0005-0000-0000-00002B1A0000}"/>
    <cellStyle name="Millares 6 8" xfId="33667" xr:uid="{00000000-0005-0000-0000-00002C1A0000}"/>
    <cellStyle name="Millares 6 8 2" xfId="34595" xr:uid="{00000000-0005-0000-0000-00002D1A0000}"/>
    <cellStyle name="Millares 6 9" xfId="35296" xr:uid="{00000000-0005-0000-0000-00002E1A0000}"/>
    <cellStyle name="Millares 60" xfId="1808" xr:uid="{00000000-0005-0000-0000-00002F1A0000}"/>
    <cellStyle name="Millares 61" xfId="1809" xr:uid="{00000000-0005-0000-0000-0000301A0000}"/>
    <cellStyle name="Millares 62" xfId="1810" xr:uid="{00000000-0005-0000-0000-0000311A0000}"/>
    <cellStyle name="Millares 63" xfId="1811" xr:uid="{00000000-0005-0000-0000-0000321A0000}"/>
    <cellStyle name="Millares 64" xfId="1812" xr:uid="{00000000-0005-0000-0000-0000331A0000}"/>
    <cellStyle name="Millares 64 2" xfId="34026" xr:uid="{00000000-0005-0000-0000-0000341A0000}"/>
    <cellStyle name="Millares 64 3" xfId="32338" xr:uid="{00000000-0005-0000-0000-0000351A0000}"/>
    <cellStyle name="Millares 65" xfId="1813" xr:uid="{00000000-0005-0000-0000-0000361A0000}"/>
    <cellStyle name="Millares 65 2" xfId="34027" xr:uid="{00000000-0005-0000-0000-0000371A0000}"/>
    <cellStyle name="Millares 66" xfId="1814" xr:uid="{00000000-0005-0000-0000-0000381A0000}"/>
    <cellStyle name="Millares 66 2" xfId="34028" xr:uid="{00000000-0005-0000-0000-0000391A0000}"/>
    <cellStyle name="Millares 67" xfId="1815" xr:uid="{00000000-0005-0000-0000-00003A1A0000}"/>
    <cellStyle name="Millares 67 2" xfId="34029" xr:uid="{00000000-0005-0000-0000-00003B1A0000}"/>
    <cellStyle name="Millares 68" xfId="1816" xr:uid="{00000000-0005-0000-0000-00003C1A0000}"/>
    <cellStyle name="Millares 68 2" xfId="34030" xr:uid="{00000000-0005-0000-0000-00003D1A0000}"/>
    <cellStyle name="Millares 69" xfId="1817" xr:uid="{00000000-0005-0000-0000-00003E1A0000}"/>
    <cellStyle name="Millares 69 2" xfId="34031" xr:uid="{00000000-0005-0000-0000-00003F1A0000}"/>
    <cellStyle name="Millares 7" xfId="1818" xr:uid="{00000000-0005-0000-0000-0000401A0000}"/>
    <cellStyle name="Millares 7 10" xfId="33617" xr:uid="{00000000-0005-0000-0000-0000411A0000}"/>
    <cellStyle name="Millares 7 11" xfId="33668" xr:uid="{00000000-0005-0000-0000-0000421A0000}"/>
    <cellStyle name="Millares 7 12" xfId="33966" xr:uid="{00000000-0005-0000-0000-0000431A0000}"/>
    <cellStyle name="Millares 7 13" xfId="35298" xr:uid="{00000000-0005-0000-0000-0000441A0000}"/>
    <cellStyle name="Millares 7 14" xfId="35671" xr:uid="{00000000-0005-0000-0000-0000451A0000}"/>
    <cellStyle name="Millares 7 2" xfId="1819" xr:uid="{00000000-0005-0000-0000-0000461A0000}"/>
    <cellStyle name="Millares 7 2 2" xfId="34596" xr:uid="{00000000-0005-0000-0000-0000471A0000}"/>
    <cellStyle name="Millares 7 2 3" xfId="37314" xr:uid="{00000000-0005-0000-0000-0000481A0000}"/>
    <cellStyle name="Millares 7 3" xfId="1820" xr:uid="{00000000-0005-0000-0000-0000491A0000}"/>
    <cellStyle name="Millares 7 3 2" xfId="1821" xr:uid="{00000000-0005-0000-0000-00004A1A0000}"/>
    <cellStyle name="Millares 7 3 2 2" xfId="1822" xr:uid="{00000000-0005-0000-0000-00004B1A0000}"/>
    <cellStyle name="Millares 7 3 2 2 2" xfId="1823" xr:uid="{00000000-0005-0000-0000-00004C1A0000}"/>
    <cellStyle name="Millares 7 3 2 2 2 2" xfId="34597" xr:uid="{00000000-0005-0000-0000-00004D1A0000}"/>
    <cellStyle name="Millares 7 3 2 2 3" xfId="19714" xr:uid="{00000000-0005-0000-0000-00004E1A0000}"/>
    <cellStyle name="Millares 7 3 2 3" xfId="1824" xr:uid="{00000000-0005-0000-0000-00004F1A0000}"/>
    <cellStyle name="Millares 7 3 2 3 2" xfId="34598" xr:uid="{00000000-0005-0000-0000-0000501A0000}"/>
    <cellStyle name="Millares 7 3 2 4" xfId="16835" xr:uid="{00000000-0005-0000-0000-0000511A0000}"/>
    <cellStyle name="Millares 7 3 3" xfId="1825" xr:uid="{00000000-0005-0000-0000-0000521A0000}"/>
    <cellStyle name="Millares 7 3 3 2" xfId="1826" xr:uid="{00000000-0005-0000-0000-0000531A0000}"/>
    <cellStyle name="Millares 7 3 3 2 2" xfId="34599" xr:uid="{00000000-0005-0000-0000-0000541A0000}"/>
    <cellStyle name="Millares 7 3 3 3" xfId="18731" xr:uid="{00000000-0005-0000-0000-0000551A0000}"/>
    <cellStyle name="Millares 7 3 4" xfId="1827" xr:uid="{00000000-0005-0000-0000-0000561A0000}"/>
    <cellStyle name="Millares 7 3 4 2" xfId="34600" xr:uid="{00000000-0005-0000-0000-0000571A0000}"/>
    <cellStyle name="Millares 7 3 5" xfId="16834" xr:uid="{00000000-0005-0000-0000-0000581A0000}"/>
    <cellStyle name="Millares 7 4" xfId="1828" xr:uid="{00000000-0005-0000-0000-0000591A0000}"/>
    <cellStyle name="Millares 7 4 2" xfId="1829" xr:uid="{00000000-0005-0000-0000-00005A1A0000}"/>
    <cellStyle name="Millares 7 4 2 2" xfId="1830" xr:uid="{00000000-0005-0000-0000-00005B1A0000}"/>
    <cellStyle name="Millares 7 4 2 3" xfId="19715" xr:uid="{00000000-0005-0000-0000-00005C1A0000}"/>
    <cellStyle name="Millares 7 4 3" xfId="1831" xr:uid="{00000000-0005-0000-0000-00005D1A0000}"/>
    <cellStyle name="Millares 7 4 4" xfId="16836" xr:uid="{00000000-0005-0000-0000-00005E1A0000}"/>
    <cellStyle name="Millares 7 5" xfId="1832" xr:uid="{00000000-0005-0000-0000-00005F1A0000}"/>
    <cellStyle name="Millares 7 5 2" xfId="1833" xr:uid="{00000000-0005-0000-0000-0000601A0000}"/>
    <cellStyle name="Millares 7 5 3" xfId="16837" xr:uid="{00000000-0005-0000-0000-0000611A0000}"/>
    <cellStyle name="Millares 7 6" xfId="1834" xr:uid="{00000000-0005-0000-0000-0000621A0000}"/>
    <cellStyle name="Millares 7 7" xfId="1835" xr:uid="{00000000-0005-0000-0000-0000631A0000}"/>
    <cellStyle name="Millares 7 8" xfId="32996" xr:uid="{00000000-0005-0000-0000-0000641A0000}"/>
    <cellStyle name="Millares 7 9" xfId="33582" xr:uid="{00000000-0005-0000-0000-0000651A0000}"/>
    <cellStyle name="Millares 70" xfId="1836" xr:uid="{00000000-0005-0000-0000-0000661A0000}"/>
    <cellStyle name="Millares 70 2" xfId="34032" xr:uid="{00000000-0005-0000-0000-0000671A0000}"/>
    <cellStyle name="Millares 71" xfId="1837" xr:uid="{00000000-0005-0000-0000-0000681A0000}"/>
    <cellStyle name="Millares 71 2" xfId="34033" xr:uid="{00000000-0005-0000-0000-0000691A0000}"/>
    <cellStyle name="Millares 72" xfId="1838" xr:uid="{00000000-0005-0000-0000-00006A1A0000}"/>
    <cellStyle name="Millares 72 2" xfId="34034" xr:uid="{00000000-0005-0000-0000-00006B1A0000}"/>
    <cellStyle name="Millares 73" xfId="1839" xr:uid="{00000000-0005-0000-0000-00006C1A0000}"/>
    <cellStyle name="Millares 73 2" xfId="34037" xr:uid="{00000000-0005-0000-0000-00006D1A0000}"/>
    <cellStyle name="Millares 74" xfId="1840" xr:uid="{00000000-0005-0000-0000-00006E1A0000}"/>
    <cellStyle name="Millares 74 2" xfId="34038" xr:uid="{00000000-0005-0000-0000-00006F1A0000}"/>
    <cellStyle name="Millares 75" xfId="1841" xr:uid="{00000000-0005-0000-0000-0000701A0000}"/>
    <cellStyle name="Millares 75 2" xfId="34039" xr:uid="{00000000-0005-0000-0000-0000711A0000}"/>
    <cellStyle name="Millares 76" xfId="1842" xr:uid="{00000000-0005-0000-0000-0000721A0000}"/>
    <cellStyle name="Millares 76 2" xfId="34040" xr:uid="{00000000-0005-0000-0000-0000731A0000}"/>
    <cellStyle name="Millares 77" xfId="1843" xr:uid="{00000000-0005-0000-0000-0000741A0000}"/>
    <cellStyle name="Millares 77 2" xfId="34041" xr:uid="{00000000-0005-0000-0000-0000751A0000}"/>
    <cellStyle name="Millares 78" xfId="1844" xr:uid="{00000000-0005-0000-0000-0000761A0000}"/>
    <cellStyle name="Millares 78 2" xfId="34042" xr:uid="{00000000-0005-0000-0000-0000771A0000}"/>
    <cellStyle name="Millares 79" xfId="1845" xr:uid="{00000000-0005-0000-0000-0000781A0000}"/>
    <cellStyle name="Millares 79 2" xfId="34043" xr:uid="{00000000-0005-0000-0000-0000791A0000}"/>
    <cellStyle name="Millares 8" xfId="1846" xr:uid="{00000000-0005-0000-0000-00007A1A0000}"/>
    <cellStyle name="Millares 8 2" xfId="1847" xr:uid="{00000000-0005-0000-0000-00007B1A0000}"/>
    <cellStyle name="Millares 8 2 2" xfId="33584" xr:uid="{00000000-0005-0000-0000-00007C1A0000}"/>
    <cellStyle name="Millares 8 2 2 2" xfId="34601" xr:uid="{00000000-0005-0000-0000-00007D1A0000}"/>
    <cellStyle name="Millares 8 2 2 2 2" xfId="34602" xr:uid="{00000000-0005-0000-0000-00007E1A0000}"/>
    <cellStyle name="Millares 8 2 2 2 2 2" xfId="34603" xr:uid="{00000000-0005-0000-0000-00007F1A0000}"/>
    <cellStyle name="Millares 8 2 2 2 3" xfId="34604" xr:uid="{00000000-0005-0000-0000-0000801A0000}"/>
    <cellStyle name="Millares 8 2 2 3" xfId="34605" xr:uid="{00000000-0005-0000-0000-0000811A0000}"/>
    <cellStyle name="Millares 8 2 2 3 2" xfId="34606" xr:uid="{00000000-0005-0000-0000-0000821A0000}"/>
    <cellStyle name="Millares 8 2 2 4" xfId="34607" xr:uid="{00000000-0005-0000-0000-0000831A0000}"/>
    <cellStyle name="Millares 8 2 3" xfId="33892" xr:uid="{00000000-0005-0000-0000-0000841A0000}"/>
    <cellStyle name="Millares 8 2 3 2" xfId="34609" xr:uid="{00000000-0005-0000-0000-0000851A0000}"/>
    <cellStyle name="Millares 8 2 3 2 2" xfId="34610" xr:uid="{00000000-0005-0000-0000-0000861A0000}"/>
    <cellStyle name="Millares 8 2 3 3" xfId="34611" xr:uid="{00000000-0005-0000-0000-0000871A0000}"/>
    <cellStyle name="Millares 8 2 3 4" xfId="34608" xr:uid="{00000000-0005-0000-0000-0000881A0000}"/>
    <cellStyle name="Millares 8 2 4" xfId="34612" xr:uid="{00000000-0005-0000-0000-0000891A0000}"/>
    <cellStyle name="Millares 8 2 4 2" xfId="34613" xr:uid="{00000000-0005-0000-0000-00008A1A0000}"/>
    <cellStyle name="Millares 8 2 5" xfId="34614" xr:uid="{00000000-0005-0000-0000-00008B1A0000}"/>
    <cellStyle name="Millares 8 2 6" xfId="35749" xr:uid="{00000000-0005-0000-0000-00008C1A0000}"/>
    <cellStyle name="Millares 8 3" xfId="32997" xr:uid="{00000000-0005-0000-0000-00008D1A0000}"/>
    <cellStyle name="Millares 8 3 2" xfId="33585" xr:uid="{00000000-0005-0000-0000-00008E1A0000}"/>
    <cellStyle name="Millares 8 3 2 2" xfId="34615" xr:uid="{00000000-0005-0000-0000-00008F1A0000}"/>
    <cellStyle name="Millares 8 3 2 2 2" xfId="34616" xr:uid="{00000000-0005-0000-0000-0000901A0000}"/>
    <cellStyle name="Millares 8 3 2 3" xfId="34617" xr:uid="{00000000-0005-0000-0000-0000911A0000}"/>
    <cellStyle name="Millares 8 3 3" xfId="33893" xr:uid="{00000000-0005-0000-0000-0000921A0000}"/>
    <cellStyle name="Millares 8 3 3 2" xfId="34619" xr:uid="{00000000-0005-0000-0000-0000931A0000}"/>
    <cellStyle name="Millares 8 3 3 3" xfId="34618" xr:uid="{00000000-0005-0000-0000-0000941A0000}"/>
    <cellStyle name="Millares 8 3 4" xfId="34620" xr:uid="{00000000-0005-0000-0000-0000951A0000}"/>
    <cellStyle name="Millares 8 3 5" xfId="35779" xr:uid="{00000000-0005-0000-0000-0000961A0000}"/>
    <cellStyle name="Millares 8 4" xfId="33583" xr:uid="{00000000-0005-0000-0000-0000971A0000}"/>
    <cellStyle name="Millares 8 4 2" xfId="34622" xr:uid="{00000000-0005-0000-0000-0000981A0000}"/>
    <cellStyle name="Millares 8 4 2 2" xfId="34623" xr:uid="{00000000-0005-0000-0000-0000991A0000}"/>
    <cellStyle name="Millares 8 4 2 2 2" xfId="34624" xr:uid="{00000000-0005-0000-0000-00009A1A0000}"/>
    <cellStyle name="Millares 8 4 2 3" xfId="34625" xr:uid="{00000000-0005-0000-0000-00009B1A0000}"/>
    <cellStyle name="Millares 8 4 3" xfId="34626" xr:uid="{00000000-0005-0000-0000-00009C1A0000}"/>
    <cellStyle name="Millares 8 4 3 2" xfId="34627" xr:uid="{00000000-0005-0000-0000-00009D1A0000}"/>
    <cellStyle name="Millares 8 4 4" xfId="34628" xr:uid="{00000000-0005-0000-0000-00009E1A0000}"/>
    <cellStyle name="Millares 8 4 5" xfId="34621" xr:uid="{00000000-0005-0000-0000-00009F1A0000}"/>
    <cellStyle name="Millares 8 5" xfId="33669" xr:uid="{00000000-0005-0000-0000-0000A01A0000}"/>
    <cellStyle name="Millares 8 5 2" xfId="34630" xr:uid="{00000000-0005-0000-0000-0000A11A0000}"/>
    <cellStyle name="Millares 8 5 2 2" xfId="34631" xr:uid="{00000000-0005-0000-0000-0000A21A0000}"/>
    <cellStyle name="Millares 8 5 3" xfId="34632" xr:uid="{00000000-0005-0000-0000-0000A31A0000}"/>
    <cellStyle name="Millares 8 5 4" xfId="34629" xr:uid="{00000000-0005-0000-0000-0000A41A0000}"/>
    <cellStyle name="Millares 8 6" xfId="34009" xr:uid="{00000000-0005-0000-0000-0000A51A0000}"/>
    <cellStyle name="Millares 8 6 2" xfId="34634" xr:uid="{00000000-0005-0000-0000-0000A61A0000}"/>
    <cellStyle name="Millares 8 6 3" xfId="34633" xr:uid="{00000000-0005-0000-0000-0000A71A0000}"/>
    <cellStyle name="Millares 8 7" xfId="34635" xr:uid="{00000000-0005-0000-0000-0000A81A0000}"/>
    <cellStyle name="Millares 8 8" xfId="35299" xr:uid="{00000000-0005-0000-0000-0000A91A0000}"/>
    <cellStyle name="Millares 8 9" xfId="35670" xr:uid="{00000000-0005-0000-0000-0000AA1A0000}"/>
    <cellStyle name="Millares 80" xfId="1848" xr:uid="{00000000-0005-0000-0000-0000AB1A0000}"/>
    <cellStyle name="Millares 80 2" xfId="34044" xr:uid="{00000000-0005-0000-0000-0000AC1A0000}"/>
    <cellStyle name="Millares 81" xfId="1849" xr:uid="{00000000-0005-0000-0000-0000AD1A0000}"/>
    <cellStyle name="Millares 81 2" xfId="34045" xr:uid="{00000000-0005-0000-0000-0000AE1A0000}"/>
    <cellStyle name="Millares 82" xfId="1850" xr:uid="{00000000-0005-0000-0000-0000AF1A0000}"/>
    <cellStyle name="Millares 82 2" xfId="34046" xr:uid="{00000000-0005-0000-0000-0000B01A0000}"/>
    <cellStyle name="Millares 83" xfId="1851" xr:uid="{00000000-0005-0000-0000-0000B11A0000}"/>
    <cellStyle name="Millares 83 2" xfId="34047" xr:uid="{00000000-0005-0000-0000-0000B21A0000}"/>
    <cellStyle name="Millares 84" xfId="1852" xr:uid="{00000000-0005-0000-0000-0000B31A0000}"/>
    <cellStyle name="Millares 84 2" xfId="34048" xr:uid="{00000000-0005-0000-0000-0000B41A0000}"/>
    <cellStyle name="Millares 85" xfId="1853" xr:uid="{00000000-0005-0000-0000-0000B51A0000}"/>
    <cellStyle name="Millares 85 2" xfId="34049" xr:uid="{00000000-0005-0000-0000-0000B61A0000}"/>
    <cellStyle name="Millares 86" xfId="1854" xr:uid="{00000000-0005-0000-0000-0000B71A0000}"/>
    <cellStyle name="Millares 86 2" xfId="34050" xr:uid="{00000000-0005-0000-0000-0000B81A0000}"/>
    <cellStyle name="Millares 87" xfId="1855" xr:uid="{00000000-0005-0000-0000-0000B91A0000}"/>
    <cellStyle name="Millares 87 2" xfId="34051" xr:uid="{00000000-0005-0000-0000-0000BA1A0000}"/>
    <cellStyle name="Millares 88" xfId="1856" xr:uid="{00000000-0005-0000-0000-0000BB1A0000}"/>
    <cellStyle name="Millares 88 2" xfId="34052" xr:uid="{00000000-0005-0000-0000-0000BC1A0000}"/>
    <cellStyle name="Millares 89" xfId="1857" xr:uid="{00000000-0005-0000-0000-0000BD1A0000}"/>
    <cellStyle name="Millares 89 2" xfId="34053" xr:uid="{00000000-0005-0000-0000-0000BE1A0000}"/>
    <cellStyle name="Millares 9" xfId="1858" xr:uid="{00000000-0005-0000-0000-0000BF1A0000}"/>
    <cellStyle name="Millares 9 10" xfId="35300" xr:uid="{00000000-0005-0000-0000-0000C01A0000}"/>
    <cellStyle name="Millares 9 11" xfId="35668" xr:uid="{00000000-0005-0000-0000-0000C11A0000}"/>
    <cellStyle name="Millares 9 2" xfId="1859" xr:uid="{00000000-0005-0000-0000-0000C21A0000}"/>
    <cellStyle name="Millares 9 2 2" xfId="1860" xr:uid="{00000000-0005-0000-0000-0000C31A0000}"/>
    <cellStyle name="Millares 9 2 2 2" xfId="1861" xr:uid="{00000000-0005-0000-0000-0000C41A0000}"/>
    <cellStyle name="Millares 9 2 2 2 2" xfId="1862" xr:uid="{00000000-0005-0000-0000-0000C51A0000}"/>
    <cellStyle name="Millares 9 2 2 2 2 2" xfId="34640" xr:uid="{00000000-0005-0000-0000-0000C61A0000}"/>
    <cellStyle name="Millares 9 2 2 2 3" xfId="34639" xr:uid="{00000000-0005-0000-0000-0000C71A0000}"/>
    <cellStyle name="Millares 9 2 2 2 4" xfId="19716" xr:uid="{00000000-0005-0000-0000-0000C81A0000}"/>
    <cellStyle name="Millares 9 2 2 3" xfId="1863" xr:uid="{00000000-0005-0000-0000-0000C91A0000}"/>
    <cellStyle name="Millares 9 2 2 3 2" xfId="34641" xr:uid="{00000000-0005-0000-0000-0000CA1A0000}"/>
    <cellStyle name="Millares 9 2 2 4" xfId="34638" xr:uid="{00000000-0005-0000-0000-0000CB1A0000}"/>
    <cellStyle name="Millares 9 2 2 5" xfId="16840" xr:uid="{00000000-0005-0000-0000-0000CC1A0000}"/>
    <cellStyle name="Millares 9 2 3" xfId="1864" xr:uid="{00000000-0005-0000-0000-0000CD1A0000}"/>
    <cellStyle name="Millares 9 2 3 2" xfId="1865" xr:uid="{00000000-0005-0000-0000-0000CE1A0000}"/>
    <cellStyle name="Millares 9 2 3 2 2" xfId="34643" xr:uid="{00000000-0005-0000-0000-0000CF1A0000}"/>
    <cellStyle name="Millares 9 2 3 3" xfId="34642" xr:uid="{00000000-0005-0000-0000-0000D01A0000}"/>
    <cellStyle name="Millares 9 2 3 4" xfId="18733" xr:uid="{00000000-0005-0000-0000-0000D11A0000}"/>
    <cellStyle name="Millares 9 2 4" xfId="1866" xr:uid="{00000000-0005-0000-0000-0000D21A0000}"/>
    <cellStyle name="Millares 9 2 4 2" xfId="34644" xr:uid="{00000000-0005-0000-0000-0000D31A0000}"/>
    <cellStyle name="Millares 9 2 5" xfId="34637" xr:uid="{00000000-0005-0000-0000-0000D41A0000}"/>
    <cellStyle name="Millares 9 2 6" xfId="37317" xr:uid="{00000000-0005-0000-0000-0000D51A0000}"/>
    <cellStyle name="Millares 9 2 7" xfId="16839" xr:uid="{00000000-0005-0000-0000-0000D61A0000}"/>
    <cellStyle name="Millares 9 3" xfId="1867" xr:uid="{00000000-0005-0000-0000-0000D71A0000}"/>
    <cellStyle name="Millares 9 3 2" xfId="1868" xr:uid="{00000000-0005-0000-0000-0000D81A0000}"/>
    <cellStyle name="Millares 9 3 2 2" xfId="1869" xr:uid="{00000000-0005-0000-0000-0000D91A0000}"/>
    <cellStyle name="Millares 9 3 2 3" xfId="19717" xr:uid="{00000000-0005-0000-0000-0000DA1A0000}"/>
    <cellStyle name="Millares 9 3 3" xfId="1870" xr:uid="{00000000-0005-0000-0000-0000DB1A0000}"/>
    <cellStyle name="Millares 9 3 4" xfId="16841" xr:uid="{00000000-0005-0000-0000-0000DC1A0000}"/>
    <cellStyle name="Millares 9 4" xfId="1871" xr:uid="{00000000-0005-0000-0000-0000DD1A0000}"/>
    <cellStyle name="Millares 9 4 2" xfId="1872" xr:uid="{00000000-0005-0000-0000-0000DE1A0000}"/>
    <cellStyle name="Millares 9 4 3" xfId="18732" xr:uid="{00000000-0005-0000-0000-0000DF1A0000}"/>
    <cellStyle name="Millares 9 5" xfId="1873" xr:uid="{00000000-0005-0000-0000-0000E01A0000}"/>
    <cellStyle name="Millares 9 6" xfId="1874" xr:uid="{00000000-0005-0000-0000-0000E11A0000}"/>
    <cellStyle name="Millares 9 6 2" xfId="16838" xr:uid="{00000000-0005-0000-0000-0000E21A0000}"/>
    <cellStyle name="Millares 9 7" xfId="33586" xr:uid="{00000000-0005-0000-0000-0000E31A0000}"/>
    <cellStyle name="Millares 9 8" xfId="34010" xr:uid="{00000000-0005-0000-0000-0000E41A0000}"/>
    <cellStyle name="Millares 9 9" xfId="34636" xr:uid="{00000000-0005-0000-0000-0000E51A0000}"/>
    <cellStyle name="Millares 90" xfId="1875" xr:uid="{00000000-0005-0000-0000-0000E61A0000}"/>
    <cellStyle name="Millares 90 2" xfId="34054" xr:uid="{00000000-0005-0000-0000-0000E71A0000}"/>
    <cellStyle name="Millares 91" xfId="1876" xr:uid="{00000000-0005-0000-0000-0000E81A0000}"/>
    <cellStyle name="Millares 91 2" xfId="34055" xr:uid="{00000000-0005-0000-0000-0000E91A0000}"/>
    <cellStyle name="Millares 92" xfId="1877" xr:uid="{00000000-0005-0000-0000-0000EA1A0000}"/>
    <cellStyle name="Millares 92 2" xfId="34056" xr:uid="{00000000-0005-0000-0000-0000EB1A0000}"/>
    <cellStyle name="Millares 93" xfId="1878" xr:uid="{00000000-0005-0000-0000-0000EC1A0000}"/>
    <cellStyle name="Millares 93 2" xfId="34057" xr:uid="{00000000-0005-0000-0000-0000ED1A0000}"/>
    <cellStyle name="Millares 94" xfId="1879" xr:uid="{00000000-0005-0000-0000-0000EE1A0000}"/>
    <cellStyle name="Millares 94 2" xfId="34058" xr:uid="{00000000-0005-0000-0000-0000EF1A0000}"/>
    <cellStyle name="Millares 95" xfId="1880" xr:uid="{00000000-0005-0000-0000-0000F01A0000}"/>
    <cellStyle name="Millares 95 2" xfId="34059" xr:uid="{00000000-0005-0000-0000-0000F11A0000}"/>
    <cellStyle name="Millares 96" xfId="1881" xr:uid="{00000000-0005-0000-0000-0000F21A0000}"/>
    <cellStyle name="Millares 96 2" xfId="34060" xr:uid="{00000000-0005-0000-0000-0000F31A0000}"/>
    <cellStyle name="Millares 97" xfId="1882" xr:uid="{00000000-0005-0000-0000-0000F41A0000}"/>
    <cellStyle name="Millares 97 2" xfId="34061" xr:uid="{00000000-0005-0000-0000-0000F51A0000}"/>
    <cellStyle name="Millares 98" xfId="1883" xr:uid="{00000000-0005-0000-0000-0000F61A0000}"/>
    <cellStyle name="Millares 98 2" xfId="34062" xr:uid="{00000000-0005-0000-0000-0000F71A0000}"/>
    <cellStyle name="Millares 99" xfId="1884" xr:uid="{00000000-0005-0000-0000-0000F81A0000}"/>
    <cellStyle name="Millares 99 2" xfId="34063" xr:uid="{00000000-0005-0000-0000-0000F91A0000}"/>
    <cellStyle name="Milliers [0]_!!!GO" xfId="35301" xr:uid="{00000000-0005-0000-0000-0000FA1A0000}"/>
    <cellStyle name="Milliers 2" xfId="34645" xr:uid="{00000000-0005-0000-0000-0000FB1A0000}"/>
    <cellStyle name="Milliers_!!!GO" xfId="35302" xr:uid="{00000000-0005-0000-0000-0000FC1A0000}"/>
    <cellStyle name="Moneda 10" xfId="33910" xr:uid="{00000000-0005-0000-0000-0000FD1A0000}"/>
    <cellStyle name="Moneda 10 2" xfId="37322" xr:uid="{00000000-0005-0000-0000-0000FE1A0000}"/>
    <cellStyle name="Moneda 11" xfId="33911" xr:uid="{00000000-0005-0000-0000-0000FF1A0000}"/>
    <cellStyle name="Moneda 11 2" xfId="38273" xr:uid="{00000000-0005-0000-0000-0000001B0000}"/>
    <cellStyle name="Moneda 12" xfId="33913" xr:uid="{00000000-0005-0000-0000-0000011B0000}"/>
    <cellStyle name="Moneda 12 2" xfId="37187" xr:uid="{00000000-0005-0000-0000-0000021B0000}"/>
    <cellStyle name="Moneda 13" xfId="35106" xr:uid="{00000000-0005-0000-0000-0000031B0000}"/>
    <cellStyle name="Moneda 13 2" xfId="40607" xr:uid="{00000000-0005-0000-0000-0000041B0000}"/>
    <cellStyle name="Moneda 14" xfId="35110" xr:uid="{00000000-0005-0000-0000-0000051B0000}"/>
    <cellStyle name="Moneda 14 2" xfId="40611" xr:uid="{00000000-0005-0000-0000-0000061B0000}"/>
    <cellStyle name="Moneda 15" xfId="35656" xr:uid="{00000000-0005-0000-0000-0000071B0000}"/>
    <cellStyle name="Moneda 16" xfId="36666" xr:uid="{00000000-0005-0000-0000-0000081B0000}"/>
    <cellStyle name="Moneda 16 2" xfId="41487" xr:uid="{00000000-0005-0000-0000-0000091B0000}"/>
    <cellStyle name="Moneda 17" xfId="36680" xr:uid="{00000000-0005-0000-0000-00000A1B0000}"/>
    <cellStyle name="Moneda 17 2" xfId="41493" xr:uid="{00000000-0005-0000-0000-00000B1B0000}"/>
    <cellStyle name="Moneda 18" xfId="39954" xr:uid="{00000000-0005-0000-0000-00000C1B0000}"/>
    <cellStyle name="Moneda 2" xfId="9" xr:uid="{00000000-0005-0000-0000-00000D1B0000}"/>
    <cellStyle name="Moneda 2 10" xfId="35303" xr:uid="{00000000-0005-0000-0000-00000E1B0000}"/>
    <cellStyle name="Moneda 2 11" xfId="37188" xr:uid="{00000000-0005-0000-0000-00000F1B0000}"/>
    <cellStyle name="Moneda 2 12" xfId="38609" xr:uid="{00000000-0005-0000-0000-0000101B0000}"/>
    <cellStyle name="Moneda 2 13" xfId="39901" xr:uid="{00000000-0005-0000-0000-0000111B0000}"/>
    <cellStyle name="Moneda 2 14" xfId="16669" xr:uid="{00000000-0005-0000-0000-0000121B0000}"/>
    <cellStyle name="Moneda 2 2" xfId="1885" xr:uid="{00000000-0005-0000-0000-0000131B0000}"/>
    <cellStyle name="Moneda 2 2 2" xfId="1886" xr:uid="{00000000-0005-0000-0000-0000141B0000}"/>
    <cellStyle name="Moneda 2 2 2 2" xfId="35305" xr:uid="{00000000-0005-0000-0000-0000151B0000}"/>
    <cellStyle name="Moneda 2 2 2 3" xfId="33135" xr:uid="{00000000-0005-0000-0000-0000161B0000}"/>
    <cellStyle name="Moneda 2 2 2 4" xfId="32391" xr:uid="{00000000-0005-0000-0000-0000171B0000}"/>
    <cellStyle name="Moneda 2 2 3" xfId="33619" xr:uid="{00000000-0005-0000-0000-0000181B0000}"/>
    <cellStyle name="Moneda 2 2 3 2" xfId="35306" xr:uid="{00000000-0005-0000-0000-0000191B0000}"/>
    <cellStyle name="Moneda 2 2 4" xfId="34011" xr:uid="{00000000-0005-0000-0000-00001A1B0000}"/>
    <cellStyle name="Moneda 2 2 5" xfId="34646" xr:uid="{00000000-0005-0000-0000-00001B1B0000}"/>
    <cellStyle name="Moneda 2 2 6" xfId="35304" xr:uid="{00000000-0005-0000-0000-00001C1B0000}"/>
    <cellStyle name="Moneda 2 2 7" xfId="38321" xr:uid="{00000000-0005-0000-0000-00001D1B0000}"/>
    <cellStyle name="Moneda 2 2 8" xfId="39882" xr:uid="{00000000-0005-0000-0000-00001E1B0000}"/>
    <cellStyle name="Moneda 2 2 9" xfId="41852" xr:uid="{00000000-0005-0000-0000-00001F1B0000}"/>
    <cellStyle name="Moneda 2 3" xfId="1887" xr:uid="{00000000-0005-0000-0000-0000201B0000}"/>
    <cellStyle name="Moneda 2 3 10" xfId="38328" xr:uid="{00000000-0005-0000-0000-0000211B0000}"/>
    <cellStyle name="Moneda 2 3 11" xfId="39929" xr:uid="{00000000-0005-0000-0000-0000221B0000}"/>
    <cellStyle name="Moneda 2 3 2" xfId="1888" xr:uid="{00000000-0005-0000-0000-0000231B0000}"/>
    <cellStyle name="Moneda 2 3 2 2" xfId="35308" xr:uid="{00000000-0005-0000-0000-0000241B0000}"/>
    <cellStyle name="Moneda 2 3 3" xfId="33136" xr:uid="{00000000-0005-0000-0000-0000251B0000}"/>
    <cellStyle name="Moneda 2 3 3 2" xfId="35309" xr:uid="{00000000-0005-0000-0000-0000261B0000}"/>
    <cellStyle name="Moneda 2 3 4" xfId="35310" xr:uid="{00000000-0005-0000-0000-0000271B0000}"/>
    <cellStyle name="Moneda 2 3 5" xfId="35311" xr:uid="{00000000-0005-0000-0000-0000281B0000}"/>
    <cellStyle name="Moneda 2 3 6" xfId="35312" xr:uid="{00000000-0005-0000-0000-0000291B0000}"/>
    <cellStyle name="Moneda 2 3 7" xfId="35313" xr:uid="{00000000-0005-0000-0000-00002A1B0000}"/>
    <cellStyle name="Moneda 2 3 8" xfId="35314" xr:uid="{00000000-0005-0000-0000-00002B1B0000}"/>
    <cellStyle name="Moneda 2 3 9" xfId="35307" xr:uid="{00000000-0005-0000-0000-00002C1B0000}"/>
    <cellStyle name="Moneda 2 4" xfId="1889" xr:uid="{00000000-0005-0000-0000-00002D1B0000}"/>
    <cellStyle name="Moneda 2 4 2" xfId="33137" xr:uid="{00000000-0005-0000-0000-00002E1B0000}"/>
    <cellStyle name="Moneda 2 4 3" xfId="38327" xr:uid="{00000000-0005-0000-0000-00002F1B0000}"/>
    <cellStyle name="Moneda 2 4 4" xfId="39883" xr:uid="{00000000-0005-0000-0000-0000301B0000}"/>
    <cellStyle name="Moneda 2 5" xfId="1890" xr:uid="{00000000-0005-0000-0000-0000311B0000}"/>
    <cellStyle name="Moneda 2 5 2" xfId="32998" xr:uid="{00000000-0005-0000-0000-0000321B0000}"/>
    <cellStyle name="Moneda 2 5 3" xfId="32366" xr:uid="{00000000-0005-0000-0000-0000331B0000}"/>
    <cellStyle name="Moneda 2 6" xfId="1891" xr:uid="{00000000-0005-0000-0000-0000341B0000}"/>
    <cellStyle name="Moneda 2 6 2" xfId="33134" xr:uid="{00000000-0005-0000-0000-0000351B0000}"/>
    <cellStyle name="Moneda 2 7" xfId="33618" xr:uid="{00000000-0005-0000-0000-0000361B0000}"/>
    <cellStyle name="Moneda 2 8" xfId="33643" xr:uid="{00000000-0005-0000-0000-0000371B0000}"/>
    <cellStyle name="Moneda 2 9" xfId="33986" xr:uid="{00000000-0005-0000-0000-0000381B0000}"/>
    <cellStyle name="Moneda 3" xfId="1892" xr:uid="{00000000-0005-0000-0000-0000391B0000}"/>
    <cellStyle name="Moneda 3 2" xfId="1893" xr:uid="{00000000-0005-0000-0000-00003A1B0000}"/>
    <cellStyle name="Moneda 3 2 2" xfId="1894" xr:uid="{00000000-0005-0000-0000-00003B1B0000}"/>
    <cellStyle name="Moneda 3 2 3" xfId="33138" xr:uid="{00000000-0005-0000-0000-00003C1B0000}"/>
    <cellStyle name="Moneda 3 2 4" xfId="33621" xr:uid="{00000000-0005-0000-0000-00003D1B0000}"/>
    <cellStyle name="Moneda 3 2 5" xfId="35316" xr:uid="{00000000-0005-0000-0000-00003E1B0000}"/>
    <cellStyle name="Moneda 3 2 6" xfId="40124" xr:uid="{00000000-0005-0000-0000-00003F1B0000}"/>
    <cellStyle name="Moneda 3 2 7" xfId="20626" xr:uid="{00000000-0005-0000-0000-0000401B0000}"/>
    <cellStyle name="Moneda 3 3" xfId="1895" xr:uid="{00000000-0005-0000-0000-0000411B0000}"/>
    <cellStyle name="Moneda 3 4" xfId="1896" xr:uid="{00000000-0005-0000-0000-0000421B0000}"/>
    <cellStyle name="Moneda 3 4 2" xfId="33620" xr:uid="{00000000-0005-0000-0000-0000431B0000}"/>
    <cellStyle name="Moneda 3 4 3" xfId="32393" xr:uid="{00000000-0005-0000-0000-0000441B0000}"/>
    <cellStyle name="Moneda 3 5" xfId="34012" xr:uid="{00000000-0005-0000-0000-0000451B0000}"/>
    <cellStyle name="Moneda 3 6" xfId="34647" xr:uid="{00000000-0005-0000-0000-0000461B0000}"/>
    <cellStyle name="Moneda 3 7" xfId="35315" xr:uid="{00000000-0005-0000-0000-0000471B0000}"/>
    <cellStyle name="Moneda 3 8" xfId="37189" xr:uid="{00000000-0005-0000-0000-0000481B0000}"/>
    <cellStyle name="Moneda 3 9" xfId="16842" xr:uid="{00000000-0005-0000-0000-0000491B0000}"/>
    <cellStyle name="Moneda 3_Créd x tipo y prov" xfId="33622" xr:uid="{00000000-0005-0000-0000-00004A1B0000}"/>
    <cellStyle name="Moneda 4" xfId="1897" xr:uid="{00000000-0005-0000-0000-00004B1B0000}"/>
    <cellStyle name="Moneda 4 2" xfId="1898" xr:uid="{00000000-0005-0000-0000-00004C1B0000}"/>
    <cellStyle name="Moneda 4 2 2" xfId="35318" xr:uid="{00000000-0005-0000-0000-00004D1B0000}"/>
    <cellStyle name="Moneda 4 2 3" xfId="37311" xr:uid="{00000000-0005-0000-0000-00004E1B0000}"/>
    <cellStyle name="Moneda 4 2 4" xfId="34648" xr:uid="{00000000-0005-0000-0000-00004F1B0000}"/>
    <cellStyle name="Moneda 4 2 5" xfId="32392" xr:uid="{00000000-0005-0000-0000-0000501B0000}"/>
    <cellStyle name="Moneda 4 3" xfId="35317" xr:uid="{00000000-0005-0000-0000-0000511B0000}"/>
    <cellStyle name="Moneda 4 3 2" xfId="38153" xr:uid="{00000000-0005-0000-0000-0000521B0000}"/>
    <cellStyle name="Moneda 4 4" xfId="38244" xr:uid="{00000000-0005-0000-0000-0000531B0000}"/>
    <cellStyle name="Moneda 4 5" xfId="37190" xr:uid="{00000000-0005-0000-0000-0000541B0000}"/>
    <cellStyle name="Moneda 4 6" xfId="32337" xr:uid="{00000000-0005-0000-0000-0000551B0000}"/>
    <cellStyle name="Moneda 5" xfId="1899" xr:uid="{00000000-0005-0000-0000-0000561B0000}"/>
    <cellStyle name="Moneda 5 2" xfId="34649" xr:uid="{00000000-0005-0000-0000-0000571B0000}"/>
    <cellStyle name="Moneda 5 3" xfId="37191" xr:uid="{00000000-0005-0000-0000-0000581B0000}"/>
    <cellStyle name="Moneda 5 4" xfId="32989" xr:uid="{00000000-0005-0000-0000-0000591B0000}"/>
    <cellStyle name="Moneda 5 5" xfId="16649" xr:uid="{00000000-0005-0000-0000-00005A1B0000}"/>
    <cellStyle name="Moneda 6" xfId="33625" xr:uid="{00000000-0005-0000-0000-00005B1B0000}"/>
    <cellStyle name="Moneda 6 2" xfId="35319" xr:uid="{00000000-0005-0000-0000-00005C1B0000}"/>
    <cellStyle name="Moneda 6 2 2" xfId="37613" xr:uid="{00000000-0005-0000-0000-00005D1B0000}"/>
    <cellStyle name="Moneda 6 3" xfId="35974" xr:uid="{00000000-0005-0000-0000-00005E1B0000}"/>
    <cellStyle name="Moneda 6 3 2" xfId="38156" xr:uid="{00000000-0005-0000-0000-00005F1B0000}"/>
    <cellStyle name="Moneda 6 4" xfId="38245" xr:uid="{00000000-0005-0000-0000-0000601B0000}"/>
    <cellStyle name="Moneda 6 5" xfId="37312" xr:uid="{00000000-0005-0000-0000-0000611B0000}"/>
    <cellStyle name="Moneda 7" xfId="33629" xr:uid="{00000000-0005-0000-0000-0000621B0000}"/>
    <cellStyle name="Moneda 7 2" xfId="35320" xr:uid="{00000000-0005-0000-0000-0000631B0000}"/>
    <cellStyle name="Moneda 7 3" xfId="35978" xr:uid="{00000000-0005-0000-0000-0000641B0000}"/>
    <cellStyle name="Moneda 7 4" xfId="37315" xr:uid="{00000000-0005-0000-0000-0000651B0000}"/>
    <cellStyle name="Moneda 8" xfId="33642" xr:uid="{00000000-0005-0000-0000-0000661B0000}"/>
    <cellStyle name="Moneda 8 2" xfId="35981" xr:uid="{00000000-0005-0000-0000-0000671B0000}"/>
    <cellStyle name="Moneda 8 3" xfId="37319" xr:uid="{00000000-0005-0000-0000-0000681B0000}"/>
    <cellStyle name="Moneda 9" xfId="33909" xr:uid="{00000000-0005-0000-0000-0000691B0000}"/>
    <cellStyle name="Moneda 9 2" xfId="37318" xr:uid="{00000000-0005-0000-0000-00006A1B0000}"/>
    <cellStyle name="Monétaire [0]_!!!GO" xfId="35321" xr:uid="{00000000-0005-0000-0000-00006B1B0000}"/>
    <cellStyle name="Monétaire_!!!GO" xfId="35322" xr:uid="{00000000-0005-0000-0000-00006C1B0000}"/>
    <cellStyle name="Monetario" xfId="35323" xr:uid="{00000000-0005-0000-0000-00006D1B0000}"/>
    <cellStyle name="Neutral" xfId="16615" builtinId="28" customBuiltin="1"/>
    <cellStyle name="Neutral 2" xfId="1900" xr:uid="{00000000-0005-0000-0000-00006F1B0000}"/>
    <cellStyle name="Neutral 2 2" xfId="1901" xr:uid="{00000000-0005-0000-0000-0000701B0000}"/>
    <cellStyle name="Neutral 2 2 2" xfId="33587" xr:uid="{00000000-0005-0000-0000-0000711B0000}"/>
    <cellStyle name="Neutral 2 2 3" xfId="35724" xr:uid="{00000000-0005-0000-0000-0000721B0000}"/>
    <cellStyle name="Neutral 2 3" xfId="35324" xr:uid="{00000000-0005-0000-0000-0000731B0000}"/>
    <cellStyle name="Neutral 2 3 2" xfId="37192" xr:uid="{00000000-0005-0000-0000-0000741B0000}"/>
    <cellStyle name="Neutral 2 4" xfId="37193" xr:uid="{00000000-0005-0000-0000-0000751B0000}"/>
    <cellStyle name="Neutral 2 5" xfId="37194" xr:uid="{00000000-0005-0000-0000-0000761B0000}"/>
    <cellStyle name="Neutral 2 6" xfId="37195" xr:uid="{00000000-0005-0000-0000-0000771B0000}"/>
    <cellStyle name="Neutral 3" xfId="1902" xr:uid="{00000000-0005-0000-0000-0000781B0000}"/>
    <cellStyle name="Neutral 3 2" xfId="35325" xr:uid="{00000000-0005-0000-0000-0000791B0000}"/>
    <cellStyle name="Neutral 3 2 2" xfId="37197" xr:uid="{00000000-0005-0000-0000-00007A1B0000}"/>
    <cellStyle name="Neutral 3 3" xfId="37198" xr:uid="{00000000-0005-0000-0000-00007B1B0000}"/>
    <cellStyle name="Neutral 3 4" xfId="37199" xr:uid="{00000000-0005-0000-0000-00007C1B0000}"/>
    <cellStyle name="Neutral 3 5" xfId="37200" xr:uid="{00000000-0005-0000-0000-00007D1B0000}"/>
    <cellStyle name="Neutral 3 6" xfId="37201" xr:uid="{00000000-0005-0000-0000-00007E1B0000}"/>
    <cellStyle name="Neutral 3 7" xfId="37196" xr:uid="{00000000-0005-0000-0000-00007F1B0000}"/>
    <cellStyle name="no dec" xfId="35326" xr:uid="{00000000-0005-0000-0000-0000801B0000}"/>
    <cellStyle name="No zero w/0.0" xfId="33644" xr:uid="{00000000-0005-0000-0000-0000811B0000}"/>
    <cellStyle name="Normal" xfId="0" builtinId="0"/>
    <cellStyle name="Normal - Style1" xfId="34013" xr:uid="{00000000-0005-0000-0000-0000831B0000}"/>
    <cellStyle name="Normal - Style1 2" xfId="35327" xr:uid="{00000000-0005-0000-0000-0000841B0000}"/>
    <cellStyle name="Normal 10" xfId="14" xr:uid="{00000000-0005-0000-0000-0000851B0000}"/>
    <cellStyle name="Normal 10 2" xfId="1903" xr:uid="{00000000-0005-0000-0000-0000861B0000}"/>
    <cellStyle name="Normal 10 2 2" xfId="1904" xr:uid="{00000000-0005-0000-0000-0000871B0000}"/>
    <cellStyle name="Normal 10 2 2 2" xfId="34651" xr:uid="{00000000-0005-0000-0000-0000881B0000}"/>
    <cellStyle name="Normal 10 2 2 2 2" xfId="34652" xr:uid="{00000000-0005-0000-0000-0000891B0000}"/>
    <cellStyle name="Normal 10 2 2 2 2 2" xfId="34653" xr:uid="{00000000-0005-0000-0000-00008A1B0000}"/>
    <cellStyle name="Normal 10 2 2 2 3" xfId="34654" xr:uid="{00000000-0005-0000-0000-00008B1B0000}"/>
    <cellStyle name="Normal 10 2 2 3" xfId="34655" xr:uid="{00000000-0005-0000-0000-00008C1B0000}"/>
    <cellStyle name="Normal 10 2 2 3 2" xfId="34656" xr:uid="{00000000-0005-0000-0000-00008D1B0000}"/>
    <cellStyle name="Normal 10 2 2 4" xfId="34657" xr:uid="{00000000-0005-0000-0000-00008E1B0000}"/>
    <cellStyle name="Normal 10 2 2 5" xfId="34650" xr:uid="{00000000-0005-0000-0000-00008F1B0000}"/>
    <cellStyle name="Normal 10 2 2 6" xfId="38330" xr:uid="{00000000-0005-0000-0000-0000901B0000}"/>
    <cellStyle name="Normal 10 2 3" xfId="32844" xr:uid="{00000000-0005-0000-0000-0000911B0000}"/>
    <cellStyle name="Normal 10 2 3 2" xfId="34658" xr:uid="{00000000-0005-0000-0000-0000921B0000}"/>
    <cellStyle name="Normal 10 2 3 2 2" xfId="34659" xr:uid="{00000000-0005-0000-0000-0000931B0000}"/>
    <cellStyle name="Normal 10 2 3 3" xfId="34660" xr:uid="{00000000-0005-0000-0000-0000941B0000}"/>
    <cellStyle name="Normal 10 2 4" xfId="33140" xr:uid="{00000000-0005-0000-0000-0000951B0000}"/>
    <cellStyle name="Normal 10 2 4 2" xfId="34662" xr:uid="{00000000-0005-0000-0000-0000961B0000}"/>
    <cellStyle name="Normal 10 2 4 3" xfId="34661" xr:uid="{00000000-0005-0000-0000-0000971B0000}"/>
    <cellStyle name="Normal 10 2 5" xfId="34663" xr:uid="{00000000-0005-0000-0000-0000981B0000}"/>
    <cellStyle name="Normal 10 2 6" xfId="35328" xr:uid="{00000000-0005-0000-0000-0000991B0000}"/>
    <cellStyle name="Normal 10 2 7" xfId="39919" xr:uid="{00000000-0005-0000-0000-00009A1B0000}"/>
    <cellStyle name="Normal 10 3" xfId="1905" xr:uid="{00000000-0005-0000-0000-00009B1B0000}"/>
    <cellStyle name="Normal 10 3 2" xfId="34665" xr:uid="{00000000-0005-0000-0000-00009C1B0000}"/>
    <cellStyle name="Normal 10 3 2 2" xfId="34666" xr:uid="{00000000-0005-0000-0000-00009D1B0000}"/>
    <cellStyle name="Normal 10 3 2 2 2" xfId="34667" xr:uid="{00000000-0005-0000-0000-00009E1B0000}"/>
    <cellStyle name="Normal 10 3 2 3" xfId="34668" xr:uid="{00000000-0005-0000-0000-00009F1B0000}"/>
    <cellStyle name="Normal 10 3 2 4" xfId="38304" xr:uid="{00000000-0005-0000-0000-0000A01B0000}"/>
    <cellStyle name="Normal 10 3 3" xfId="34669" xr:uid="{00000000-0005-0000-0000-0000A11B0000}"/>
    <cellStyle name="Normal 10 3 3 2" xfId="34670" xr:uid="{00000000-0005-0000-0000-0000A21B0000}"/>
    <cellStyle name="Normal 10 3 3 3" xfId="38319" xr:uid="{00000000-0005-0000-0000-0000A31B0000}"/>
    <cellStyle name="Normal 10 3 4" xfId="34671" xr:uid="{00000000-0005-0000-0000-0000A41B0000}"/>
    <cellStyle name="Normal 10 3 5" xfId="34664" xr:uid="{00000000-0005-0000-0000-0000A51B0000}"/>
    <cellStyle name="Normal 10 3 6" xfId="35329" xr:uid="{00000000-0005-0000-0000-0000A61B0000}"/>
    <cellStyle name="Normal 10 3 7" xfId="37202" xr:uid="{00000000-0005-0000-0000-0000A71B0000}"/>
    <cellStyle name="Normal 10 4" xfId="1906" xr:uid="{00000000-0005-0000-0000-0000A81B0000}"/>
    <cellStyle name="Normal 10 4 2" xfId="34673" xr:uid="{00000000-0005-0000-0000-0000A91B0000}"/>
    <cellStyle name="Normal 10 4 2 2" xfId="34674" xr:uid="{00000000-0005-0000-0000-0000AA1B0000}"/>
    <cellStyle name="Normal 10 4 3" xfId="34675" xr:uid="{00000000-0005-0000-0000-0000AB1B0000}"/>
    <cellStyle name="Normal 10 4 4" xfId="34672" xr:uid="{00000000-0005-0000-0000-0000AC1B0000}"/>
    <cellStyle name="Normal 10 4 5" xfId="35330" xr:uid="{00000000-0005-0000-0000-0000AD1B0000}"/>
    <cellStyle name="Normal 10 4 6" xfId="37203" xr:uid="{00000000-0005-0000-0000-0000AE1B0000}"/>
    <cellStyle name="Normal 10 5" xfId="34676" xr:uid="{00000000-0005-0000-0000-0000AF1B0000}"/>
    <cellStyle name="Normal 10 5 2" xfId="34677" xr:uid="{00000000-0005-0000-0000-0000B01B0000}"/>
    <cellStyle name="Normal 10 5 3" xfId="35331" xr:uid="{00000000-0005-0000-0000-0000B11B0000}"/>
    <cellStyle name="Normal 10 5 4" xfId="38297" xr:uid="{00000000-0005-0000-0000-0000B21B0000}"/>
    <cellStyle name="Normal 10 6" xfId="34678" xr:uid="{00000000-0005-0000-0000-0000B31B0000}"/>
    <cellStyle name="Normal 10 6 2" xfId="35332" xr:uid="{00000000-0005-0000-0000-0000B41B0000}"/>
    <cellStyle name="Normal 10 7" xfId="35333" xr:uid="{00000000-0005-0000-0000-0000B51B0000}"/>
    <cellStyle name="Normal 10 8" xfId="35334" xr:uid="{00000000-0005-0000-0000-0000B61B0000}"/>
    <cellStyle name="Normal 10 9" xfId="35335" xr:uid="{00000000-0005-0000-0000-0000B71B0000}"/>
    <cellStyle name="Normal 100" xfId="33684" xr:uid="{00000000-0005-0000-0000-0000B81B0000}"/>
    <cellStyle name="Normal 100 2" xfId="35336" xr:uid="{00000000-0005-0000-0000-0000B91B0000}"/>
    <cellStyle name="Normal 101" xfId="33888" xr:uid="{00000000-0005-0000-0000-0000BA1B0000}"/>
    <cellStyle name="Normal 102" xfId="33982" xr:uid="{00000000-0005-0000-0000-0000BB1B0000}"/>
    <cellStyle name="Normal 102 2" xfId="35337" xr:uid="{00000000-0005-0000-0000-0000BC1B0000}"/>
    <cellStyle name="Normal 102 3" xfId="40581" xr:uid="{00000000-0005-0000-0000-0000BD1B0000}"/>
    <cellStyle name="Normal 103" xfId="34130" xr:uid="{00000000-0005-0000-0000-0000BE1B0000}"/>
    <cellStyle name="Normal 103 2" xfId="35338" xr:uid="{00000000-0005-0000-0000-0000BF1B0000}"/>
    <cellStyle name="Normal 103 3" xfId="40585" xr:uid="{00000000-0005-0000-0000-0000C01B0000}"/>
    <cellStyle name="Normal 104" xfId="35090" xr:uid="{00000000-0005-0000-0000-0000C11B0000}"/>
    <cellStyle name="Normal 104 2" xfId="40596" xr:uid="{00000000-0005-0000-0000-0000C21B0000}"/>
    <cellStyle name="Normal 105" xfId="35094" xr:uid="{00000000-0005-0000-0000-0000C31B0000}"/>
    <cellStyle name="Normal 105 2" xfId="40599" xr:uid="{00000000-0005-0000-0000-0000C41B0000}"/>
    <cellStyle name="Normal 106" xfId="35095" xr:uid="{00000000-0005-0000-0000-0000C51B0000}"/>
    <cellStyle name="Normal 106 2" xfId="40600" xr:uid="{00000000-0005-0000-0000-0000C61B0000}"/>
    <cellStyle name="Normal 107" xfId="35096" xr:uid="{00000000-0005-0000-0000-0000C71B0000}"/>
    <cellStyle name="Normal 107 2" xfId="40601" xr:uid="{00000000-0005-0000-0000-0000C81B0000}"/>
    <cellStyle name="Normal 108" xfId="35101" xr:uid="{00000000-0005-0000-0000-0000C91B0000}"/>
    <cellStyle name="Normal 108 2" xfId="40603" xr:uid="{00000000-0005-0000-0000-0000CA1B0000}"/>
    <cellStyle name="Normal 109" xfId="35111" xr:uid="{00000000-0005-0000-0000-0000CB1B0000}"/>
    <cellStyle name="Normal 109 2" xfId="40612" xr:uid="{00000000-0005-0000-0000-0000CC1B0000}"/>
    <cellStyle name="Normal 11" xfId="1907" xr:uid="{00000000-0005-0000-0000-0000CD1B0000}"/>
    <cellStyle name="Normal 11 10" xfId="33141" xr:uid="{00000000-0005-0000-0000-0000CE1B0000}"/>
    <cellStyle name="Normal 11 11" xfId="39928" xr:uid="{00000000-0005-0000-0000-0000CF1B0000}"/>
    <cellStyle name="Normal 11 2" xfId="1908" xr:uid="{00000000-0005-0000-0000-0000D01B0000}"/>
    <cellStyle name="Normal 11 2 2" xfId="1909" xr:uid="{00000000-0005-0000-0000-0000D11B0000}"/>
    <cellStyle name="Normal 11 2 2 2" xfId="34680" xr:uid="{00000000-0005-0000-0000-0000D21B0000}"/>
    <cellStyle name="Normal 11 2 2 2 2" xfId="34681" xr:uid="{00000000-0005-0000-0000-0000D31B0000}"/>
    <cellStyle name="Normal 11 2 2 2 2 2" xfId="34682" xr:uid="{00000000-0005-0000-0000-0000D41B0000}"/>
    <cellStyle name="Normal 11 2 2 2 3" xfId="34683" xr:uid="{00000000-0005-0000-0000-0000D51B0000}"/>
    <cellStyle name="Normal 11 2 2 3" xfId="34684" xr:uid="{00000000-0005-0000-0000-0000D61B0000}"/>
    <cellStyle name="Normal 11 2 2 3 2" xfId="34685" xr:uid="{00000000-0005-0000-0000-0000D71B0000}"/>
    <cellStyle name="Normal 11 2 2 4" xfId="34686" xr:uid="{00000000-0005-0000-0000-0000D81B0000}"/>
    <cellStyle name="Normal 11 2 2 5" xfId="34679" xr:uid="{00000000-0005-0000-0000-0000D91B0000}"/>
    <cellStyle name="Normal 11 2 2 6" xfId="38324" xr:uid="{00000000-0005-0000-0000-0000DA1B0000}"/>
    <cellStyle name="Normal 11 2 3" xfId="1910" xr:uid="{00000000-0005-0000-0000-0000DB1B0000}"/>
    <cellStyle name="Normal 11 2 3 2" xfId="34688" xr:uid="{00000000-0005-0000-0000-0000DC1B0000}"/>
    <cellStyle name="Normal 11 2 3 2 2" xfId="34689" xr:uid="{00000000-0005-0000-0000-0000DD1B0000}"/>
    <cellStyle name="Normal 11 2 3 3" xfId="34690" xr:uid="{00000000-0005-0000-0000-0000DE1B0000}"/>
    <cellStyle name="Normal 11 2 3 4" xfId="34687" xr:uid="{00000000-0005-0000-0000-0000DF1B0000}"/>
    <cellStyle name="Normal 11 2 4" xfId="32845" xr:uid="{00000000-0005-0000-0000-0000E01B0000}"/>
    <cellStyle name="Normal 11 2 4 2" xfId="34691" xr:uid="{00000000-0005-0000-0000-0000E11B0000}"/>
    <cellStyle name="Normal 11 2 5" xfId="33142" xr:uid="{00000000-0005-0000-0000-0000E21B0000}"/>
    <cellStyle name="Normal 11 2 5 2" xfId="34692" xr:uid="{00000000-0005-0000-0000-0000E31B0000}"/>
    <cellStyle name="Normal 11 2 6" xfId="35339" xr:uid="{00000000-0005-0000-0000-0000E41B0000}"/>
    <cellStyle name="Normal 11 2 7" xfId="39915" xr:uid="{00000000-0005-0000-0000-0000E51B0000}"/>
    <cellStyle name="Normal 11 3" xfId="1911" xr:uid="{00000000-0005-0000-0000-0000E61B0000}"/>
    <cellStyle name="Normal 11 3 2" xfId="1912" xr:uid="{00000000-0005-0000-0000-0000E71B0000}"/>
    <cellStyle name="Normal 11 3 2 2" xfId="1913" xr:uid="{00000000-0005-0000-0000-0000E81B0000}"/>
    <cellStyle name="Normal 11 3 2 2 2" xfId="1914" xr:uid="{00000000-0005-0000-0000-0000E91B0000}"/>
    <cellStyle name="Normal 11 3 2 2 2 2" xfId="21103" xr:uid="{00000000-0005-0000-0000-0000EA1B0000}"/>
    <cellStyle name="Normal 11 3 2 2 3" xfId="1915" xr:uid="{00000000-0005-0000-0000-0000EB1B0000}"/>
    <cellStyle name="Normal 11 3 2 2 3 2" xfId="24939" xr:uid="{00000000-0005-0000-0000-0000EC1B0000}"/>
    <cellStyle name="Normal 11 3 2 2 4" xfId="1916" xr:uid="{00000000-0005-0000-0000-0000ED1B0000}"/>
    <cellStyle name="Normal 11 3 2 2 4 2" xfId="28776" xr:uid="{00000000-0005-0000-0000-0000EE1B0000}"/>
    <cellStyle name="Normal 11 3 2 2 5" xfId="19720" xr:uid="{00000000-0005-0000-0000-0000EF1B0000}"/>
    <cellStyle name="Normal 11 3 2 3" xfId="1917" xr:uid="{00000000-0005-0000-0000-0000F01B0000}"/>
    <cellStyle name="Normal 11 3 2 3 2" xfId="21102" xr:uid="{00000000-0005-0000-0000-0000F11B0000}"/>
    <cellStyle name="Normal 11 3 2 4" xfId="1918" xr:uid="{00000000-0005-0000-0000-0000F21B0000}"/>
    <cellStyle name="Normal 11 3 2 4 2" xfId="24938" xr:uid="{00000000-0005-0000-0000-0000F31B0000}"/>
    <cellStyle name="Normal 11 3 2 5" xfId="1919" xr:uid="{00000000-0005-0000-0000-0000F41B0000}"/>
    <cellStyle name="Normal 11 3 2 5 2" xfId="28775" xr:uid="{00000000-0005-0000-0000-0000F51B0000}"/>
    <cellStyle name="Normal 11 3 2 6" xfId="16844" xr:uid="{00000000-0005-0000-0000-0000F61B0000}"/>
    <cellStyle name="Normal 11 3 3" xfId="1920" xr:uid="{00000000-0005-0000-0000-0000F71B0000}"/>
    <cellStyle name="Normal 11 3 3 2" xfId="1921" xr:uid="{00000000-0005-0000-0000-0000F81B0000}"/>
    <cellStyle name="Normal 11 3 3 2 2" xfId="21104" xr:uid="{00000000-0005-0000-0000-0000F91B0000}"/>
    <cellStyle name="Normal 11 3 3 3" xfId="1922" xr:uid="{00000000-0005-0000-0000-0000FA1B0000}"/>
    <cellStyle name="Normal 11 3 3 3 2" xfId="24940" xr:uid="{00000000-0005-0000-0000-0000FB1B0000}"/>
    <cellStyle name="Normal 11 3 3 4" xfId="1923" xr:uid="{00000000-0005-0000-0000-0000FC1B0000}"/>
    <cellStyle name="Normal 11 3 3 4 2" xfId="28777" xr:uid="{00000000-0005-0000-0000-0000FD1B0000}"/>
    <cellStyle name="Normal 11 3 3 5" xfId="18734" xr:uid="{00000000-0005-0000-0000-0000FE1B0000}"/>
    <cellStyle name="Normal 11 3 4" xfId="1924" xr:uid="{00000000-0005-0000-0000-0000FF1B0000}"/>
    <cellStyle name="Normal 11 3 4 2" xfId="21101" xr:uid="{00000000-0005-0000-0000-0000001C0000}"/>
    <cellStyle name="Normal 11 3 5" xfId="1925" xr:uid="{00000000-0005-0000-0000-0000011C0000}"/>
    <cellStyle name="Normal 11 3 5 2" xfId="24937" xr:uid="{00000000-0005-0000-0000-0000021C0000}"/>
    <cellStyle name="Normal 11 3 6" xfId="1926" xr:uid="{00000000-0005-0000-0000-0000031C0000}"/>
    <cellStyle name="Normal 11 3 6 2" xfId="28774" xr:uid="{00000000-0005-0000-0000-0000041C0000}"/>
    <cellStyle name="Normal 11 3 7" xfId="35340" xr:uid="{00000000-0005-0000-0000-0000051C0000}"/>
    <cellStyle name="Normal 11 3 8" xfId="38291" xr:uid="{00000000-0005-0000-0000-0000061C0000}"/>
    <cellStyle name="Normal 11 3 9" xfId="16843" xr:uid="{00000000-0005-0000-0000-0000071C0000}"/>
    <cellStyle name="Normal 11 4" xfId="1927" xr:uid="{00000000-0005-0000-0000-0000081C0000}"/>
    <cellStyle name="Normal 11 4 2" xfId="1928" xr:uid="{00000000-0005-0000-0000-0000091C0000}"/>
    <cellStyle name="Normal 11 4 2 2" xfId="1929" xr:uid="{00000000-0005-0000-0000-00000A1C0000}"/>
    <cellStyle name="Normal 11 4 2 2 2" xfId="21106" xr:uid="{00000000-0005-0000-0000-00000B1C0000}"/>
    <cellStyle name="Normal 11 4 2 3" xfId="1930" xr:uid="{00000000-0005-0000-0000-00000C1C0000}"/>
    <cellStyle name="Normal 11 4 2 3 2" xfId="24942" xr:uid="{00000000-0005-0000-0000-00000D1C0000}"/>
    <cellStyle name="Normal 11 4 2 4" xfId="1931" xr:uid="{00000000-0005-0000-0000-00000E1C0000}"/>
    <cellStyle name="Normal 11 4 2 4 2" xfId="28779" xr:uid="{00000000-0005-0000-0000-00000F1C0000}"/>
    <cellStyle name="Normal 11 4 2 5" xfId="19719" xr:uid="{00000000-0005-0000-0000-0000101C0000}"/>
    <cellStyle name="Normal 11 4 3" xfId="1932" xr:uid="{00000000-0005-0000-0000-0000111C0000}"/>
    <cellStyle name="Normal 11 4 3 2" xfId="21105" xr:uid="{00000000-0005-0000-0000-0000121C0000}"/>
    <cellStyle name="Normal 11 4 4" xfId="1933" xr:uid="{00000000-0005-0000-0000-0000131C0000}"/>
    <cellStyle name="Normal 11 4 4 2" xfId="24941" xr:uid="{00000000-0005-0000-0000-0000141C0000}"/>
    <cellStyle name="Normal 11 4 5" xfId="1934" xr:uid="{00000000-0005-0000-0000-0000151C0000}"/>
    <cellStyle name="Normal 11 4 5 2" xfId="28778" xr:uid="{00000000-0005-0000-0000-0000161C0000}"/>
    <cellStyle name="Normal 11 4 6" xfId="35341" xr:uid="{00000000-0005-0000-0000-0000171C0000}"/>
    <cellStyle name="Normal 11 4 7" xfId="38292" xr:uid="{00000000-0005-0000-0000-0000181C0000}"/>
    <cellStyle name="Normal 11 4 8" xfId="16845" xr:uid="{00000000-0005-0000-0000-0000191C0000}"/>
    <cellStyle name="Normal 11 5" xfId="1935" xr:uid="{00000000-0005-0000-0000-00001A1C0000}"/>
    <cellStyle name="Normal 11 5 2" xfId="1936" xr:uid="{00000000-0005-0000-0000-00001B1C0000}"/>
    <cellStyle name="Normal 11 5 2 2" xfId="21107" xr:uid="{00000000-0005-0000-0000-00001C1C0000}"/>
    <cellStyle name="Normal 11 5 3" xfId="1937" xr:uid="{00000000-0005-0000-0000-00001D1C0000}"/>
    <cellStyle name="Normal 11 5 3 2" xfId="24943" xr:uid="{00000000-0005-0000-0000-00001E1C0000}"/>
    <cellStyle name="Normal 11 5 4" xfId="1938" xr:uid="{00000000-0005-0000-0000-00001F1C0000}"/>
    <cellStyle name="Normal 11 5 4 2" xfId="28780" xr:uid="{00000000-0005-0000-0000-0000201C0000}"/>
    <cellStyle name="Normal 11 5 5" xfId="35342" xr:uid="{00000000-0005-0000-0000-0000211C0000}"/>
    <cellStyle name="Normal 11 5 6" xfId="38349" xr:uid="{00000000-0005-0000-0000-0000221C0000}"/>
    <cellStyle name="Normal 11 5 7" xfId="16846" xr:uid="{00000000-0005-0000-0000-0000231C0000}"/>
    <cellStyle name="Normal 11 6" xfId="1939" xr:uid="{00000000-0005-0000-0000-0000241C0000}"/>
    <cellStyle name="Normal 11 6 2" xfId="35343" xr:uid="{00000000-0005-0000-0000-0000251C0000}"/>
    <cellStyle name="Normal 11 6 3" xfId="21100" xr:uid="{00000000-0005-0000-0000-0000261C0000}"/>
    <cellStyle name="Normal 11 7" xfId="1940" xr:uid="{00000000-0005-0000-0000-0000271C0000}"/>
    <cellStyle name="Normal 11 7 2" xfId="35344" xr:uid="{00000000-0005-0000-0000-0000281C0000}"/>
    <cellStyle name="Normal 11 7 3" xfId="24936" xr:uid="{00000000-0005-0000-0000-0000291C0000}"/>
    <cellStyle name="Normal 11 8" xfId="1941" xr:uid="{00000000-0005-0000-0000-00002A1C0000}"/>
    <cellStyle name="Normal 11 8 2" xfId="35345" xr:uid="{00000000-0005-0000-0000-00002B1C0000}"/>
    <cellStyle name="Normal 11 8 3" xfId="28773" xr:uid="{00000000-0005-0000-0000-00002C1C0000}"/>
    <cellStyle name="Normal 11 9" xfId="1942" xr:uid="{00000000-0005-0000-0000-00002D1C0000}"/>
    <cellStyle name="Normal 11 9 2" xfId="35346" xr:uid="{00000000-0005-0000-0000-00002E1C0000}"/>
    <cellStyle name="Normal 110" xfId="35113" xr:uid="{00000000-0005-0000-0000-00002F1C0000}"/>
    <cellStyle name="Normal 110 2" xfId="40613" xr:uid="{00000000-0005-0000-0000-0000301C0000}"/>
    <cellStyle name="Normal 111" xfId="35115" xr:uid="{00000000-0005-0000-0000-0000311C0000}"/>
    <cellStyle name="Normal 111 2" xfId="40615" xr:uid="{00000000-0005-0000-0000-0000321C0000}"/>
    <cellStyle name="Normal 112" xfId="35109" xr:uid="{00000000-0005-0000-0000-0000331C0000}"/>
    <cellStyle name="Normal 112 2" xfId="40610" xr:uid="{00000000-0005-0000-0000-0000341C0000}"/>
    <cellStyle name="Normal 113" xfId="35118" xr:uid="{00000000-0005-0000-0000-0000351C0000}"/>
    <cellStyle name="Normal 113 2" xfId="40618" xr:uid="{00000000-0005-0000-0000-0000361C0000}"/>
    <cellStyle name="Normal 114" xfId="35141" xr:uid="{00000000-0005-0000-0000-0000371C0000}"/>
    <cellStyle name="Normal 115" xfId="35132" xr:uid="{00000000-0005-0000-0000-0000381C0000}"/>
    <cellStyle name="Normal 116" xfId="35120" xr:uid="{00000000-0005-0000-0000-0000391C0000}"/>
    <cellStyle name="Normal 117" xfId="35133" xr:uid="{00000000-0005-0000-0000-00003A1C0000}"/>
    <cellStyle name="Normal 117 2" xfId="40620" xr:uid="{00000000-0005-0000-0000-00003B1C0000}"/>
    <cellStyle name="Normal 118" xfId="35128" xr:uid="{00000000-0005-0000-0000-00003C1C0000}"/>
    <cellStyle name="Normal 119" xfId="35129" xr:uid="{00000000-0005-0000-0000-00003D1C0000}"/>
    <cellStyle name="Normal 12" xfId="1943" xr:uid="{00000000-0005-0000-0000-00003E1C0000}"/>
    <cellStyle name="Normal 12 10" xfId="35689" xr:uid="{00000000-0005-0000-0000-00003F1C0000}"/>
    <cellStyle name="Normal 12 11" xfId="39926" xr:uid="{00000000-0005-0000-0000-0000401C0000}"/>
    <cellStyle name="Normal 12 2" xfId="1944" xr:uid="{00000000-0005-0000-0000-0000411C0000}"/>
    <cellStyle name="Normal 12 2 2" xfId="1945" xr:uid="{00000000-0005-0000-0000-0000421C0000}"/>
    <cellStyle name="Normal 12 2 2 2" xfId="1946" xr:uid="{00000000-0005-0000-0000-0000431C0000}"/>
    <cellStyle name="Normal 12 2 2 2 2" xfId="34695" xr:uid="{00000000-0005-0000-0000-0000441C0000}"/>
    <cellStyle name="Normal 12 2 2 2 2 2" xfId="34696" xr:uid="{00000000-0005-0000-0000-0000451C0000}"/>
    <cellStyle name="Normal 12 2 2 2 3" xfId="34697" xr:uid="{00000000-0005-0000-0000-0000461C0000}"/>
    <cellStyle name="Normal 12 2 2 2 4" xfId="34694" xr:uid="{00000000-0005-0000-0000-0000471C0000}"/>
    <cellStyle name="Normal 12 2 2 3" xfId="34698" xr:uid="{00000000-0005-0000-0000-0000481C0000}"/>
    <cellStyle name="Normal 12 2 2 3 2" xfId="34699" xr:uid="{00000000-0005-0000-0000-0000491C0000}"/>
    <cellStyle name="Normal 12 2 2 4" xfId="34700" xr:uid="{00000000-0005-0000-0000-00004A1C0000}"/>
    <cellStyle name="Normal 12 2 2 5" xfId="34693" xr:uid="{00000000-0005-0000-0000-00004B1C0000}"/>
    <cellStyle name="Normal 12 2 3" xfId="1947" xr:uid="{00000000-0005-0000-0000-00004C1C0000}"/>
    <cellStyle name="Normal 12 2 3 2" xfId="34701" xr:uid="{00000000-0005-0000-0000-00004D1C0000}"/>
    <cellStyle name="Normal 12 2 3 2 2" xfId="34702" xr:uid="{00000000-0005-0000-0000-00004E1C0000}"/>
    <cellStyle name="Normal 12 2 3 3" xfId="34703" xr:uid="{00000000-0005-0000-0000-00004F1C0000}"/>
    <cellStyle name="Normal 12 2 3 4" xfId="32372" xr:uid="{00000000-0005-0000-0000-0000501C0000}"/>
    <cellStyle name="Normal 12 2 4" xfId="33144" xr:uid="{00000000-0005-0000-0000-0000511C0000}"/>
    <cellStyle name="Normal 12 2 4 2" xfId="34705" xr:uid="{00000000-0005-0000-0000-0000521C0000}"/>
    <cellStyle name="Normal 12 2 4 3" xfId="34704" xr:uid="{00000000-0005-0000-0000-0000531C0000}"/>
    <cellStyle name="Normal 12 2 5" xfId="34706" xr:uid="{00000000-0005-0000-0000-0000541C0000}"/>
    <cellStyle name="Normal 12 2 6" xfId="35347" xr:uid="{00000000-0005-0000-0000-0000551C0000}"/>
    <cellStyle name="Normal 12 2 7" xfId="39914" xr:uid="{00000000-0005-0000-0000-0000561C0000}"/>
    <cellStyle name="Normal 12 3" xfId="1948" xr:uid="{00000000-0005-0000-0000-0000571C0000}"/>
    <cellStyle name="Normal 12 3 2" xfId="1949" xr:uid="{00000000-0005-0000-0000-0000581C0000}"/>
    <cellStyle name="Normal 12 3 2 2" xfId="34709" xr:uid="{00000000-0005-0000-0000-0000591C0000}"/>
    <cellStyle name="Normal 12 3 2 2 2" xfId="34710" xr:uid="{00000000-0005-0000-0000-00005A1C0000}"/>
    <cellStyle name="Normal 12 3 2 3" xfId="34711" xr:uid="{00000000-0005-0000-0000-00005B1C0000}"/>
    <cellStyle name="Normal 12 3 2 4" xfId="34708" xr:uid="{00000000-0005-0000-0000-00005C1C0000}"/>
    <cellStyle name="Normal 12 3 3" xfId="34712" xr:uid="{00000000-0005-0000-0000-00005D1C0000}"/>
    <cellStyle name="Normal 12 3 3 2" xfId="34713" xr:uid="{00000000-0005-0000-0000-00005E1C0000}"/>
    <cellStyle name="Normal 12 3 4" xfId="34714" xr:uid="{00000000-0005-0000-0000-00005F1C0000}"/>
    <cellStyle name="Normal 12 3 5" xfId="34707" xr:uid="{00000000-0005-0000-0000-0000601C0000}"/>
    <cellStyle name="Normal 12 3 6" xfId="35348" xr:uid="{00000000-0005-0000-0000-0000611C0000}"/>
    <cellStyle name="Normal 12 4" xfId="1950" xr:uid="{00000000-0005-0000-0000-0000621C0000}"/>
    <cellStyle name="Normal 12 4 2" xfId="1951" xr:uid="{00000000-0005-0000-0000-0000631C0000}"/>
    <cellStyle name="Normal 12 4 2 2" xfId="34717" xr:uid="{00000000-0005-0000-0000-0000641C0000}"/>
    <cellStyle name="Normal 12 4 2 3" xfId="34716" xr:uid="{00000000-0005-0000-0000-0000651C0000}"/>
    <cellStyle name="Normal 12 4 3" xfId="34718" xr:uid="{00000000-0005-0000-0000-0000661C0000}"/>
    <cellStyle name="Normal 12 4 4" xfId="34715" xr:uid="{00000000-0005-0000-0000-0000671C0000}"/>
    <cellStyle name="Normal 12 4 5" xfId="35349" xr:uid="{00000000-0005-0000-0000-0000681C0000}"/>
    <cellStyle name="Normal 12 5" xfId="1952" xr:uid="{00000000-0005-0000-0000-0000691C0000}"/>
    <cellStyle name="Normal 12 5 2" xfId="34720" xr:uid="{00000000-0005-0000-0000-00006A1C0000}"/>
    <cellStyle name="Normal 12 5 3" xfId="34719" xr:uid="{00000000-0005-0000-0000-00006B1C0000}"/>
    <cellStyle name="Normal 12 5 4" xfId="35350" xr:uid="{00000000-0005-0000-0000-00006C1C0000}"/>
    <cellStyle name="Normal 12 5 5" xfId="33143" xr:uid="{00000000-0005-0000-0000-00006D1C0000}"/>
    <cellStyle name="Normal 12 5 6" xfId="32364" xr:uid="{00000000-0005-0000-0000-00006E1C0000}"/>
    <cellStyle name="Normal 12 6" xfId="34721" xr:uid="{00000000-0005-0000-0000-00006F1C0000}"/>
    <cellStyle name="Normal 12 6 2" xfId="35351" xr:uid="{00000000-0005-0000-0000-0000701C0000}"/>
    <cellStyle name="Normal 12 7" xfId="35352" xr:uid="{00000000-0005-0000-0000-0000711C0000}"/>
    <cellStyle name="Normal 12 8" xfId="35353" xr:uid="{00000000-0005-0000-0000-0000721C0000}"/>
    <cellStyle name="Normal 12 9" xfId="35354" xr:uid="{00000000-0005-0000-0000-0000731C0000}"/>
    <cellStyle name="Normal 120" xfId="35140" xr:uid="{00000000-0005-0000-0000-0000741C0000}"/>
    <cellStyle name="Normal 121" xfId="35139" xr:uid="{00000000-0005-0000-0000-0000751C0000}"/>
    <cellStyle name="Normal 122" xfId="35119" xr:uid="{00000000-0005-0000-0000-0000761C0000}"/>
    <cellStyle name="Normal 123" xfId="35131" xr:uid="{00000000-0005-0000-0000-0000771C0000}"/>
    <cellStyle name="Normal 124" xfId="35138" xr:uid="{00000000-0005-0000-0000-0000781C0000}"/>
    <cellStyle name="Normal 125" xfId="35143" xr:uid="{00000000-0005-0000-0000-0000791C0000}"/>
    <cellStyle name="Normal 126" xfId="35124" xr:uid="{00000000-0005-0000-0000-00007A1C0000}"/>
    <cellStyle name="Normal 127" xfId="35122" xr:uid="{00000000-0005-0000-0000-00007B1C0000}"/>
    <cellStyle name="Normal 128" xfId="35123" xr:uid="{00000000-0005-0000-0000-00007C1C0000}"/>
    <cellStyle name="Normal 129" xfId="35134" xr:uid="{00000000-0005-0000-0000-00007D1C0000}"/>
    <cellStyle name="Normal 13" xfId="1953" xr:uid="{00000000-0005-0000-0000-00007E1C0000}"/>
    <cellStyle name="Normal 13 10" xfId="39925" xr:uid="{00000000-0005-0000-0000-00007F1C0000}"/>
    <cellStyle name="Normal 13 2" xfId="1954" xr:uid="{00000000-0005-0000-0000-0000801C0000}"/>
    <cellStyle name="Normal 13 2 10" xfId="39913" xr:uid="{00000000-0005-0000-0000-0000811C0000}"/>
    <cellStyle name="Normal 13 2 2" xfId="1955" xr:uid="{00000000-0005-0000-0000-0000821C0000}"/>
    <cellStyle name="Normal 13 2 2 2" xfId="1956" xr:uid="{00000000-0005-0000-0000-0000831C0000}"/>
    <cellStyle name="Normal 13 2 2 2 2" xfId="34722" xr:uid="{00000000-0005-0000-0000-0000841C0000}"/>
    <cellStyle name="Normal 13 2 2 2 2 2" xfId="34723" xr:uid="{00000000-0005-0000-0000-0000851C0000}"/>
    <cellStyle name="Normal 13 2 2 2 3" xfId="34724" xr:uid="{00000000-0005-0000-0000-0000861C0000}"/>
    <cellStyle name="Normal 13 2 2 2 4" xfId="21110" xr:uid="{00000000-0005-0000-0000-0000871C0000}"/>
    <cellStyle name="Normal 13 2 2 3" xfId="1957" xr:uid="{00000000-0005-0000-0000-0000881C0000}"/>
    <cellStyle name="Normal 13 2 2 3 2" xfId="34725" xr:uid="{00000000-0005-0000-0000-0000891C0000}"/>
    <cellStyle name="Normal 13 2 2 3 3" xfId="24946" xr:uid="{00000000-0005-0000-0000-00008A1C0000}"/>
    <cellStyle name="Normal 13 2 2 4" xfId="1958" xr:uid="{00000000-0005-0000-0000-00008B1C0000}"/>
    <cellStyle name="Normal 13 2 2 4 2" xfId="28783" xr:uid="{00000000-0005-0000-0000-00008C1C0000}"/>
    <cellStyle name="Normal 13 2 2 5" xfId="19722" xr:uid="{00000000-0005-0000-0000-00008D1C0000}"/>
    <cellStyle name="Normal 13 2 3" xfId="1959" xr:uid="{00000000-0005-0000-0000-00008E1C0000}"/>
    <cellStyle name="Normal 13 2 3 2" xfId="34726" xr:uid="{00000000-0005-0000-0000-00008F1C0000}"/>
    <cellStyle name="Normal 13 2 3 2 2" xfId="34727" xr:uid="{00000000-0005-0000-0000-0000901C0000}"/>
    <cellStyle name="Normal 13 2 3 3" xfId="34728" xr:uid="{00000000-0005-0000-0000-0000911C0000}"/>
    <cellStyle name="Normal 13 2 3 4" xfId="21109" xr:uid="{00000000-0005-0000-0000-0000921C0000}"/>
    <cellStyle name="Normal 13 2 4" xfId="1960" xr:uid="{00000000-0005-0000-0000-0000931C0000}"/>
    <cellStyle name="Normal 13 2 4 2" xfId="34729" xr:uid="{00000000-0005-0000-0000-0000941C0000}"/>
    <cellStyle name="Normal 13 2 4 3" xfId="24945" xr:uid="{00000000-0005-0000-0000-0000951C0000}"/>
    <cellStyle name="Normal 13 2 5" xfId="1961" xr:uid="{00000000-0005-0000-0000-0000961C0000}"/>
    <cellStyle name="Normal 13 2 5 2" xfId="28782" xr:uid="{00000000-0005-0000-0000-0000971C0000}"/>
    <cellStyle name="Normal 13 2 6" xfId="1962" xr:uid="{00000000-0005-0000-0000-0000981C0000}"/>
    <cellStyle name="Normal 13 2 6 2" xfId="16848" xr:uid="{00000000-0005-0000-0000-0000991C0000}"/>
    <cellStyle name="Normal 13 2 7" xfId="33146" xr:uid="{00000000-0005-0000-0000-00009A1C0000}"/>
    <cellStyle name="Normal 13 2 8" xfId="35355" xr:uid="{00000000-0005-0000-0000-00009B1C0000}"/>
    <cellStyle name="Normal 13 2 9" xfId="35691" xr:uid="{00000000-0005-0000-0000-00009C1C0000}"/>
    <cellStyle name="Normal 13 3" xfId="1963" xr:uid="{00000000-0005-0000-0000-00009D1C0000}"/>
    <cellStyle name="Normal 13 3 2" xfId="1964" xr:uid="{00000000-0005-0000-0000-00009E1C0000}"/>
    <cellStyle name="Normal 13 3 2 2" xfId="34730" xr:uid="{00000000-0005-0000-0000-00009F1C0000}"/>
    <cellStyle name="Normal 13 3 2 2 2" xfId="34731" xr:uid="{00000000-0005-0000-0000-0000A01C0000}"/>
    <cellStyle name="Normal 13 3 2 3" xfId="34732" xr:uid="{00000000-0005-0000-0000-0000A11C0000}"/>
    <cellStyle name="Normal 13 3 2 4" xfId="21111" xr:uid="{00000000-0005-0000-0000-0000A21C0000}"/>
    <cellStyle name="Normal 13 3 3" xfId="1965" xr:uid="{00000000-0005-0000-0000-0000A31C0000}"/>
    <cellStyle name="Normal 13 3 3 2" xfId="34733" xr:uid="{00000000-0005-0000-0000-0000A41C0000}"/>
    <cellStyle name="Normal 13 3 3 3" xfId="24947" xr:uid="{00000000-0005-0000-0000-0000A51C0000}"/>
    <cellStyle name="Normal 13 3 4" xfId="1966" xr:uid="{00000000-0005-0000-0000-0000A61C0000}"/>
    <cellStyle name="Normal 13 3 4 2" xfId="28784" xr:uid="{00000000-0005-0000-0000-0000A71C0000}"/>
    <cellStyle name="Normal 13 3 5" xfId="35356" xr:uid="{00000000-0005-0000-0000-0000A81C0000}"/>
    <cellStyle name="Normal 13 3 6" xfId="35752" xr:uid="{00000000-0005-0000-0000-0000A91C0000}"/>
    <cellStyle name="Normal 13 3 7" xfId="18735" xr:uid="{00000000-0005-0000-0000-0000AA1C0000}"/>
    <cellStyle name="Normal 13 4" xfId="1967" xr:uid="{00000000-0005-0000-0000-0000AB1C0000}"/>
    <cellStyle name="Normal 13 4 2" xfId="34734" xr:uid="{00000000-0005-0000-0000-0000AC1C0000}"/>
    <cellStyle name="Normal 13 4 2 2" xfId="34735" xr:uid="{00000000-0005-0000-0000-0000AD1C0000}"/>
    <cellStyle name="Normal 13 4 3" xfId="34736" xr:uid="{00000000-0005-0000-0000-0000AE1C0000}"/>
    <cellStyle name="Normal 13 4 4" xfId="35357" xr:uid="{00000000-0005-0000-0000-0000AF1C0000}"/>
    <cellStyle name="Normal 13 4 5" xfId="21108" xr:uid="{00000000-0005-0000-0000-0000B01C0000}"/>
    <cellStyle name="Normal 13 5" xfId="1968" xr:uid="{00000000-0005-0000-0000-0000B11C0000}"/>
    <cellStyle name="Normal 13 5 2" xfId="34737" xr:uid="{00000000-0005-0000-0000-0000B21C0000}"/>
    <cellStyle name="Normal 13 5 3" xfId="35358" xr:uid="{00000000-0005-0000-0000-0000B31C0000}"/>
    <cellStyle name="Normal 13 5 4" xfId="24944" xr:uid="{00000000-0005-0000-0000-0000B41C0000}"/>
    <cellStyle name="Normal 13 6" xfId="1969" xr:uid="{00000000-0005-0000-0000-0000B51C0000}"/>
    <cellStyle name="Normal 13 6 2" xfId="35359" xr:uid="{00000000-0005-0000-0000-0000B61C0000}"/>
    <cellStyle name="Normal 13 6 3" xfId="28781" xr:uid="{00000000-0005-0000-0000-0000B71C0000}"/>
    <cellStyle name="Normal 13 7" xfId="1970" xr:uid="{00000000-0005-0000-0000-0000B81C0000}"/>
    <cellStyle name="Normal 13 7 2" xfId="35360" xr:uid="{00000000-0005-0000-0000-0000B91C0000}"/>
    <cellStyle name="Normal 13 7 3" xfId="16847" xr:uid="{00000000-0005-0000-0000-0000BA1C0000}"/>
    <cellStyle name="Normal 13 8" xfId="33145" xr:uid="{00000000-0005-0000-0000-0000BB1C0000}"/>
    <cellStyle name="Normal 13 8 2" xfId="35361" xr:uid="{00000000-0005-0000-0000-0000BC1C0000}"/>
    <cellStyle name="Normal 13 9" xfId="35362" xr:uid="{00000000-0005-0000-0000-0000BD1C0000}"/>
    <cellStyle name="Normal 130" xfId="35126" xr:uid="{00000000-0005-0000-0000-0000BE1C0000}"/>
    <cellStyle name="Normal 131" xfId="35146" xr:uid="{00000000-0005-0000-0000-0000BF1C0000}"/>
    <cellStyle name="Normal 131 2" xfId="40621" xr:uid="{00000000-0005-0000-0000-0000C01C0000}"/>
    <cellStyle name="Normal 132" xfId="35148" xr:uid="{00000000-0005-0000-0000-0000C11C0000}"/>
    <cellStyle name="Normal 132 2" xfId="40622" xr:uid="{00000000-0005-0000-0000-0000C21C0000}"/>
    <cellStyle name="Normal 133" xfId="35150" xr:uid="{00000000-0005-0000-0000-0000C31C0000}"/>
    <cellStyle name="Normal 133 2" xfId="40623" xr:uid="{00000000-0005-0000-0000-0000C41C0000}"/>
    <cellStyle name="Normal 134" xfId="35152" xr:uid="{00000000-0005-0000-0000-0000C51C0000}"/>
    <cellStyle name="Normal 134 2" xfId="40624" xr:uid="{00000000-0005-0000-0000-0000C61C0000}"/>
    <cellStyle name="Normal 135" xfId="35154" xr:uid="{00000000-0005-0000-0000-0000C71C0000}"/>
    <cellStyle name="Normal 135 2" xfId="40625" xr:uid="{00000000-0005-0000-0000-0000C81C0000}"/>
    <cellStyle name="Normal 136" xfId="35156" xr:uid="{00000000-0005-0000-0000-0000C91C0000}"/>
    <cellStyle name="Normal 137" xfId="35237" xr:uid="{00000000-0005-0000-0000-0000CA1C0000}"/>
    <cellStyle name="Normal 138" xfId="35240" xr:uid="{00000000-0005-0000-0000-0000CB1C0000}"/>
    <cellStyle name="Normal 139" xfId="35236" xr:uid="{00000000-0005-0000-0000-0000CC1C0000}"/>
    <cellStyle name="Normal 14" xfId="1971" xr:uid="{00000000-0005-0000-0000-0000CD1C0000}"/>
    <cellStyle name="Normal 14 10" xfId="39916" xr:uid="{00000000-0005-0000-0000-0000CE1C0000}"/>
    <cellStyle name="Normal 14 2" xfId="1972" xr:uid="{00000000-0005-0000-0000-0000CF1C0000}"/>
    <cellStyle name="Normal 14 2 2" xfId="1973" xr:uid="{00000000-0005-0000-0000-0000D01C0000}"/>
    <cellStyle name="Normal 14 2 2 2" xfId="1974" xr:uid="{00000000-0005-0000-0000-0000D11C0000}"/>
    <cellStyle name="Normal 14 2 2 2 2" xfId="34738" xr:uid="{00000000-0005-0000-0000-0000D21C0000}"/>
    <cellStyle name="Normal 14 2 2 2 2 2" xfId="34739" xr:uid="{00000000-0005-0000-0000-0000D31C0000}"/>
    <cellStyle name="Normal 14 2 2 2 3" xfId="34740" xr:uid="{00000000-0005-0000-0000-0000D41C0000}"/>
    <cellStyle name="Normal 14 2 2 2 4" xfId="21114" xr:uid="{00000000-0005-0000-0000-0000D51C0000}"/>
    <cellStyle name="Normal 14 2 2 3" xfId="1975" xr:uid="{00000000-0005-0000-0000-0000D61C0000}"/>
    <cellStyle name="Normal 14 2 2 3 2" xfId="34741" xr:uid="{00000000-0005-0000-0000-0000D71C0000}"/>
    <cellStyle name="Normal 14 2 2 3 3" xfId="24950" xr:uid="{00000000-0005-0000-0000-0000D81C0000}"/>
    <cellStyle name="Normal 14 2 2 4" xfId="1976" xr:uid="{00000000-0005-0000-0000-0000D91C0000}"/>
    <cellStyle name="Normal 14 2 2 4 2" xfId="28787" xr:uid="{00000000-0005-0000-0000-0000DA1C0000}"/>
    <cellStyle name="Normal 14 2 2 5" xfId="19723" xr:uid="{00000000-0005-0000-0000-0000DB1C0000}"/>
    <cellStyle name="Normal 14 2 3" xfId="1977" xr:uid="{00000000-0005-0000-0000-0000DC1C0000}"/>
    <cellStyle name="Normal 14 2 3 2" xfId="34742" xr:uid="{00000000-0005-0000-0000-0000DD1C0000}"/>
    <cellStyle name="Normal 14 2 3 2 2" xfId="34743" xr:uid="{00000000-0005-0000-0000-0000DE1C0000}"/>
    <cellStyle name="Normal 14 2 3 3" xfId="34744" xr:uid="{00000000-0005-0000-0000-0000DF1C0000}"/>
    <cellStyle name="Normal 14 2 3 4" xfId="21113" xr:uid="{00000000-0005-0000-0000-0000E01C0000}"/>
    <cellStyle name="Normal 14 2 4" xfId="1978" xr:uid="{00000000-0005-0000-0000-0000E11C0000}"/>
    <cellStyle name="Normal 14 2 4 2" xfId="34745" xr:uid="{00000000-0005-0000-0000-0000E21C0000}"/>
    <cellStyle name="Normal 14 2 4 3" xfId="24949" xr:uid="{00000000-0005-0000-0000-0000E31C0000}"/>
    <cellStyle name="Normal 14 2 5" xfId="1979" xr:uid="{00000000-0005-0000-0000-0000E41C0000}"/>
    <cellStyle name="Normal 14 2 5 2" xfId="28786" xr:uid="{00000000-0005-0000-0000-0000E51C0000}"/>
    <cellStyle name="Normal 14 2 6" xfId="1980" xr:uid="{00000000-0005-0000-0000-0000E61C0000}"/>
    <cellStyle name="Normal 14 2 6 2" xfId="16850" xr:uid="{00000000-0005-0000-0000-0000E71C0000}"/>
    <cellStyle name="Normal 14 2 7" xfId="33148" xr:uid="{00000000-0005-0000-0000-0000E81C0000}"/>
    <cellStyle name="Normal 14 2 8" xfId="35363" xr:uid="{00000000-0005-0000-0000-0000E91C0000}"/>
    <cellStyle name="Normal 14 2 9" xfId="39912" xr:uid="{00000000-0005-0000-0000-0000EA1C0000}"/>
    <cellStyle name="Normal 14 3" xfId="1981" xr:uid="{00000000-0005-0000-0000-0000EB1C0000}"/>
    <cellStyle name="Normal 14 3 2" xfId="1982" xr:uid="{00000000-0005-0000-0000-0000EC1C0000}"/>
    <cellStyle name="Normal 14 3 2 2" xfId="34746" xr:uid="{00000000-0005-0000-0000-0000ED1C0000}"/>
    <cellStyle name="Normal 14 3 2 2 2" xfId="34747" xr:uid="{00000000-0005-0000-0000-0000EE1C0000}"/>
    <cellStyle name="Normal 14 3 2 3" xfId="34748" xr:uid="{00000000-0005-0000-0000-0000EF1C0000}"/>
    <cellStyle name="Normal 14 3 2 4" xfId="38356" xr:uid="{00000000-0005-0000-0000-0000F01C0000}"/>
    <cellStyle name="Normal 14 3 2 5" xfId="21115" xr:uid="{00000000-0005-0000-0000-0000F11C0000}"/>
    <cellStyle name="Normal 14 3 3" xfId="1983" xr:uid="{00000000-0005-0000-0000-0000F21C0000}"/>
    <cellStyle name="Normal 14 3 3 2" xfId="34749" xr:uid="{00000000-0005-0000-0000-0000F31C0000}"/>
    <cellStyle name="Normal 14 3 3 3" xfId="24951" xr:uid="{00000000-0005-0000-0000-0000F41C0000}"/>
    <cellStyle name="Normal 14 3 4" xfId="1984" xr:uid="{00000000-0005-0000-0000-0000F51C0000}"/>
    <cellStyle name="Normal 14 3 4 2" xfId="28788" xr:uid="{00000000-0005-0000-0000-0000F61C0000}"/>
    <cellStyle name="Normal 14 3 5" xfId="1985" xr:uid="{00000000-0005-0000-0000-0000F71C0000}"/>
    <cellStyle name="Normal 14 3 5 2" xfId="18736" xr:uid="{00000000-0005-0000-0000-0000F81C0000}"/>
    <cellStyle name="Normal 14 3 6" xfId="32421" xr:uid="{00000000-0005-0000-0000-0000F91C0000}"/>
    <cellStyle name="Normal 14 3 7" xfId="35364" xr:uid="{00000000-0005-0000-0000-0000FA1C0000}"/>
    <cellStyle name="Normal 14 4" xfId="1986" xr:uid="{00000000-0005-0000-0000-0000FB1C0000}"/>
    <cellStyle name="Normal 14 4 2" xfId="34750" xr:uid="{00000000-0005-0000-0000-0000FC1C0000}"/>
    <cellStyle name="Normal 14 4 2 2" xfId="34751" xr:uid="{00000000-0005-0000-0000-0000FD1C0000}"/>
    <cellStyle name="Normal 14 4 3" xfId="34752" xr:uid="{00000000-0005-0000-0000-0000FE1C0000}"/>
    <cellStyle name="Normal 14 4 4" xfId="35365" xr:uid="{00000000-0005-0000-0000-0000FF1C0000}"/>
    <cellStyle name="Normal 14 4 5" xfId="38299" xr:uid="{00000000-0005-0000-0000-0000001D0000}"/>
    <cellStyle name="Normal 14 4 6" xfId="21112" xr:uid="{00000000-0005-0000-0000-0000011D0000}"/>
    <cellStyle name="Normal 14 5" xfId="1987" xr:uid="{00000000-0005-0000-0000-0000021D0000}"/>
    <cellStyle name="Normal 14 5 2" xfId="34753" xr:uid="{00000000-0005-0000-0000-0000031D0000}"/>
    <cellStyle name="Normal 14 5 3" xfId="35366" xr:uid="{00000000-0005-0000-0000-0000041D0000}"/>
    <cellStyle name="Normal 14 5 4" xfId="24948" xr:uid="{00000000-0005-0000-0000-0000051D0000}"/>
    <cellStyle name="Normal 14 6" xfId="1988" xr:uid="{00000000-0005-0000-0000-0000061D0000}"/>
    <cellStyle name="Normal 14 6 2" xfId="35367" xr:uid="{00000000-0005-0000-0000-0000071D0000}"/>
    <cellStyle name="Normal 14 6 3" xfId="28785" xr:uid="{00000000-0005-0000-0000-0000081D0000}"/>
    <cellStyle name="Normal 14 7" xfId="1989" xr:uid="{00000000-0005-0000-0000-0000091D0000}"/>
    <cellStyle name="Normal 14 7 2" xfId="35368" xr:uid="{00000000-0005-0000-0000-00000A1D0000}"/>
    <cellStyle name="Normal 14 7 3" xfId="16849" xr:uid="{00000000-0005-0000-0000-00000B1D0000}"/>
    <cellStyle name="Normal 14 8" xfId="1990" xr:uid="{00000000-0005-0000-0000-00000C1D0000}"/>
    <cellStyle name="Normal 14 8 2" xfId="1991" xr:uid="{00000000-0005-0000-0000-00000D1D0000}"/>
    <cellStyle name="Normal 14 8 2 2" xfId="35369" xr:uid="{00000000-0005-0000-0000-00000E1D0000}"/>
    <cellStyle name="Normal 14 8 3" xfId="33147" xr:uid="{00000000-0005-0000-0000-00000F1D0000}"/>
    <cellStyle name="Normal 14 9" xfId="35370" xr:uid="{00000000-0005-0000-0000-0000101D0000}"/>
    <cellStyle name="Normal 140" xfId="35243" xr:uid="{00000000-0005-0000-0000-0000111D0000}"/>
    <cellStyle name="Normal 141" xfId="35245" xr:uid="{00000000-0005-0000-0000-0000121D0000}"/>
    <cellStyle name="Normal 142" xfId="35247" xr:uid="{00000000-0005-0000-0000-0000131D0000}"/>
    <cellStyle name="Normal 143" xfId="35249" xr:uid="{00000000-0005-0000-0000-0000141D0000}"/>
    <cellStyle name="Normal 144" xfId="35242" xr:uid="{00000000-0005-0000-0000-0000151D0000}"/>
    <cellStyle name="Normal 145" xfId="35223" xr:uid="{00000000-0005-0000-0000-0000161D0000}"/>
    <cellStyle name="Normal 145 2" xfId="40626" xr:uid="{00000000-0005-0000-0000-0000171D0000}"/>
    <cellStyle name="Normal 146" xfId="35530" xr:uid="{00000000-0005-0000-0000-0000181D0000}"/>
    <cellStyle name="Normal 146 2" xfId="40646" xr:uid="{00000000-0005-0000-0000-0000191D0000}"/>
    <cellStyle name="Normal 147" xfId="35538" xr:uid="{00000000-0005-0000-0000-00001A1D0000}"/>
    <cellStyle name="Normal 148" xfId="35535" xr:uid="{00000000-0005-0000-0000-00001B1D0000}"/>
    <cellStyle name="Normal 149" xfId="35490" xr:uid="{00000000-0005-0000-0000-00001C1D0000}"/>
    <cellStyle name="Normal 149 2" xfId="40642" xr:uid="{00000000-0005-0000-0000-00001D1D0000}"/>
    <cellStyle name="Normal 15" xfId="1992" xr:uid="{00000000-0005-0000-0000-00001E1D0000}"/>
    <cellStyle name="Normal 15 10" xfId="39909" xr:uid="{00000000-0005-0000-0000-00001F1D0000}"/>
    <cellStyle name="Normal 15 2" xfId="1993" xr:uid="{00000000-0005-0000-0000-0000201D0000}"/>
    <cellStyle name="Normal 15 2 2" xfId="32846" xr:uid="{00000000-0005-0000-0000-0000211D0000}"/>
    <cellStyle name="Normal 15 2 2 2" xfId="34756" xr:uid="{00000000-0005-0000-0000-0000221D0000}"/>
    <cellStyle name="Normal 15 2 2 2 2" xfId="34757" xr:uid="{00000000-0005-0000-0000-0000231D0000}"/>
    <cellStyle name="Normal 15 2 2 2 2 2" xfId="34758" xr:uid="{00000000-0005-0000-0000-0000241D0000}"/>
    <cellStyle name="Normal 15 2 2 2 3" xfId="34759" xr:uid="{00000000-0005-0000-0000-0000251D0000}"/>
    <cellStyle name="Normal 15 2 2 3" xfId="34760" xr:uid="{00000000-0005-0000-0000-0000261D0000}"/>
    <cellStyle name="Normal 15 2 2 3 2" xfId="34761" xr:uid="{00000000-0005-0000-0000-0000271D0000}"/>
    <cellStyle name="Normal 15 2 2 4" xfId="34762" xr:uid="{00000000-0005-0000-0000-0000281D0000}"/>
    <cellStyle name="Normal 15 2 2 5" xfId="34755" xr:uid="{00000000-0005-0000-0000-0000291D0000}"/>
    <cellStyle name="Normal 15 2 3" xfId="33150" xr:uid="{00000000-0005-0000-0000-00002A1D0000}"/>
    <cellStyle name="Normal 15 2 3 2" xfId="34764" xr:uid="{00000000-0005-0000-0000-00002B1D0000}"/>
    <cellStyle name="Normal 15 2 3 2 2" xfId="34765" xr:uid="{00000000-0005-0000-0000-00002C1D0000}"/>
    <cellStyle name="Normal 15 2 3 3" xfId="34766" xr:uid="{00000000-0005-0000-0000-00002D1D0000}"/>
    <cellStyle name="Normal 15 2 3 4" xfId="34763" xr:uid="{00000000-0005-0000-0000-00002E1D0000}"/>
    <cellStyle name="Normal 15 2 4" xfId="34767" xr:uid="{00000000-0005-0000-0000-00002F1D0000}"/>
    <cellStyle name="Normal 15 2 4 2" xfId="34768" xr:uid="{00000000-0005-0000-0000-0000301D0000}"/>
    <cellStyle name="Normal 15 2 5" xfId="34769" xr:uid="{00000000-0005-0000-0000-0000311D0000}"/>
    <cellStyle name="Normal 15 2 6" xfId="34754" xr:uid="{00000000-0005-0000-0000-0000321D0000}"/>
    <cellStyle name="Normal 15 2 7" xfId="35371" xr:uid="{00000000-0005-0000-0000-0000331D0000}"/>
    <cellStyle name="Normal 15 2 8" xfId="39881" xr:uid="{00000000-0005-0000-0000-0000341D0000}"/>
    <cellStyle name="Normal 15 3" xfId="1994" xr:uid="{00000000-0005-0000-0000-0000351D0000}"/>
    <cellStyle name="Normal 15 3 2" xfId="1995" xr:uid="{00000000-0005-0000-0000-0000361D0000}"/>
    <cellStyle name="Normal 15 3 2 2" xfId="1996" xr:uid="{00000000-0005-0000-0000-0000371D0000}"/>
    <cellStyle name="Normal 15 3 2 2 2" xfId="34770" xr:uid="{00000000-0005-0000-0000-0000381D0000}"/>
    <cellStyle name="Normal 15 3 2 2 3" xfId="21118" xr:uid="{00000000-0005-0000-0000-0000391D0000}"/>
    <cellStyle name="Normal 15 3 2 3" xfId="1997" xr:uid="{00000000-0005-0000-0000-00003A1D0000}"/>
    <cellStyle name="Normal 15 3 2 3 2" xfId="24954" xr:uid="{00000000-0005-0000-0000-00003B1D0000}"/>
    <cellStyle name="Normal 15 3 2 4" xfId="1998" xr:uid="{00000000-0005-0000-0000-00003C1D0000}"/>
    <cellStyle name="Normal 15 3 2 4 2" xfId="28791" xr:uid="{00000000-0005-0000-0000-00003D1D0000}"/>
    <cellStyle name="Normal 15 3 2 5" xfId="20528" xr:uid="{00000000-0005-0000-0000-00003E1D0000}"/>
    <cellStyle name="Normal 15 3 3" xfId="1999" xr:uid="{00000000-0005-0000-0000-00003F1D0000}"/>
    <cellStyle name="Normal 15 3 3 2" xfId="34771" xr:uid="{00000000-0005-0000-0000-0000401D0000}"/>
    <cellStyle name="Normal 15 3 3 3" xfId="21117" xr:uid="{00000000-0005-0000-0000-0000411D0000}"/>
    <cellStyle name="Normal 15 3 4" xfId="2000" xr:uid="{00000000-0005-0000-0000-0000421D0000}"/>
    <cellStyle name="Normal 15 3 4 2" xfId="24953" xr:uid="{00000000-0005-0000-0000-0000431D0000}"/>
    <cellStyle name="Normal 15 3 5" xfId="2001" xr:uid="{00000000-0005-0000-0000-0000441D0000}"/>
    <cellStyle name="Normal 15 3 5 2" xfId="28790" xr:uid="{00000000-0005-0000-0000-0000451D0000}"/>
    <cellStyle name="Normal 15 3 6" xfId="35372" xr:uid="{00000000-0005-0000-0000-0000461D0000}"/>
    <cellStyle name="Normal 15 3 7" xfId="16852" xr:uid="{00000000-0005-0000-0000-0000471D0000}"/>
    <cellStyle name="Normal 15 4" xfId="2002" xr:uid="{00000000-0005-0000-0000-0000481D0000}"/>
    <cellStyle name="Normal 15 4 2" xfId="2003" xr:uid="{00000000-0005-0000-0000-0000491D0000}"/>
    <cellStyle name="Normal 15 4 2 2" xfId="34772" xr:uid="{00000000-0005-0000-0000-00004A1D0000}"/>
    <cellStyle name="Normal 15 4 2 3" xfId="21119" xr:uid="{00000000-0005-0000-0000-00004B1D0000}"/>
    <cellStyle name="Normal 15 4 3" xfId="2004" xr:uid="{00000000-0005-0000-0000-00004C1D0000}"/>
    <cellStyle name="Normal 15 4 3 2" xfId="24955" xr:uid="{00000000-0005-0000-0000-00004D1D0000}"/>
    <cellStyle name="Normal 15 4 4" xfId="2005" xr:uid="{00000000-0005-0000-0000-00004E1D0000}"/>
    <cellStyle name="Normal 15 4 4 2" xfId="28792" xr:uid="{00000000-0005-0000-0000-00004F1D0000}"/>
    <cellStyle name="Normal 15 4 5" xfId="35373" xr:uid="{00000000-0005-0000-0000-0000501D0000}"/>
    <cellStyle name="Normal 15 4 6" xfId="18737" xr:uid="{00000000-0005-0000-0000-0000511D0000}"/>
    <cellStyle name="Normal 15 5" xfId="2006" xr:uid="{00000000-0005-0000-0000-0000521D0000}"/>
    <cellStyle name="Normal 15 5 2" xfId="34773" xr:uid="{00000000-0005-0000-0000-0000531D0000}"/>
    <cellStyle name="Normal 15 5 3" xfId="35374" xr:uid="{00000000-0005-0000-0000-0000541D0000}"/>
    <cellStyle name="Normal 15 5 4" xfId="21116" xr:uid="{00000000-0005-0000-0000-0000551D0000}"/>
    <cellStyle name="Normal 15 6" xfId="2007" xr:uid="{00000000-0005-0000-0000-0000561D0000}"/>
    <cellStyle name="Normal 15 6 2" xfId="35375" xr:uid="{00000000-0005-0000-0000-0000571D0000}"/>
    <cellStyle name="Normal 15 6 3" xfId="24952" xr:uid="{00000000-0005-0000-0000-0000581D0000}"/>
    <cellStyle name="Normal 15 7" xfId="2008" xr:uid="{00000000-0005-0000-0000-0000591D0000}"/>
    <cellStyle name="Normal 15 7 2" xfId="35376" xr:uid="{00000000-0005-0000-0000-00005A1D0000}"/>
    <cellStyle name="Normal 15 7 3" xfId="28789" xr:uid="{00000000-0005-0000-0000-00005B1D0000}"/>
    <cellStyle name="Normal 15 8" xfId="2009" xr:uid="{00000000-0005-0000-0000-00005C1D0000}"/>
    <cellStyle name="Normal 15 8 2" xfId="35377" xr:uid="{00000000-0005-0000-0000-00005D1D0000}"/>
    <cellStyle name="Normal 15 8 3" xfId="16851" xr:uid="{00000000-0005-0000-0000-00005E1D0000}"/>
    <cellStyle name="Normal 15 9" xfId="33149" xr:uid="{00000000-0005-0000-0000-00005F1D0000}"/>
    <cellStyle name="Normal 15 9 2" xfId="35378" xr:uid="{00000000-0005-0000-0000-0000601D0000}"/>
    <cellStyle name="Normal 150" xfId="35489" xr:uid="{00000000-0005-0000-0000-0000611D0000}"/>
    <cellStyle name="Normal 150 2" xfId="40641" xr:uid="{00000000-0005-0000-0000-0000621D0000}"/>
    <cellStyle name="Normal 151" xfId="35539" xr:uid="{00000000-0005-0000-0000-0000631D0000}"/>
    <cellStyle name="Normal 151 2" xfId="40651" xr:uid="{00000000-0005-0000-0000-0000641D0000}"/>
    <cellStyle name="Normal 152" xfId="35540" xr:uid="{00000000-0005-0000-0000-0000651D0000}"/>
    <cellStyle name="Normal 152 2" xfId="40652" xr:uid="{00000000-0005-0000-0000-0000661D0000}"/>
    <cellStyle name="Normal 153" xfId="35541" xr:uid="{00000000-0005-0000-0000-0000671D0000}"/>
    <cellStyle name="Normal 153 2" xfId="40653" xr:uid="{00000000-0005-0000-0000-0000681D0000}"/>
    <cellStyle name="Normal 154" xfId="35542" xr:uid="{00000000-0005-0000-0000-0000691D0000}"/>
    <cellStyle name="Normal 154 2" xfId="40654" xr:uid="{00000000-0005-0000-0000-00006A1D0000}"/>
    <cellStyle name="Normal 155" xfId="35561" xr:uid="{00000000-0005-0000-0000-00006B1D0000}"/>
    <cellStyle name="Normal 155 2" xfId="40655" xr:uid="{00000000-0005-0000-0000-00006C1D0000}"/>
    <cellStyle name="Normal 156" xfId="35590" xr:uid="{00000000-0005-0000-0000-00006D1D0000}"/>
    <cellStyle name="Normal 156 2" xfId="40672" xr:uid="{00000000-0005-0000-0000-00006E1D0000}"/>
    <cellStyle name="Normal 157" xfId="35592" xr:uid="{00000000-0005-0000-0000-00006F1D0000}"/>
    <cellStyle name="Normal 158" xfId="35566" xr:uid="{00000000-0005-0000-0000-0000701D0000}"/>
    <cellStyle name="Normal 159" xfId="35586" xr:uid="{00000000-0005-0000-0000-0000711D0000}"/>
    <cellStyle name="Normal 16" xfId="2010" xr:uid="{00000000-0005-0000-0000-0000721D0000}"/>
    <cellStyle name="Normal 16 10" xfId="39908" xr:uid="{00000000-0005-0000-0000-0000731D0000}"/>
    <cellStyle name="Normal 16 2" xfId="2011" xr:uid="{00000000-0005-0000-0000-0000741D0000}"/>
    <cellStyle name="Normal 16 2 2" xfId="32847" xr:uid="{00000000-0005-0000-0000-0000751D0000}"/>
    <cellStyle name="Normal 16 2 3" xfId="33152" xr:uid="{00000000-0005-0000-0000-0000761D0000}"/>
    <cellStyle name="Normal 16 2 4" xfId="35380" xr:uid="{00000000-0005-0000-0000-0000771D0000}"/>
    <cellStyle name="Normal 16 2 5" xfId="39880" xr:uid="{00000000-0005-0000-0000-0000781D0000}"/>
    <cellStyle name="Normal 16 3" xfId="2012" xr:uid="{00000000-0005-0000-0000-0000791D0000}"/>
    <cellStyle name="Normal 16 3 2" xfId="35381" xr:uid="{00000000-0005-0000-0000-00007A1D0000}"/>
    <cellStyle name="Normal 16 4" xfId="2013" xr:uid="{00000000-0005-0000-0000-00007B1D0000}"/>
    <cellStyle name="Normal 16 4 2" xfId="2014" xr:uid="{00000000-0005-0000-0000-00007C1D0000}"/>
    <cellStyle name="Normal 16 4 3" xfId="35382" xr:uid="{00000000-0005-0000-0000-00007D1D0000}"/>
    <cellStyle name="Normal 16 5" xfId="2015" xr:uid="{00000000-0005-0000-0000-00007E1D0000}"/>
    <cellStyle name="Normal 16 5 2" xfId="35383" xr:uid="{00000000-0005-0000-0000-00007F1D0000}"/>
    <cellStyle name="Normal 16 6" xfId="2016" xr:uid="{00000000-0005-0000-0000-0000801D0000}"/>
    <cellStyle name="Normal 16 6 2" xfId="35384" xr:uid="{00000000-0005-0000-0000-0000811D0000}"/>
    <cellStyle name="Normal 16 7" xfId="2017" xr:uid="{00000000-0005-0000-0000-0000821D0000}"/>
    <cellStyle name="Normal 16 7 2" xfId="35385" xr:uid="{00000000-0005-0000-0000-0000831D0000}"/>
    <cellStyle name="Normal 16 8" xfId="33151" xr:uid="{00000000-0005-0000-0000-0000841D0000}"/>
    <cellStyle name="Normal 16 8 2" xfId="35386" xr:uid="{00000000-0005-0000-0000-0000851D0000}"/>
    <cellStyle name="Normal 16 9" xfId="35387" xr:uid="{00000000-0005-0000-0000-0000861D0000}"/>
    <cellStyle name="Normal 160" xfId="35578" xr:uid="{00000000-0005-0000-0000-0000871D0000}"/>
    <cellStyle name="Normal 160 2" xfId="40665" xr:uid="{00000000-0005-0000-0000-0000881D0000}"/>
    <cellStyle name="Normal 161" xfId="35562" xr:uid="{00000000-0005-0000-0000-0000891D0000}"/>
    <cellStyle name="Normal 161 2" xfId="40656" xr:uid="{00000000-0005-0000-0000-00008A1D0000}"/>
    <cellStyle name="Normal 162" xfId="35593" xr:uid="{00000000-0005-0000-0000-00008B1D0000}"/>
    <cellStyle name="Normal 162 2" xfId="40673" xr:uid="{00000000-0005-0000-0000-00008C1D0000}"/>
    <cellStyle name="Normal 163" xfId="35594" xr:uid="{00000000-0005-0000-0000-00008D1D0000}"/>
    <cellStyle name="Normal 163 2" xfId="40674" xr:uid="{00000000-0005-0000-0000-00008E1D0000}"/>
    <cellStyle name="Normal 164" xfId="35595" xr:uid="{00000000-0005-0000-0000-00008F1D0000}"/>
    <cellStyle name="Normal 164 2" xfId="40675" xr:uid="{00000000-0005-0000-0000-0000901D0000}"/>
    <cellStyle name="Normal 165" xfId="35609" xr:uid="{00000000-0005-0000-0000-0000911D0000}"/>
    <cellStyle name="Normal 166" xfId="35607" xr:uid="{00000000-0005-0000-0000-0000921D0000}"/>
    <cellStyle name="Normal 167" xfId="35611" xr:uid="{00000000-0005-0000-0000-0000931D0000}"/>
    <cellStyle name="Normal 168" xfId="35614" xr:uid="{00000000-0005-0000-0000-0000941D0000}"/>
    <cellStyle name="Normal 169" xfId="35615" xr:uid="{00000000-0005-0000-0000-0000951D0000}"/>
    <cellStyle name="Normal 17" xfId="2018" xr:uid="{00000000-0005-0000-0000-0000961D0000}"/>
    <cellStyle name="Normal 17 10" xfId="39907" xr:uid="{00000000-0005-0000-0000-0000971D0000}"/>
    <cellStyle name="Normal 17 2" xfId="2019" xr:uid="{00000000-0005-0000-0000-0000981D0000}"/>
    <cellStyle name="Normal 17 2 2" xfId="32848" xr:uid="{00000000-0005-0000-0000-0000991D0000}"/>
    <cellStyle name="Normal 17 2 2 2" xfId="34774" xr:uid="{00000000-0005-0000-0000-00009A1D0000}"/>
    <cellStyle name="Normal 17 2 2 2 2" xfId="34775" xr:uid="{00000000-0005-0000-0000-00009B1D0000}"/>
    <cellStyle name="Normal 17 2 2 2 2 2" xfId="34776" xr:uid="{00000000-0005-0000-0000-00009C1D0000}"/>
    <cellStyle name="Normal 17 2 2 2 3" xfId="34777" xr:uid="{00000000-0005-0000-0000-00009D1D0000}"/>
    <cellStyle name="Normal 17 2 2 3" xfId="34778" xr:uid="{00000000-0005-0000-0000-00009E1D0000}"/>
    <cellStyle name="Normal 17 2 2 3 2" xfId="34779" xr:uid="{00000000-0005-0000-0000-00009F1D0000}"/>
    <cellStyle name="Normal 17 2 2 4" xfId="34780" xr:uid="{00000000-0005-0000-0000-0000A01D0000}"/>
    <cellStyle name="Normal 17 2 3" xfId="33154" xr:uid="{00000000-0005-0000-0000-0000A11D0000}"/>
    <cellStyle name="Normal 17 2 3 2" xfId="34782" xr:uid="{00000000-0005-0000-0000-0000A21D0000}"/>
    <cellStyle name="Normal 17 2 3 2 2" xfId="34783" xr:uid="{00000000-0005-0000-0000-0000A31D0000}"/>
    <cellStyle name="Normal 17 2 3 3" xfId="34784" xr:uid="{00000000-0005-0000-0000-0000A41D0000}"/>
    <cellStyle name="Normal 17 2 3 4" xfId="34781" xr:uid="{00000000-0005-0000-0000-0000A51D0000}"/>
    <cellStyle name="Normal 17 2 4" xfId="34785" xr:uid="{00000000-0005-0000-0000-0000A61D0000}"/>
    <cellStyle name="Normal 17 2 4 2" xfId="34786" xr:uid="{00000000-0005-0000-0000-0000A71D0000}"/>
    <cellStyle name="Normal 17 2 5" xfId="34787" xr:uid="{00000000-0005-0000-0000-0000A81D0000}"/>
    <cellStyle name="Normal 17 2 6" xfId="35388" xr:uid="{00000000-0005-0000-0000-0000A91D0000}"/>
    <cellStyle name="Normal 17 2 7" xfId="39879" xr:uid="{00000000-0005-0000-0000-0000AA1D0000}"/>
    <cellStyle name="Normal 17 3" xfId="2020" xr:uid="{00000000-0005-0000-0000-0000AB1D0000}"/>
    <cellStyle name="Normal 17 3 2" xfId="2021" xr:uid="{00000000-0005-0000-0000-0000AC1D0000}"/>
    <cellStyle name="Normal 17 3 2 2" xfId="34788" xr:uid="{00000000-0005-0000-0000-0000AD1D0000}"/>
    <cellStyle name="Normal 17 3 2 2 2" xfId="34789" xr:uid="{00000000-0005-0000-0000-0000AE1D0000}"/>
    <cellStyle name="Normal 17 3 2 3" xfId="34790" xr:uid="{00000000-0005-0000-0000-0000AF1D0000}"/>
    <cellStyle name="Normal 17 3 2 4" xfId="21121" xr:uid="{00000000-0005-0000-0000-0000B01D0000}"/>
    <cellStyle name="Normal 17 3 3" xfId="2022" xr:uid="{00000000-0005-0000-0000-0000B11D0000}"/>
    <cellStyle name="Normal 17 3 3 2" xfId="34791" xr:uid="{00000000-0005-0000-0000-0000B21D0000}"/>
    <cellStyle name="Normal 17 3 3 3" xfId="24957" xr:uid="{00000000-0005-0000-0000-0000B31D0000}"/>
    <cellStyle name="Normal 17 3 4" xfId="2023" xr:uid="{00000000-0005-0000-0000-0000B41D0000}"/>
    <cellStyle name="Normal 17 3 4 2" xfId="28794" xr:uid="{00000000-0005-0000-0000-0000B51D0000}"/>
    <cellStyle name="Normal 17 3 5" xfId="35389" xr:uid="{00000000-0005-0000-0000-0000B61D0000}"/>
    <cellStyle name="Normal 17 3 6" xfId="19627" xr:uid="{00000000-0005-0000-0000-0000B71D0000}"/>
    <cellStyle name="Normal 17 4" xfId="2024" xr:uid="{00000000-0005-0000-0000-0000B81D0000}"/>
    <cellStyle name="Normal 17 4 2" xfId="34792" xr:uid="{00000000-0005-0000-0000-0000B91D0000}"/>
    <cellStyle name="Normal 17 4 2 2" xfId="34793" xr:uid="{00000000-0005-0000-0000-0000BA1D0000}"/>
    <cellStyle name="Normal 17 4 3" xfId="34794" xr:uid="{00000000-0005-0000-0000-0000BB1D0000}"/>
    <cellStyle name="Normal 17 4 4" xfId="35390" xr:uid="{00000000-0005-0000-0000-0000BC1D0000}"/>
    <cellStyle name="Normal 17 4 5" xfId="21120" xr:uid="{00000000-0005-0000-0000-0000BD1D0000}"/>
    <cellStyle name="Normal 17 5" xfId="2025" xr:uid="{00000000-0005-0000-0000-0000BE1D0000}"/>
    <cellStyle name="Normal 17 5 2" xfId="34795" xr:uid="{00000000-0005-0000-0000-0000BF1D0000}"/>
    <cellStyle name="Normal 17 5 3" xfId="35391" xr:uid="{00000000-0005-0000-0000-0000C01D0000}"/>
    <cellStyle name="Normal 17 5 4" xfId="24956" xr:uid="{00000000-0005-0000-0000-0000C11D0000}"/>
    <cellStyle name="Normal 17 6" xfId="2026" xr:uid="{00000000-0005-0000-0000-0000C21D0000}"/>
    <cellStyle name="Normal 17 6 2" xfId="35392" xr:uid="{00000000-0005-0000-0000-0000C31D0000}"/>
    <cellStyle name="Normal 17 6 3" xfId="28793" xr:uid="{00000000-0005-0000-0000-0000C41D0000}"/>
    <cellStyle name="Normal 17 7" xfId="2027" xr:uid="{00000000-0005-0000-0000-0000C51D0000}"/>
    <cellStyle name="Normal 17 7 2" xfId="35393" xr:uid="{00000000-0005-0000-0000-0000C61D0000}"/>
    <cellStyle name="Normal 17 7 3" xfId="16853" xr:uid="{00000000-0005-0000-0000-0000C71D0000}"/>
    <cellStyle name="Normal 17 8" xfId="33153" xr:uid="{00000000-0005-0000-0000-0000C81D0000}"/>
    <cellStyle name="Normal 17 8 2" xfId="35394" xr:uid="{00000000-0005-0000-0000-0000C91D0000}"/>
    <cellStyle name="Normal 17 9" xfId="33894" xr:uid="{00000000-0005-0000-0000-0000CA1D0000}"/>
    <cellStyle name="Normal 17 9 2" xfId="35395" xr:uid="{00000000-0005-0000-0000-0000CB1D0000}"/>
    <cellStyle name="Normal 170" xfId="35617" xr:uid="{00000000-0005-0000-0000-0000CC1D0000}"/>
    <cellStyle name="Normal 171" xfId="35619" xr:uid="{00000000-0005-0000-0000-0000CD1D0000}"/>
    <cellStyle name="Normal 172" xfId="35622" xr:uid="{00000000-0005-0000-0000-0000CE1D0000}"/>
    <cellStyle name="Normal 173" xfId="35621" xr:uid="{00000000-0005-0000-0000-0000CF1D0000}"/>
    <cellStyle name="Normal 174" xfId="35623" xr:uid="{00000000-0005-0000-0000-0000D01D0000}"/>
    <cellStyle name="Normal 175" xfId="35624" xr:uid="{00000000-0005-0000-0000-0000D11D0000}"/>
    <cellStyle name="Normal 176" xfId="35625" xr:uid="{00000000-0005-0000-0000-0000D21D0000}"/>
    <cellStyle name="Normal 176 2" xfId="40676" xr:uid="{00000000-0005-0000-0000-0000D31D0000}"/>
    <cellStyle name="Normal 177" xfId="35634" xr:uid="{00000000-0005-0000-0000-0000D41D0000}"/>
    <cellStyle name="Normal 177 2" xfId="40681" xr:uid="{00000000-0005-0000-0000-0000D51D0000}"/>
    <cellStyle name="Normal 178" xfId="35632" xr:uid="{00000000-0005-0000-0000-0000D61D0000}"/>
    <cellStyle name="Normal 178 2" xfId="40680" xr:uid="{00000000-0005-0000-0000-0000D71D0000}"/>
    <cellStyle name="Normal 179" xfId="35628" xr:uid="{00000000-0005-0000-0000-0000D81D0000}"/>
    <cellStyle name="Normal 179 2" xfId="40678" xr:uid="{00000000-0005-0000-0000-0000D91D0000}"/>
    <cellStyle name="Normal 18" xfId="2028" xr:uid="{00000000-0005-0000-0000-0000DA1D0000}"/>
    <cellStyle name="Normal 18 10" xfId="39906" xr:uid="{00000000-0005-0000-0000-0000DB1D0000}"/>
    <cellStyle name="Normal 18 2" xfId="2029" xr:uid="{00000000-0005-0000-0000-0000DC1D0000}"/>
    <cellStyle name="Normal 18 2 2" xfId="33156" xr:uid="{00000000-0005-0000-0000-0000DD1D0000}"/>
    <cellStyle name="Normal 18 2 2 2" xfId="34797" xr:uid="{00000000-0005-0000-0000-0000DE1D0000}"/>
    <cellStyle name="Normal 18 2 2 2 2" xfId="34798" xr:uid="{00000000-0005-0000-0000-0000DF1D0000}"/>
    <cellStyle name="Normal 18 2 2 2 2 2" xfId="34799" xr:uid="{00000000-0005-0000-0000-0000E01D0000}"/>
    <cellStyle name="Normal 18 2 2 2 3" xfId="34800" xr:uid="{00000000-0005-0000-0000-0000E11D0000}"/>
    <cellStyle name="Normal 18 2 2 3" xfId="34801" xr:uid="{00000000-0005-0000-0000-0000E21D0000}"/>
    <cellStyle name="Normal 18 2 2 3 2" xfId="34802" xr:uid="{00000000-0005-0000-0000-0000E31D0000}"/>
    <cellStyle name="Normal 18 2 2 4" xfId="34803" xr:uid="{00000000-0005-0000-0000-0000E41D0000}"/>
    <cellStyle name="Normal 18 2 2 5" xfId="34796" xr:uid="{00000000-0005-0000-0000-0000E51D0000}"/>
    <cellStyle name="Normal 18 2 3" xfId="34804" xr:uid="{00000000-0005-0000-0000-0000E61D0000}"/>
    <cellStyle name="Normal 18 2 3 2" xfId="34805" xr:uid="{00000000-0005-0000-0000-0000E71D0000}"/>
    <cellStyle name="Normal 18 2 3 2 2" xfId="34806" xr:uid="{00000000-0005-0000-0000-0000E81D0000}"/>
    <cellStyle name="Normal 18 2 3 3" xfId="34807" xr:uid="{00000000-0005-0000-0000-0000E91D0000}"/>
    <cellStyle name="Normal 18 2 4" xfId="34808" xr:uid="{00000000-0005-0000-0000-0000EA1D0000}"/>
    <cellStyle name="Normal 18 2 4 2" xfId="34809" xr:uid="{00000000-0005-0000-0000-0000EB1D0000}"/>
    <cellStyle name="Normal 18 2 5" xfId="34810" xr:uid="{00000000-0005-0000-0000-0000EC1D0000}"/>
    <cellStyle name="Normal 18 2 6" xfId="35396" xr:uid="{00000000-0005-0000-0000-0000ED1D0000}"/>
    <cellStyle name="Normal 18 2 7" xfId="40144" xr:uid="{00000000-0005-0000-0000-0000EE1D0000}"/>
    <cellStyle name="Normal 18 2 8" xfId="21122" xr:uid="{00000000-0005-0000-0000-0000EF1D0000}"/>
    <cellStyle name="Normal 18 3" xfId="2030" xr:uid="{00000000-0005-0000-0000-0000F01D0000}"/>
    <cellStyle name="Normal 18 3 2" xfId="34811" xr:uid="{00000000-0005-0000-0000-0000F11D0000}"/>
    <cellStyle name="Normal 18 3 2 2" xfId="34812" xr:uid="{00000000-0005-0000-0000-0000F21D0000}"/>
    <cellStyle name="Normal 18 3 2 2 2" xfId="34813" xr:uid="{00000000-0005-0000-0000-0000F31D0000}"/>
    <cellStyle name="Normal 18 3 2 3" xfId="34814" xr:uid="{00000000-0005-0000-0000-0000F41D0000}"/>
    <cellStyle name="Normal 18 3 3" xfId="34815" xr:uid="{00000000-0005-0000-0000-0000F51D0000}"/>
    <cellStyle name="Normal 18 3 3 2" xfId="34816" xr:uid="{00000000-0005-0000-0000-0000F61D0000}"/>
    <cellStyle name="Normal 18 3 4" xfId="34817" xr:uid="{00000000-0005-0000-0000-0000F71D0000}"/>
    <cellStyle name="Normal 18 3 5" xfId="35397" xr:uid="{00000000-0005-0000-0000-0000F81D0000}"/>
    <cellStyle name="Normal 18 3 6" xfId="24958" xr:uid="{00000000-0005-0000-0000-0000F91D0000}"/>
    <cellStyle name="Normal 18 4" xfId="2031" xr:uid="{00000000-0005-0000-0000-0000FA1D0000}"/>
    <cellStyle name="Normal 18 4 2" xfId="34818" xr:uid="{00000000-0005-0000-0000-0000FB1D0000}"/>
    <cellStyle name="Normal 18 4 2 2" xfId="34819" xr:uid="{00000000-0005-0000-0000-0000FC1D0000}"/>
    <cellStyle name="Normal 18 4 3" xfId="34820" xr:uid="{00000000-0005-0000-0000-0000FD1D0000}"/>
    <cellStyle name="Normal 18 4 4" xfId="35398" xr:uid="{00000000-0005-0000-0000-0000FE1D0000}"/>
    <cellStyle name="Normal 18 4 5" xfId="28795" xr:uid="{00000000-0005-0000-0000-0000FF1D0000}"/>
    <cellStyle name="Normal 18 5" xfId="2032" xr:uid="{00000000-0005-0000-0000-0000001E0000}"/>
    <cellStyle name="Normal 18 5 2" xfId="34821" xr:uid="{00000000-0005-0000-0000-0000011E0000}"/>
    <cellStyle name="Normal 18 5 3" xfId="35399" xr:uid="{00000000-0005-0000-0000-0000021E0000}"/>
    <cellStyle name="Normal 18 5 4" xfId="18630" xr:uid="{00000000-0005-0000-0000-0000031E0000}"/>
    <cellStyle name="Normal 18 6" xfId="33155" xr:uid="{00000000-0005-0000-0000-0000041E0000}"/>
    <cellStyle name="Normal 18 6 2" xfId="34822" xr:uid="{00000000-0005-0000-0000-0000051E0000}"/>
    <cellStyle name="Normal 18 6 3" xfId="35400" xr:uid="{00000000-0005-0000-0000-0000061E0000}"/>
    <cellStyle name="Normal 18 7" xfId="35401" xr:uid="{00000000-0005-0000-0000-0000071E0000}"/>
    <cellStyle name="Normal 18 8" xfId="35402" xr:uid="{00000000-0005-0000-0000-0000081E0000}"/>
    <cellStyle name="Normal 18 9" xfId="35403" xr:uid="{00000000-0005-0000-0000-0000091E0000}"/>
    <cellStyle name="Normal 180" xfId="35636" xr:uid="{00000000-0005-0000-0000-00000A1E0000}"/>
    <cellStyle name="Normal 180 2" xfId="40682" xr:uid="{00000000-0005-0000-0000-00000B1E0000}"/>
    <cellStyle name="Normal 181" xfId="35637" xr:uid="{00000000-0005-0000-0000-00000C1E0000}"/>
    <cellStyle name="Normal 181 2" xfId="40683" xr:uid="{00000000-0005-0000-0000-00000D1E0000}"/>
    <cellStyle name="Normal 182" xfId="35631" xr:uid="{00000000-0005-0000-0000-00000E1E0000}"/>
    <cellStyle name="Normal 182 2" xfId="40679" xr:uid="{00000000-0005-0000-0000-00000F1E0000}"/>
    <cellStyle name="Normal 183" xfId="35638" xr:uid="{00000000-0005-0000-0000-0000101E0000}"/>
    <cellStyle name="Normal 184" xfId="35635" xr:uid="{00000000-0005-0000-0000-0000111E0000}"/>
    <cellStyle name="Normal 185" xfId="35647" xr:uid="{00000000-0005-0000-0000-0000121E0000}"/>
    <cellStyle name="Normal 186" xfId="35649" xr:uid="{00000000-0005-0000-0000-0000131E0000}"/>
    <cellStyle name="Normal 187" xfId="35654" xr:uid="{00000000-0005-0000-0000-0000141E0000}"/>
    <cellStyle name="Normal 188" xfId="35653" xr:uid="{00000000-0005-0000-0000-0000151E0000}"/>
    <cellStyle name="Normal 189" xfId="36205" xr:uid="{00000000-0005-0000-0000-0000161E0000}"/>
    <cellStyle name="Normal 189 2" xfId="41115" xr:uid="{00000000-0005-0000-0000-0000171E0000}"/>
    <cellStyle name="Normal 19" xfId="2033" xr:uid="{00000000-0005-0000-0000-0000181E0000}"/>
    <cellStyle name="Normal 19 2" xfId="2034" xr:uid="{00000000-0005-0000-0000-0000191E0000}"/>
    <cellStyle name="Normal 19 2 2" xfId="32849" xr:uid="{00000000-0005-0000-0000-00001A1E0000}"/>
    <cellStyle name="Normal 19 2 2 2" xfId="34823" xr:uid="{00000000-0005-0000-0000-00001B1E0000}"/>
    <cellStyle name="Normal 19 2 2 2 2" xfId="34824" xr:uid="{00000000-0005-0000-0000-00001C1E0000}"/>
    <cellStyle name="Normal 19 2 2 2 2 2" xfId="34825" xr:uid="{00000000-0005-0000-0000-00001D1E0000}"/>
    <cellStyle name="Normal 19 2 2 2 3" xfId="34826" xr:uid="{00000000-0005-0000-0000-00001E1E0000}"/>
    <cellStyle name="Normal 19 2 2 3" xfId="34827" xr:uid="{00000000-0005-0000-0000-00001F1E0000}"/>
    <cellStyle name="Normal 19 2 2 3 2" xfId="34828" xr:uid="{00000000-0005-0000-0000-0000201E0000}"/>
    <cellStyle name="Normal 19 2 2 4" xfId="34829" xr:uid="{00000000-0005-0000-0000-0000211E0000}"/>
    <cellStyle name="Normal 19 2 3" xfId="33158" xr:uid="{00000000-0005-0000-0000-0000221E0000}"/>
    <cellStyle name="Normal 19 2 3 2" xfId="34831" xr:uid="{00000000-0005-0000-0000-0000231E0000}"/>
    <cellStyle name="Normal 19 2 3 2 2" xfId="34832" xr:uid="{00000000-0005-0000-0000-0000241E0000}"/>
    <cellStyle name="Normal 19 2 3 3" xfId="34833" xr:uid="{00000000-0005-0000-0000-0000251E0000}"/>
    <cellStyle name="Normal 19 2 3 4" xfId="34830" xr:uid="{00000000-0005-0000-0000-0000261E0000}"/>
    <cellStyle name="Normal 19 2 4" xfId="34834" xr:uid="{00000000-0005-0000-0000-0000271E0000}"/>
    <cellStyle name="Normal 19 2 4 2" xfId="34835" xr:uid="{00000000-0005-0000-0000-0000281E0000}"/>
    <cellStyle name="Normal 19 2 5" xfId="34836" xr:uid="{00000000-0005-0000-0000-0000291E0000}"/>
    <cellStyle name="Normal 19 2 6" xfId="40053" xr:uid="{00000000-0005-0000-0000-00002A1E0000}"/>
    <cellStyle name="Normal 19 3" xfId="2035" xr:uid="{00000000-0005-0000-0000-00002B1E0000}"/>
    <cellStyle name="Normal 19 3 2" xfId="34838" xr:uid="{00000000-0005-0000-0000-00002C1E0000}"/>
    <cellStyle name="Normal 19 3 2 2" xfId="34839" xr:uid="{00000000-0005-0000-0000-00002D1E0000}"/>
    <cellStyle name="Normal 19 3 2 2 2" xfId="34840" xr:uid="{00000000-0005-0000-0000-00002E1E0000}"/>
    <cellStyle name="Normal 19 3 2 3" xfId="34841" xr:uid="{00000000-0005-0000-0000-00002F1E0000}"/>
    <cellStyle name="Normal 19 3 3" xfId="34842" xr:uid="{00000000-0005-0000-0000-0000301E0000}"/>
    <cellStyle name="Normal 19 3 3 2" xfId="34843" xr:uid="{00000000-0005-0000-0000-0000311E0000}"/>
    <cellStyle name="Normal 19 3 4" xfId="34844" xr:uid="{00000000-0005-0000-0000-0000321E0000}"/>
    <cellStyle name="Normal 19 3 5" xfId="34837" xr:uid="{00000000-0005-0000-0000-0000331E0000}"/>
    <cellStyle name="Normal 19 4" xfId="2036" xr:uid="{00000000-0005-0000-0000-0000341E0000}"/>
    <cellStyle name="Normal 19 4 2" xfId="34846" xr:uid="{00000000-0005-0000-0000-0000351E0000}"/>
    <cellStyle name="Normal 19 4 2 2" xfId="34847" xr:uid="{00000000-0005-0000-0000-0000361E0000}"/>
    <cellStyle name="Normal 19 4 3" xfId="34848" xr:uid="{00000000-0005-0000-0000-0000371E0000}"/>
    <cellStyle name="Normal 19 4 4" xfId="34845" xr:uid="{00000000-0005-0000-0000-0000381E0000}"/>
    <cellStyle name="Normal 19 4 5" xfId="32423" xr:uid="{00000000-0005-0000-0000-0000391E0000}"/>
    <cellStyle name="Normal 19 4 6" xfId="32380" xr:uid="{00000000-0005-0000-0000-00003A1E0000}"/>
    <cellStyle name="Normal 19 5" xfId="33157" xr:uid="{00000000-0005-0000-0000-00003B1E0000}"/>
    <cellStyle name="Normal 19 5 2" xfId="34850" xr:uid="{00000000-0005-0000-0000-00003C1E0000}"/>
    <cellStyle name="Normal 19 5 3" xfId="34849" xr:uid="{00000000-0005-0000-0000-00003D1E0000}"/>
    <cellStyle name="Normal 19 6" xfId="34851" xr:uid="{00000000-0005-0000-0000-00003E1E0000}"/>
    <cellStyle name="Normal 19 7" xfId="39897" xr:uid="{00000000-0005-0000-0000-00003F1E0000}"/>
    <cellStyle name="Normal 190" xfId="36207" xr:uid="{00000000-0005-0000-0000-0000401E0000}"/>
    <cellStyle name="Normal 190 2" xfId="41116" xr:uid="{00000000-0005-0000-0000-0000411E0000}"/>
    <cellStyle name="Normal 191" xfId="36208" xr:uid="{00000000-0005-0000-0000-0000421E0000}"/>
    <cellStyle name="Normal 191 2" xfId="41117" xr:uid="{00000000-0005-0000-0000-0000431E0000}"/>
    <cellStyle name="Normal 192" xfId="36209" xr:uid="{00000000-0005-0000-0000-0000441E0000}"/>
    <cellStyle name="Normal 192 2" xfId="41118" xr:uid="{00000000-0005-0000-0000-0000451E0000}"/>
    <cellStyle name="Normal 193" xfId="36210" xr:uid="{00000000-0005-0000-0000-0000461E0000}"/>
    <cellStyle name="Normal 193 2" xfId="41119" xr:uid="{00000000-0005-0000-0000-0000471E0000}"/>
    <cellStyle name="Normal 194" xfId="36211" xr:uid="{00000000-0005-0000-0000-0000481E0000}"/>
    <cellStyle name="Normal 194 2" xfId="41120" xr:uid="{00000000-0005-0000-0000-0000491E0000}"/>
    <cellStyle name="Normal 195" xfId="36212" xr:uid="{00000000-0005-0000-0000-00004A1E0000}"/>
    <cellStyle name="Normal 195 2" xfId="41121" xr:uid="{00000000-0005-0000-0000-00004B1E0000}"/>
    <cellStyle name="Normal 196" xfId="36213" xr:uid="{00000000-0005-0000-0000-00004C1E0000}"/>
    <cellStyle name="Normal 196 2" xfId="41122" xr:uid="{00000000-0005-0000-0000-00004D1E0000}"/>
    <cellStyle name="Normal 197" xfId="36214" xr:uid="{00000000-0005-0000-0000-00004E1E0000}"/>
    <cellStyle name="Normal 197 2" xfId="41123" xr:uid="{00000000-0005-0000-0000-00004F1E0000}"/>
    <cellStyle name="Normal 198" xfId="36206" xr:uid="{00000000-0005-0000-0000-0000501E0000}"/>
    <cellStyle name="Normal 199" xfId="36230" xr:uid="{00000000-0005-0000-0000-0000511E0000}"/>
    <cellStyle name="Normal 2" xfId="2" xr:uid="{00000000-0005-0000-0000-0000521E0000}"/>
    <cellStyle name="Normal 2 10" xfId="2037" xr:uid="{00000000-0005-0000-0000-0000531E0000}"/>
    <cellStyle name="Normal 2 10 10" xfId="2038" xr:uid="{00000000-0005-0000-0000-0000541E0000}"/>
    <cellStyle name="Normal 2 10 10 2" xfId="21123" xr:uid="{00000000-0005-0000-0000-0000551E0000}"/>
    <cellStyle name="Normal 2 10 11" xfId="2039" xr:uid="{00000000-0005-0000-0000-0000561E0000}"/>
    <cellStyle name="Normal 2 10 11 2" xfId="24959" xr:uid="{00000000-0005-0000-0000-0000571E0000}"/>
    <cellStyle name="Normal 2 10 12" xfId="2040" xr:uid="{00000000-0005-0000-0000-0000581E0000}"/>
    <cellStyle name="Normal 2 10 12 2" xfId="28796" xr:uid="{00000000-0005-0000-0000-0000591E0000}"/>
    <cellStyle name="Normal 2 10 13" xfId="32641" xr:uid="{00000000-0005-0000-0000-00005A1E0000}"/>
    <cellStyle name="Normal 2 10 14" xfId="35404" xr:uid="{00000000-0005-0000-0000-00005B1E0000}"/>
    <cellStyle name="Normal 2 10 15" xfId="36717" xr:uid="{00000000-0005-0000-0000-00005C1E0000}"/>
    <cellStyle name="Normal 2 10 16" xfId="16854" xr:uid="{00000000-0005-0000-0000-00005D1E0000}"/>
    <cellStyle name="Normal 2 10 2" xfId="2041" xr:uid="{00000000-0005-0000-0000-00005E1E0000}"/>
    <cellStyle name="Normal 2 10 2 10" xfId="2042" xr:uid="{00000000-0005-0000-0000-00005F1E0000}"/>
    <cellStyle name="Normal 2 10 2 10 2" xfId="28797" xr:uid="{00000000-0005-0000-0000-0000601E0000}"/>
    <cellStyle name="Normal 2 10 2 11" xfId="16855" xr:uid="{00000000-0005-0000-0000-0000611E0000}"/>
    <cellStyle name="Normal 2 10 2 2" xfId="2043" xr:uid="{00000000-0005-0000-0000-0000621E0000}"/>
    <cellStyle name="Normal 2 10 2 2 2" xfId="2044" xr:uid="{00000000-0005-0000-0000-0000631E0000}"/>
    <cellStyle name="Normal 2 10 2 2 2 2" xfId="2045" xr:uid="{00000000-0005-0000-0000-0000641E0000}"/>
    <cellStyle name="Normal 2 10 2 2 2 2 2" xfId="2046" xr:uid="{00000000-0005-0000-0000-0000651E0000}"/>
    <cellStyle name="Normal 2 10 2 2 2 2 2 2" xfId="2047" xr:uid="{00000000-0005-0000-0000-0000661E0000}"/>
    <cellStyle name="Normal 2 10 2 2 2 2 2 2 2" xfId="2048" xr:uid="{00000000-0005-0000-0000-0000671E0000}"/>
    <cellStyle name="Normal 2 10 2 2 2 2 2 2 2 2" xfId="21129" xr:uid="{00000000-0005-0000-0000-0000681E0000}"/>
    <cellStyle name="Normal 2 10 2 2 2 2 2 2 3" xfId="2049" xr:uid="{00000000-0005-0000-0000-0000691E0000}"/>
    <cellStyle name="Normal 2 10 2 2 2 2 2 2 3 2" xfId="24965" xr:uid="{00000000-0005-0000-0000-00006A1E0000}"/>
    <cellStyle name="Normal 2 10 2 2 2 2 2 2 4" xfId="2050" xr:uid="{00000000-0005-0000-0000-00006B1E0000}"/>
    <cellStyle name="Normal 2 10 2 2 2 2 2 2 4 2" xfId="28802" xr:uid="{00000000-0005-0000-0000-00006C1E0000}"/>
    <cellStyle name="Normal 2 10 2 2 2 2 2 2 5" xfId="19728" xr:uid="{00000000-0005-0000-0000-00006D1E0000}"/>
    <cellStyle name="Normal 2 10 2 2 2 2 2 3" xfId="2051" xr:uid="{00000000-0005-0000-0000-00006E1E0000}"/>
    <cellStyle name="Normal 2 10 2 2 2 2 2 3 2" xfId="21128" xr:uid="{00000000-0005-0000-0000-00006F1E0000}"/>
    <cellStyle name="Normal 2 10 2 2 2 2 2 4" xfId="2052" xr:uid="{00000000-0005-0000-0000-0000701E0000}"/>
    <cellStyle name="Normal 2 10 2 2 2 2 2 4 2" xfId="24964" xr:uid="{00000000-0005-0000-0000-0000711E0000}"/>
    <cellStyle name="Normal 2 10 2 2 2 2 2 5" xfId="2053" xr:uid="{00000000-0005-0000-0000-0000721E0000}"/>
    <cellStyle name="Normal 2 10 2 2 2 2 2 5 2" xfId="28801" xr:uid="{00000000-0005-0000-0000-0000731E0000}"/>
    <cellStyle name="Normal 2 10 2 2 2 2 2 6" xfId="16859" xr:uid="{00000000-0005-0000-0000-0000741E0000}"/>
    <cellStyle name="Normal 2 10 2 2 2 2 3" xfId="2054" xr:uid="{00000000-0005-0000-0000-0000751E0000}"/>
    <cellStyle name="Normal 2 10 2 2 2 2 3 2" xfId="2055" xr:uid="{00000000-0005-0000-0000-0000761E0000}"/>
    <cellStyle name="Normal 2 10 2 2 2 2 3 2 2" xfId="21130" xr:uid="{00000000-0005-0000-0000-0000771E0000}"/>
    <cellStyle name="Normal 2 10 2 2 2 2 3 3" xfId="2056" xr:uid="{00000000-0005-0000-0000-0000781E0000}"/>
    <cellStyle name="Normal 2 10 2 2 2 2 3 3 2" xfId="24966" xr:uid="{00000000-0005-0000-0000-0000791E0000}"/>
    <cellStyle name="Normal 2 10 2 2 2 2 3 4" xfId="2057" xr:uid="{00000000-0005-0000-0000-00007A1E0000}"/>
    <cellStyle name="Normal 2 10 2 2 2 2 3 4 2" xfId="28803" xr:uid="{00000000-0005-0000-0000-00007B1E0000}"/>
    <cellStyle name="Normal 2 10 2 2 2 2 3 5" xfId="18742" xr:uid="{00000000-0005-0000-0000-00007C1E0000}"/>
    <cellStyle name="Normal 2 10 2 2 2 2 4" xfId="2058" xr:uid="{00000000-0005-0000-0000-00007D1E0000}"/>
    <cellStyle name="Normal 2 10 2 2 2 2 4 2" xfId="21127" xr:uid="{00000000-0005-0000-0000-00007E1E0000}"/>
    <cellStyle name="Normal 2 10 2 2 2 2 5" xfId="2059" xr:uid="{00000000-0005-0000-0000-00007F1E0000}"/>
    <cellStyle name="Normal 2 10 2 2 2 2 5 2" xfId="24963" xr:uid="{00000000-0005-0000-0000-0000801E0000}"/>
    <cellStyle name="Normal 2 10 2 2 2 2 6" xfId="2060" xr:uid="{00000000-0005-0000-0000-0000811E0000}"/>
    <cellStyle name="Normal 2 10 2 2 2 2 6 2" xfId="28800" xr:uid="{00000000-0005-0000-0000-0000821E0000}"/>
    <cellStyle name="Normal 2 10 2 2 2 2 7" xfId="16858" xr:uid="{00000000-0005-0000-0000-0000831E0000}"/>
    <cellStyle name="Normal 2 10 2 2 2 3" xfId="2061" xr:uid="{00000000-0005-0000-0000-0000841E0000}"/>
    <cellStyle name="Normal 2 10 2 2 2 3 2" xfId="2062" xr:uid="{00000000-0005-0000-0000-0000851E0000}"/>
    <cellStyle name="Normal 2 10 2 2 2 3 2 2" xfId="2063" xr:uid="{00000000-0005-0000-0000-0000861E0000}"/>
    <cellStyle name="Normal 2 10 2 2 2 3 2 2 2" xfId="21132" xr:uid="{00000000-0005-0000-0000-0000871E0000}"/>
    <cellStyle name="Normal 2 10 2 2 2 3 2 3" xfId="2064" xr:uid="{00000000-0005-0000-0000-0000881E0000}"/>
    <cellStyle name="Normal 2 10 2 2 2 3 2 3 2" xfId="24968" xr:uid="{00000000-0005-0000-0000-0000891E0000}"/>
    <cellStyle name="Normal 2 10 2 2 2 3 2 4" xfId="2065" xr:uid="{00000000-0005-0000-0000-00008A1E0000}"/>
    <cellStyle name="Normal 2 10 2 2 2 3 2 4 2" xfId="28805" xr:uid="{00000000-0005-0000-0000-00008B1E0000}"/>
    <cellStyle name="Normal 2 10 2 2 2 3 2 5" xfId="19727" xr:uid="{00000000-0005-0000-0000-00008C1E0000}"/>
    <cellStyle name="Normal 2 10 2 2 2 3 3" xfId="2066" xr:uid="{00000000-0005-0000-0000-00008D1E0000}"/>
    <cellStyle name="Normal 2 10 2 2 2 3 3 2" xfId="21131" xr:uid="{00000000-0005-0000-0000-00008E1E0000}"/>
    <cellStyle name="Normal 2 10 2 2 2 3 4" xfId="2067" xr:uid="{00000000-0005-0000-0000-00008F1E0000}"/>
    <cellStyle name="Normal 2 10 2 2 2 3 4 2" xfId="24967" xr:uid="{00000000-0005-0000-0000-0000901E0000}"/>
    <cellStyle name="Normal 2 10 2 2 2 3 5" xfId="2068" xr:uid="{00000000-0005-0000-0000-0000911E0000}"/>
    <cellStyle name="Normal 2 10 2 2 2 3 5 2" xfId="28804" xr:uid="{00000000-0005-0000-0000-0000921E0000}"/>
    <cellStyle name="Normal 2 10 2 2 2 3 6" xfId="16860" xr:uid="{00000000-0005-0000-0000-0000931E0000}"/>
    <cellStyle name="Normal 2 10 2 2 2 4" xfId="2069" xr:uid="{00000000-0005-0000-0000-0000941E0000}"/>
    <cellStyle name="Normal 2 10 2 2 2 4 2" xfId="2070" xr:uid="{00000000-0005-0000-0000-0000951E0000}"/>
    <cellStyle name="Normal 2 10 2 2 2 4 2 2" xfId="21133" xr:uid="{00000000-0005-0000-0000-0000961E0000}"/>
    <cellStyle name="Normal 2 10 2 2 2 4 3" xfId="2071" xr:uid="{00000000-0005-0000-0000-0000971E0000}"/>
    <cellStyle name="Normal 2 10 2 2 2 4 3 2" xfId="24969" xr:uid="{00000000-0005-0000-0000-0000981E0000}"/>
    <cellStyle name="Normal 2 10 2 2 2 4 4" xfId="2072" xr:uid="{00000000-0005-0000-0000-0000991E0000}"/>
    <cellStyle name="Normal 2 10 2 2 2 4 4 2" xfId="28806" xr:uid="{00000000-0005-0000-0000-00009A1E0000}"/>
    <cellStyle name="Normal 2 10 2 2 2 4 5" xfId="18741" xr:uid="{00000000-0005-0000-0000-00009B1E0000}"/>
    <cellStyle name="Normal 2 10 2 2 2 5" xfId="2073" xr:uid="{00000000-0005-0000-0000-00009C1E0000}"/>
    <cellStyle name="Normal 2 10 2 2 2 5 2" xfId="21126" xr:uid="{00000000-0005-0000-0000-00009D1E0000}"/>
    <cellStyle name="Normal 2 10 2 2 2 6" xfId="2074" xr:uid="{00000000-0005-0000-0000-00009E1E0000}"/>
    <cellStyle name="Normal 2 10 2 2 2 6 2" xfId="24962" xr:uid="{00000000-0005-0000-0000-00009F1E0000}"/>
    <cellStyle name="Normal 2 10 2 2 2 7" xfId="2075" xr:uid="{00000000-0005-0000-0000-0000A01E0000}"/>
    <cellStyle name="Normal 2 10 2 2 2 7 2" xfId="28799" xr:uid="{00000000-0005-0000-0000-0000A11E0000}"/>
    <cellStyle name="Normal 2 10 2 2 2 8" xfId="16857" xr:uid="{00000000-0005-0000-0000-0000A21E0000}"/>
    <cellStyle name="Normal 2 10 2 2 3" xfId="2076" xr:uid="{00000000-0005-0000-0000-0000A31E0000}"/>
    <cellStyle name="Normal 2 10 2 2 3 2" xfId="2077" xr:uid="{00000000-0005-0000-0000-0000A41E0000}"/>
    <cellStyle name="Normal 2 10 2 2 3 2 2" xfId="2078" xr:uid="{00000000-0005-0000-0000-0000A51E0000}"/>
    <cellStyle name="Normal 2 10 2 2 3 2 2 2" xfId="2079" xr:uid="{00000000-0005-0000-0000-0000A61E0000}"/>
    <cellStyle name="Normal 2 10 2 2 3 2 2 2 2" xfId="21136" xr:uid="{00000000-0005-0000-0000-0000A71E0000}"/>
    <cellStyle name="Normal 2 10 2 2 3 2 2 3" xfId="2080" xr:uid="{00000000-0005-0000-0000-0000A81E0000}"/>
    <cellStyle name="Normal 2 10 2 2 3 2 2 3 2" xfId="24972" xr:uid="{00000000-0005-0000-0000-0000A91E0000}"/>
    <cellStyle name="Normal 2 10 2 2 3 2 2 4" xfId="2081" xr:uid="{00000000-0005-0000-0000-0000AA1E0000}"/>
    <cellStyle name="Normal 2 10 2 2 3 2 2 4 2" xfId="28809" xr:uid="{00000000-0005-0000-0000-0000AB1E0000}"/>
    <cellStyle name="Normal 2 10 2 2 3 2 2 5" xfId="19729" xr:uid="{00000000-0005-0000-0000-0000AC1E0000}"/>
    <cellStyle name="Normal 2 10 2 2 3 2 3" xfId="2082" xr:uid="{00000000-0005-0000-0000-0000AD1E0000}"/>
    <cellStyle name="Normal 2 10 2 2 3 2 3 2" xfId="21135" xr:uid="{00000000-0005-0000-0000-0000AE1E0000}"/>
    <cellStyle name="Normal 2 10 2 2 3 2 4" xfId="2083" xr:uid="{00000000-0005-0000-0000-0000AF1E0000}"/>
    <cellStyle name="Normal 2 10 2 2 3 2 4 2" xfId="24971" xr:uid="{00000000-0005-0000-0000-0000B01E0000}"/>
    <cellStyle name="Normal 2 10 2 2 3 2 5" xfId="2084" xr:uid="{00000000-0005-0000-0000-0000B11E0000}"/>
    <cellStyle name="Normal 2 10 2 2 3 2 5 2" xfId="28808" xr:uid="{00000000-0005-0000-0000-0000B21E0000}"/>
    <cellStyle name="Normal 2 10 2 2 3 2 6" xfId="16862" xr:uid="{00000000-0005-0000-0000-0000B31E0000}"/>
    <cellStyle name="Normal 2 10 2 2 3 3" xfId="2085" xr:uid="{00000000-0005-0000-0000-0000B41E0000}"/>
    <cellStyle name="Normal 2 10 2 2 3 3 2" xfId="2086" xr:uid="{00000000-0005-0000-0000-0000B51E0000}"/>
    <cellStyle name="Normal 2 10 2 2 3 3 2 2" xfId="21137" xr:uid="{00000000-0005-0000-0000-0000B61E0000}"/>
    <cellStyle name="Normal 2 10 2 2 3 3 3" xfId="2087" xr:uid="{00000000-0005-0000-0000-0000B71E0000}"/>
    <cellStyle name="Normal 2 10 2 2 3 3 3 2" xfId="24973" xr:uid="{00000000-0005-0000-0000-0000B81E0000}"/>
    <cellStyle name="Normal 2 10 2 2 3 3 4" xfId="2088" xr:uid="{00000000-0005-0000-0000-0000B91E0000}"/>
    <cellStyle name="Normal 2 10 2 2 3 3 4 2" xfId="28810" xr:uid="{00000000-0005-0000-0000-0000BA1E0000}"/>
    <cellStyle name="Normal 2 10 2 2 3 3 5" xfId="18743" xr:uid="{00000000-0005-0000-0000-0000BB1E0000}"/>
    <cellStyle name="Normal 2 10 2 2 3 4" xfId="2089" xr:uid="{00000000-0005-0000-0000-0000BC1E0000}"/>
    <cellStyle name="Normal 2 10 2 2 3 4 2" xfId="21134" xr:uid="{00000000-0005-0000-0000-0000BD1E0000}"/>
    <cellStyle name="Normal 2 10 2 2 3 5" xfId="2090" xr:uid="{00000000-0005-0000-0000-0000BE1E0000}"/>
    <cellStyle name="Normal 2 10 2 2 3 5 2" xfId="24970" xr:uid="{00000000-0005-0000-0000-0000BF1E0000}"/>
    <cellStyle name="Normal 2 10 2 2 3 6" xfId="2091" xr:uid="{00000000-0005-0000-0000-0000C01E0000}"/>
    <cellStyle name="Normal 2 10 2 2 3 6 2" xfId="28807" xr:uid="{00000000-0005-0000-0000-0000C11E0000}"/>
    <cellStyle name="Normal 2 10 2 2 3 7" xfId="16861" xr:uid="{00000000-0005-0000-0000-0000C21E0000}"/>
    <cellStyle name="Normal 2 10 2 2 4" xfId="2092" xr:uid="{00000000-0005-0000-0000-0000C31E0000}"/>
    <cellStyle name="Normal 2 10 2 2 4 2" xfId="2093" xr:uid="{00000000-0005-0000-0000-0000C41E0000}"/>
    <cellStyle name="Normal 2 10 2 2 4 2 2" xfId="2094" xr:uid="{00000000-0005-0000-0000-0000C51E0000}"/>
    <cellStyle name="Normal 2 10 2 2 4 2 2 2" xfId="21139" xr:uid="{00000000-0005-0000-0000-0000C61E0000}"/>
    <cellStyle name="Normal 2 10 2 2 4 2 3" xfId="2095" xr:uid="{00000000-0005-0000-0000-0000C71E0000}"/>
    <cellStyle name="Normal 2 10 2 2 4 2 3 2" xfId="24975" xr:uid="{00000000-0005-0000-0000-0000C81E0000}"/>
    <cellStyle name="Normal 2 10 2 2 4 2 4" xfId="2096" xr:uid="{00000000-0005-0000-0000-0000C91E0000}"/>
    <cellStyle name="Normal 2 10 2 2 4 2 4 2" xfId="28812" xr:uid="{00000000-0005-0000-0000-0000CA1E0000}"/>
    <cellStyle name="Normal 2 10 2 2 4 2 5" xfId="19726" xr:uid="{00000000-0005-0000-0000-0000CB1E0000}"/>
    <cellStyle name="Normal 2 10 2 2 4 3" xfId="2097" xr:uid="{00000000-0005-0000-0000-0000CC1E0000}"/>
    <cellStyle name="Normal 2 10 2 2 4 3 2" xfId="21138" xr:uid="{00000000-0005-0000-0000-0000CD1E0000}"/>
    <cellStyle name="Normal 2 10 2 2 4 4" xfId="2098" xr:uid="{00000000-0005-0000-0000-0000CE1E0000}"/>
    <cellStyle name="Normal 2 10 2 2 4 4 2" xfId="24974" xr:uid="{00000000-0005-0000-0000-0000CF1E0000}"/>
    <cellStyle name="Normal 2 10 2 2 4 5" xfId="2099" xr:uid="{00000000-0005-0000-0000-0000D01E0000}"/>
    <cellStyle name="Normal 2 10 2 2 4 5 2" xfId="28811" xr:uid="{00000000-0005-0000-0000-0000D11E0000}"/>
    <cellStyle name="Normal 2 10 2 2 4 6" xfId="16863" xr:uid="{00000000-0005-0000-0000-0000D21E0000}"/>
    <cellStyle name="Normal 2 10 2 2 5" xfId="2100" xr:uid="{00000000-0005-0000-0000-0000D31E0000}"/>
    <cellStyle name="Normal 2 10 2 2 5 2" xfId="2101" xr:uid="{00000000-0005-0000-0000-0000D41E0000}"/>
    <cellStyle name="Normal 2 10 2 2 5 2 2" xfId="21140" xr:uid="{00000000-0005-0000-0000-0000D51E0000}"/>
    <cellStyle name="Normal 2 10 2 2 5 3" xfId="2102" xr:uid="{00000000-0005-0000-0000-0000D61E0000}"/>
    <cellStyle name="Normal 2 10 2 2 5 3 2" xfId="24976" xr:uid="{00000000-0005-0000-0000-0000D71E0000}"/>
    <cellStyle name="Normal 2 10 2 2 5 4" xfId="2103" xr:uid="{00000000-0005-0000-0000-0000D81E0000}"/>
    <cellStyle name="Normal 2 10 2 2 5 4 2" xfId="28813" xr:uid="{00000000-0005-0000-0000-0000D91E0000}"/>
    <cellStyle name="Normal 2 10 2 2 5 5" xfId="18740" xr:uid="{00000000-0005-0000-0000-0000DA1E0000}"/>
    <cellStyle name="Normal 2 10 2 2 6" xfId="2104" xr:uid="{00000000-0005-0000-0000-0000DB1E0000}"/>
    <cellStyle name="Normal 2 10 2 2 6 2" xfId="21125" xr:uid="{00000000-0005-0000-0000-0000DC1E0000}"/>
    <cellStyle name="Normal 2 10 2 2 7" xfId="2105" xr:uid="{00000000-0005-0000-0000-0000DD1E0000}"/>
    <cellStyle name="Normal 2 10 2 2 7 2" xfId="24961" xr:uid="{00000000-0005-0000-0000-0000DE1E0000}"/>
    <cellStyle name="Normal 2 10 2 2 8" xfId="2106" xr:uid="{00000000-0005-0000-0000-0000DF1E0000}"/>
    <cellStyle name="Normal 2 10 2 2 8 2" xfId="28798" xr:uid="{00000000-0005-0000-0000-0000E01E0000}"/>
    <cellStyle name="Normal 2 10 2 2 9" xfId="16856" xr:uid="{00000000-0005-0000-0000-0000E11E0000}"/>
    <cellStyle name="Normal 2 10 2 3" xfId="2107" xr:uid="{00000000-0005-0000-0000-0000E21E0000}"/>
    <cellStyle name="Normal 2 10 2 3 2" xfId="2108" xr:uid="{00000000-0005-0000-0000-0000E31E0000}"/>
    <cellStyle name="Normal 2 10 2 3 2 2" xfId="2109" xr:uid="{00000000-0005-0000-0000-0000E41E0000}"/>
    <cellStyle name="Normal 2 10 2 3 2 2 2" xfId="2110" xr:uid="{00000000-0005-0000-0000-0000E51E0000}"/>
    <cellStyle name="Normal 2 10 2 3 2 2 2 2" xfId="2111" xr:uid="{00000000-0005-0000-0000-0000E61E0000}"/>
    <cellStyle name="Normal 2 10 2 3 2 2 2 2 2" xfId="21144" xr:uid="{00000000-0005-0000-0000-0000E71E0000}"/>
    <cellStyle name="Normal 2 10 2 3 2 2 2 3" xfId="2112" xr:uid="{00000000-0005-0000-0000-0000E81E0000}"/>
    <cellStyle name="Normal 2 10 2 3 2 2 2 3 2" xfId="24980" xr:uid="{00000000-0005-0000-0000-0000E91E0000}"/>
    <cellStyle name="Normal 2 10 2 3 2 2 2 4" xfId="2113" xr:uid="{00000000-0005-0000-0000-0000EA1E0000}"/>
    <cellStyle name="Normal 2 10 2 3 2 2 2 4 2" xfId="28817" xr:uid="{00000000-0005-0000-0000-0000EB1E0000}"/>
    <cellStyle name="Normal 2 10 2 3 2 2 2 5" xfId="19731" xr:uid="{00000000-0005-0000-0000-0000EC1E0000}"/>
    <cellStyle name="Normal 2 10 2 3 2 2 3" xfId="2114" xr:uid="{00000000-0005-0000-0000-0000ED1E0000}"/>
    <cellStyle name="Normal 2 10 2 3 2 2 3 2" xfId="21143" xr:uid="{00000000-0005-0000-0000-0000EE1E0000}"/>
    <cellStyle name="Normal 2 10 2 3 2 2 4" xfId="2115" xr:uid="{00000000-0005-0000-0000-0000EF1E0000}"/>
    <cellStyle name="Normal 2 10 2 3 2 2 4 2" xfId="24979" xr:uid="{00000000-0005-0000-0000-0000F01E0000}"/>
    <cellStyle name="Normal 2 10 2 3 2 2 5" xfId="2116" xr:uid="{00000000-0005-0000-0000-0000F11E0000}"/>
    <cellStyle name="Normal 2 10 2 3 2 2 5 2" xfId="28816" xr:uid="{00000000-0005-0000-0000-0000F21E0000}"/>
    <cellStyle name="Normal 2 10 2 3 2 2 6" xfId="16866" xr:uid="{00000000-0005-0000-0000-0000F31E0000}"/>
    <cellStyle name="Normal 2 10 2 3 2 3" xfId="2117" xr:uid="{00000000-0005-0000-0000-0000F41E0000}"/>
    <cellStyle name="Normal 2 10 2 3 2 3 2" xfId="2118" xr:uid="{00000000-0005-0000-0000-0000F51E0000}"/>
    <cellStyle name="Normal 2 10 2 3 2 3 2 2" xfId="21145" xr:uid="{00000000-0005-0000-0000-0000F61E0000}"/>
    <cellStyle name="Normal 2 10 2 3 2 3 3" xfId="2119" xr:uid="{00000000-0005-0000-0000-0000F71E0000}"/>
    <cellStyle name="Normal 2 10 2 3 2 3 3 2" xfId="24981" xr:uid="{00000000-0005-0000-0000-0000F81E0000}"/>
    <cellStyle name="Normal 2 10 2 3 2 3 4" xfId="2120" xr:uid="{00000000-0005-0000-0000-0000F91E0000}"/>
    <cellStyle name="Normal 2 10 2 3 2 3 4 2" xfId="28818" xr:uid="{00000000-0005-0000-0000-0000FA1E0000}"/>
    <cellStyle name="Normal 2 10 2 3 2 3 5" xfId="18745" xr:uid="{00000000-0005-0000-0000-0000FB1E0000}"/>
    <cellStyle name="Normal 2 10 2 3 2 4" xfId="2121" xr:uid="{00000000-0005-0000-0000-0000FC1E0000}"/>
    <cellStyle name="Normal 2 10 2 3 2 4 2" xfId="21142" xr:uid="{00000000-0005-0000-0000-0000FD1E0000}"/>
    <cellStyle name="Normal 2 10 2 3 2 5" xfId="2122" xr:uid="{00000000-0005-0000-0000-0000FE1E0000}"/>
    <cellStyle name="Normal 2 10 2 3 2 5 2" xfId="24978" xr:uid="{00000000-0005-0000-0000-0000FF1E0000}"/>
    <cellStyle name="Normal 2 10 2 3 2 6" xfId="2123" xr:uid="{00000000-0005-0000-0000-0000001F0000}"/>
    <cellStyle name="Normal 2 10 2 3 2 6 2" xfId="28815" xr:uid="{00000000-0005-0000-0000-0000011F0000}"/>
    <cellStyle name="Normal 2 10 2 3 2 7" xfId="16865" xr:uid="{00000000-0005-0000-0000-0000021F0000}"/>
    <cellStyle name="Normal 2 10 2 3 3" xfId="2124" xr:uid="{00000000-0005-0000-0000-0000031F0000}"/>
    <cellStyle name="Normal 2 10 2 3 3 2" xfId="2125" xr:uid="{00000000-0005-0000-0000-0000041F0000}"/>
    <cellStyle name="Normal 2 10 2 3 3 2 2" xfId="2126" xr:uid="{00000000-0005-0000-0000-0000051F0000}"/>
    <cellStyle name="Normal 2 10 2 3 3 2 2 2" xfId="21147" xr:uid="{00000000-0005-0000-0000-0000061F0000}"/>
    <cellStyle name="Normal 2 10 2 3 3 2 3" xfId="2127" xr:uid="{00000000-0005-0000-0000-0000071F0000}"/>
    <cellStyle name="Normal 2 10 2 3 3 2 3 2" xfId="24983" xr:uid="{00000000-0005-0000-0000-0000081F0000}"/>
    <cellStyle name="Normal 2 10 2 3 3 2 4" xfId="2128" xr:uid="{00000000-0005-0000-0000-0000091F0000}"/>
    <cellStyle name="Normal 2 10 2 3 3 2 4 2" xfId="28820" xr:uid="{00000000-0005-0000-0000-00000A1F0000}"/>
    <cellStyle name="Normal 2 10 2 3 3 2 5" xfId="19730" xr:uid="{00000000-0005-0000-0000-00000B1F0000}"/>
    <cellStyle name="Normal 2 10 2 3 3 3" xfId="2129" xr:uid="{00000000-0005-0000-0000-00000C1F0000}"/>
    <cellStyle name="Normal 2 10 2 3 3 3 2" xfId="21146" xr:uid="{00000000-0005-0000-0000-00000D1F0000}"/>
    <cellStyle name="Normal 2 10 2 3 3 4" xfId="2130" xr:uid="{00000000-0005-0000-0000-00000E1F0000}"/>
    <cellStyle name="Normal 2 10 2 3 3 4 2" xfId="24982" xr:uid="{00000000-0005-0000-0000-00000F1F0000}"/>
    <cellStyle name="Normal 2 10 2 3 3 5" xfId="2131" xr:uid="{00000000-0005-0000-0000-0000101F0000}"/>
    <cellStyle name="Normal 2 10 2 3 3 5 2" xfId="28819" xr:uid="{00000000-0005-0000-0000-0000111F0000}"/>
    <cellStyle name="Normal 2 10 2 3 3 6" xfId="16867" xr:uid="{00000000-0005-0000-0000-0000121F0000}"/>
    <cellStyle name="Normal 2 10 2 3 4" xfId="2132" xr:uid="{00000000-0005-0000-0000-0000131F0000}"/>
    <cellStyle name="Normal 2 10 2 3 4 2" xfId="2133" xr:uid="{00000000-0005-0000-0000-0000141F0000}"/>
    <cellStyle name="Normal 2 10 2 3 4 2 2" xfId="21148" xr:uid="{00000000-0005-0000-0000-0000151F0000}"/>
    <cellStyle name="Normal 2 10 2 3 4 3" xfId="2134" xr:uid="{00000000-0005-0000-0000-0000161F0000}"/>
    <cellStyle name="Normal 2 10 2 3 4 3 2" xfId="24984" xr:uid="{00000000-0005-0000-0000-0000171F0000}"/>
    <cellStyle name="Normal 2 10 2 3 4 4" xfId="2135" xr:uid="{00000000-0005-0000-0000-0000181F0000}"/>
    <cellStyle name="Normal 2 10 2 3 4 4 2" xfId="28821" xr:uid="{00000000-0005-0000-0000-0000191F0000}"/>
    <cellStyle name="Normal 2 10 2 3 4 5" xfId="18744" xr:uid="{00000000-0005-0000-0000-00001A1F0000}"/>
    <cellStyle name="Normal 2 10 2 3 5" xfId="2136" xr:uid="{00000000-0005-0000-0000-00001B1F0000}"/>
    <cellStyle name="Normal 2 10 2 3 5 2" xfId="21141" xr:uid="{00000000-0005-0000-0000-00001C1F0000}"/>
    <cellStyle name="Normal 2 10 2 3 6" xfId="2137" xr:uid="{00000000-0005-0000-0000-00001D1F0000}"/>
    <cellStyle name="Normal 2 10 2 3 6 2" xfId="24977" xr:uid="{00000000-0005-0000-0000-00001E1F0000}"/>
    <cellStyle name="Normal 2 10 2 3 7" xfId="2138" xr:uid="{00000000-0005-0000-0000-00001F1F0000}"/>
    <cellStyle name="Normal 2 10 2 3 7 2" xfId="28814" xr:uid="{00000000-0005-0000-0000-0000201F0000}"/>
    <cellStyle name="Normal 2 10 2 3 8" xfId="16864" xr:uid="{00000000-0005-0000-0000-0000211F0000}"/>
    <cellStyle name="Normal 2 10 2 4" xfId="2139" xr:uid="{00000000-0005-0000-0000-0000221F0000}"/>
    <cellStyle name="Normal 2 10 2 4 2" xfId="2140" xr:uid="{00000000-0005-0000-0000-0000231F0000}"/>
    <cellStyle name="Normal 2 10 2 4 2 2" xfId="2141" xr:uid="{00000000-0005-0000-0000-0000241F0000}"/>
    <cellStyle name="Normal 2 10 2 4 2 2 2" xfId="2142" xr:uid="{00000000-0005-0000-0000-0000251F0000}"/>
    <cellStyle name="Normal 2 10 2 4 2 2 2 2" xfId="21151" xr:uid="{00000000-0005-0000-0000-0000261F0000}"/>
    <cellStyle name="Normal 2 10 2 4 2 2 3" xfId="2143" xr:uid="{00000000-0005-0000-0000-0000271F0000}"/>
    <cellStyle name="Normal 2 10 2 4 2 2 3 2" xfId="24987" xr:uid="{00000000-0005-0000-0000-0000281F0000}"/>
    <cellStyle name="Normal 2 10 2 4 2 2 4" xfId="2144" xr:uid="{00000000-0005-0000-0000-0000291F0000}"/>
    <cellStyle name="Normal 2 10 2 4 2 2 4 2" xfId="28824" xr:uid="{00000000-0005-0000-0000-00002A1F0000}"/>
    <cellStyle name="Normal 2 10 2 4 2 2 5" xfId="19732" xr:uid="{00000000-0005-0000-0000-00002B1F0000}"/>
    <cellStyle name="Normal 2 10 2 4 2 3" xfId="2145" xr:uid="{00000000-0005-0000-0000-00002C1F0000}"/>
    <cellStyle name="Normal 2 10 2 4 2 3 2" xfId="21150" xr:uid="{00000000-0005-0000-0000-00002D1F0000}"/>
    <cellStyle name="Normal 2 10 2 4 2 4" xfId="2146" xr:uid="{00000000-0005-0000-0000-00002E1F0000}"/>
    <cellStyle name="Normal 2 10 2 4 2 4 2" xfId="24986" xr:uid="{00000000-0005-0000-0000-00002F1F0000}"/>
    <cellStyle name="Normal 2 10 2 4 2 5" xfId="2147" xr:uid="{00000000-0005-0000-0000-0000301F0000}"/>
    <cellStyle name="Normal 2 10 2 4 2 5 2" xfId="28823" xr:uid="{00000000-0005-0000-0000-0000311F0000}"/>
    <cellStyle name="Normal 2 10 2 4 2 6" xfId="16869" xr:uid="{00000000-0005-0000-0000-0000321F0000}"/>
    <cellStyle name="Normal 2 10 2 4 3" xfId="2148" xr:uid="{00000000-0005-0000-0000-0000331F0000}"/>
    <cellStyle name="Normal 2 10 2 4 3 2" xfId="2149" xr:uid="{00000000-0005-0000-0000-0000341F0000}"/>
    <cellStyle name="Normal 2 10 2 4 3 2 2" xfId="21152" xr:uid="{00000000-0005-0000-0000-0000351F0000}"/>
    <cellStyle name="Normal 2 10 2 4 3 3" xfId="2150" xr:uid="{00000000-0005-0000-0000-0000361F0000}"/>
    <cellStyle name="Normal 2 10 2 4 3 3 2" xfId="24988" xr:uid="{00000000-0005-0000-0000-0000371F0000}"/>
    <cellStyle name="Normal 2 10 2 4 3 4" xfId="2151" xr:uid="{00000000-0005-0000-0000-0000381F0000}"/>
    <cellStyle name="Normal 2 10 2 4 3 4 2" xfId="28825" xr:uid="{00000000-0005-0000-0000-0000391F0000}"/>
    <cellStyle name="Normal 2 10 2 4 3 5" xfId="18746" xr:uid="{00000000-0005-0000-0000-00003A1F0000}"/>
    <cellStyle name="Normal 2 10 2 4 4" xfId="2152" xr:uid="{00000000-0005-0000-0000-00003B1F0000}"/>
    <cellStyle name="Normal 2 10 2 4 4 2" xfId="21149" xr:uid="{00000000-0005-0000-0000-00003C1F0000}"/>
    <cellStyle name="Normal 2 10 2 4 5" xfId="2153" xr:uid="{00000000-0005-0000-0000-00003D1F0000}"/>
    <cellStyle name="Normal 2 10 2 4 5 2" xfId="24985" xr:uid="{00000000-0005-0000-0000-00003E1F0000}"/>
    <cellStyle name="Normal 2 10 2 4 6" xfId="2154" xr:uid="{00000000-0005-0000-0000-00003F1F0000}"/>
    <cellStyle name="Normal 2 10 2 4 6 2" xfId="28822" xr:uid="{00000000-0005-0000-0000-0000401F0000}"/>
    <cellStyle name="Normal 2 10 2 4 7" xfId="16868" xr:uid="{00000000-0005-0000-0000-0000411F0000}"/>
    <cellStyle name="Normal 2 10 2 5" xfId="2155" xr:uid="{00000000-0005-0000-0000-0000421F0000}"/>
    <cellStyle name="Normal 2 10 2 5 2" xfId="2156" xr:uid="{00000000-0005-0000-0000-0000431F0000}"/>
    <cellStyle name="Normal 2 10 2 5 2 2" xfId="2157" xr:uid="{00000000-0005-0000-0000-0000441F0000}"/>
    <cellStyle name="Normal 2 10 2 5 2 2 2" xfId="2158" xr:uid="{00000000-0005-0000-0000-0000451F0000}"/>
    <cellStyle name="Normal 2 10 2 5 2 2 2 2" xfId="21155" xr:uid="{00000000-0005-0000-0000-0000461F0000}"/>
    <cellStyle name="Normal 2 10 2 5 2 2 3" xfId="2159" xr:uid="{00000000-0005-0000-0000-0000471F0000}"/>
    <cellStyle name="Normal 2 10 2 5 2 2 3 2" xfId="24991" xr:uid="{00000000-0005-0000-0000-0000481F0000}"/>
    <cellStyle name="Normal 2 10 2 5 2 2 4" xfId="2160" xr:uid="{00000000-0005-0000-0000-0000491F0000}"/>
    <cellStyle name="Normal 2 10 2 5 2 2 4 2" xfId="28828" xr:uid="{00000000-0005-0000-0000-00004A1F0000}"/>
    <cellStyle name="Normal 2 10 2 5 2 2 5" xfId="20529" xr:uid="{00000000-0005-0000-0000-00004B1F0000}"/>
    <cellStyle name="Normal 2 10 2 5 2 3" xfId="2161" xr:uid="{00000000-0005-0000-0000-00004C1F0000}"/>
    <cellStyle name="Normal 2 10 2 5 2 3 2" xfId="21154" xr:uid="{00000000-0005-0000-0000-00004D1F0000}"/>
    <cellStyle name="Normal 2 10 2 5 2 4" xfId="2162" xr:uid="{00000000-0005-0000-0000-00004E1F0000}"/>
    <cellStyle name="Normal 2 10 2 5 2 4 2" xfId="24990" xr:uid="{00000000-0005-0000-0000-00004F1F0000}"/>
    <cellStyle name="Normal 2 10 2 5 2 5" xfId="2163" xr:uid="{00000000-0005-0000-0000-0000501F0000}"/>
    <cellStyle name="Normal 2 10 2 5 2 5 2" xfId="28827" xr:uid="{00000000-0005-0000-0000-0000511F0000}"/>
    <cellStyle name="Normal 2 10 2 5 2 6" xfId="16871" xr:uid="{00000000-0005-0000-0000-0000521F0000}"/>
    <cellStyle name="Normal 2 10 2 5 3" xfId="2164" xr:uid="{00000000-0005-0000-0000-0000531F0000}"/>
    <cellStyle name="Normal 2 10 2 5 3 2" xfId="2165" xr:uid="{00000000-0005-0000-0000-0000541F0000}"/>
    <cellStyle name="Normal 2 10 2 5 3 2 2" xfId="21156" xr:uid="{00000000-0005-0000-0000-0000551F0000}"/>
    <cellStyle name="Normal 2 10 2 5 3 3" xfId="2166" xr:uid="{00000000-0005-0000-0000-0000561F0000}"/>
    <cellStyle name="Normal 2 10 2 5 3 3 2" xfId="24992" xr:uid="{00000000-0005-0000-0000-0000571F0000}"/>
    <cellStyle name="Normal 2 10 2 5 3 4" xfId="2167" xr:uid="{00000000-0005-0000-0000-0000581F0000}"/>
    <cellStyle name="Normal 2 10 2 5 3 4 2" xfId="28829" xr:uid="{00000000-0005-0000-0000-0000591F0000}"/>
    <cellStyle name="Normal 2 10 2 5 3 5" xfId="19562" xr:uid="{00000000-0005-0000-0000-00005A1F0000}"/>
    <cellStyle name="Normal 2 10 2 5 4" xfId="2168" xr:uid="{00000000-0005-0000-0000-00005B1F0000}"/>
    <cellStyle name="Normal 2 10 2 5 4 2" xfId="21153" xr:uid="{00000000-0005-0000-0000-00005C1F0000}"/>
    <cellStyle name="Normal 2 10 2 5 5" xfId="2169" xr:uid="{00000000-0005-0000-0000-00005D1F0000}"/>
    <cellStyle name="Normal 2 10 2 5 5 2" xfId="24989" xr:uid="{00000000-0005-0000-0000-00005E1F0000}"/>
    <cellStyle name="Normal 2 10 2 5 6" xfId="2170" xr:uid="{00000000-0005-0000-0000-00005F1F0000}"/>
    <cellStyle name="Normal 2 10 2 5 6 2" xfId="28826" xr:uid="{00000000-0005-0000-0000-0000601F0000}"/>
    <cellStyle name="Normal 2 10 2 5 7" xfId="16870" xr:uid="{00000000-0005-0000-0000-0000611F0000}"/>
    <cellStyle name="Normal 2 10 2 6" xfId="2171" xr:uid="{00000000-0005-0000-0000-0000621F0000}"/>
    <cellStyle name="Normal 2 10 2 6 2" xfId="2172" xr:uid="{00000000-0005-0000-0000-0000631F0000}"/>
    <cellStyle name="Normal 2 10 2 6 2 2" xfId="2173" xr:uid="{00000000-0005-0000-0000-0000641F0000}"/>
    <cellStyle name="Normal 2 10 2 6 2 2 2" xfId="21158" xr:uid="{00000000-0005-0000-0000-0000651F0000}"/>
    <cellStyle name="Normal 2 10 2 6 2 3" xfId="2174" xr:uid="{00000000-0005-0000-0000-0000661F0000}"/>
    <cellStyle name="Normal 2 10 2 6 2 3 2" xfId="24994" xr:uid="{00000000-0005-0000-0000-0000671F0000}"/>
    <cellStyle name="Normal 2 10 2 6 2 4" xfId="2175" xr:uid="{00000000-0005-0000-0000-0000681F0000}"/>
    <cellStyle name="Normal 2 10 2 6 2 4 2" xfId="28831" xr:uid="{00000000-0005-0000-0000-0000691F0000}"/>
    <cellStyle name="Normal 2 10 2 6 2 5" xfId="19725" xr:uid="{00000000-0005-0000-0000-00006A1F0000}"/>
    <cellStyle name="Normal 2 10 2 6 3" xfId="2176" xr:uid="{00000000-0005-0000-0000-00006B1F0000}"/>
    <cellStyle name="Normal 2 10 2 6 3 2" xfId="21157" xr:uid="{00000000-0005-0000-0000-00006C1F0000}"/>
    <cellStyle name="Normal 2 10 2 6 4" xfId="2177" xr:uid="{00000000-0005-0000-0000-00006D1F0000}"/>
    <cellStyle name="Normal 2 10 2 6 4 2" xfId="24993" xr:uid="{00000000-0005-0000-0000-00006E1F0000}"/>
    <cellStyle name="Normal 2 10 2 6 5" xfId="2178" xr:uid="{00000000-0005-0000-0000-00006F1F0000}"/>
    <cellStyle name="Normal 2 10 2 6 5 2" xfId="28830" xr:uid="{00000000-0005-0000-0000-0000701F0000}"/>
    <cellStyle name="Normal 2 10 2 6 6" xfId="16872" xr:uid="{00000000-0005-0000-0000-0000711F0000}"/>
    <cellStyle name="Normal 2 10 2 7" xfId="2179" xr:uid="{00000000-0005-0000-0000-0000721F0000}"/>
    <cellStyle name="Normal 2 10 2 7 2" xfId="2180" xr:uid="{00000000-0005-0000-0000-0000731F0000}"/>
    <cellStyle name="Normal 2 10 2 7 2 2" xfId="21159" xr:uid="{00000000-0005-0000-0000-0000741F0000}"/>
    <cellStyle name="Normal 2 10 2 7 3" xfId="2181" xr:uid="{00000000-0005-0000-0000-0000751F0000}"/>
    <cellStyle name="Normal 2 10 2 7 3 2" xfId="24995" xr:uid="{00000000-0005-0000-0000-0000761F0000}"/>
    <cellStyle name="Normal 2 10 2 7 4" xfId="2182" xr:uid="{00000000-0005-0000-0000-0000771F0000}"/>
    <cellStyle name="Normal 2 10 2 7 4 2" xfId="28832" xr:uid="{00000000-0005-0000-0000-0000781F0000}"/>
    <cellStyle name="Normal 2 10 2 7 5" xfId="18739" xr:uid="{00000000-0005-0000-0000-0000791F0000}"/>
    <cellStyle name="Normal 2 10 2 8" xfId="2183" xr:uid="{00000000-0005-0000-0000-00007A1F0000}"/>
    <cellStyle name="Normal 2 10 2 8 2" xfId="21124" xr:uid="{00000000-0005-0000-0000-00007B1F0000}"/>
    <cellStyle name="Normal 2 10 2 9" xfId="2184" xr:uid="{00000000-0005-0000-0000-00007C1F0000}"/>
    <cellStyle name="Normal 2 10 2 9 2" xfId="24960" xr:uid="{00000000-0005-0000-0000-00007D1F0000}"/>
    <cellStyle name="Normal 2 10 3" xfId="2185" xr:uid="{00000000-0005-0000-0000-00007E1F0000}"/>
    <cellStyle name="Normal 2 10 3 10" xfId="2186" xr:uid="{00000000-0005-0000-0000-00007F1F0000}"/>
    <cellStyle name="Normal 2 10 3 10 2" xfId="28833" xr:uid="{00000000-0005-0000-0000-0000801F0000}"/>
    <cellStyle name="Normal 2 10 3 11" xfId="16873" xr:uid="{00000000-0005-0000-0000-0000811F0000}"/>
    <cellStyle name="Normal 2 10 3 2" xfId="2187" xr:uid="{00000000-0005-0000-0000-0000821F0000}"/>
    <cellStyle name="Normal 2 10 3 2 2" xfId="2188" xr:uid="{00000000-0005-0000-0000-0000831F0000}"/>
    <cellStyle name="Normal 2 10 3 2 2 2" xfId="2189" xr:uid="{00000000-0005-0000-0000-0000841F0000}"/>
    <cellStyle name="Normal 2 10 3 2 2 2 2" xfId="2190" xr:uid="{00000000-0005-0000-0000-0000851F0000}"/>
    <cellStyle name="Normal 2 10 3 2 2 2 2 2" xfId="2191" xr:uid="{00000000-0005-0000-0000-0000861F0000}"/>
    <cellStyle name="Normal 2 10 3 2 2 2 2 2 2" xfId="2192" xr:uid="{00000000-0005-0000-0000-0000871F0000}"/>
    <cellStyle name="Normal 2 10 3 2 2 2 2 2 2 2" xfId="21165" xr:uid="{00000000-0005-0000-0000-0000881F0000}"/>
    <cellStyle name="Normal 2 10 3 2 2 2 2 2 3" xfId="2193" xr:uid="{00000000-0005-0000-0000-0000891F0000}"/>
    <cellStyle name="Normal 2 10 3 2 2 2 2 2 3 2" xfId="25001" xr:uid="{00000000-0005-0000-0000-00008A1F0000}"/>
    <cellStyle name="Normal 2 10 3 2 2 2 2 2 4" xfId="2194" xr:uid="{00000000-0005-0000-0000-00008B1F0000}"/>
    <cellStyle name="Normal 2 10 3 2 2 2 2 2 4 2" xfId="28838" xr:uid="{00000000-0005-0000-0000-00008C1F0000}"/>
    <cellStyle name="Normal 2 10 3 2 2 2 2 2 5" xfId="19736" xr:uid="{00000000-0005-0000-0000-00008D1F0000}"/>
    <cellStyle name="Normal 2 10 3 2 2 2 2 3" xfId="2195" xr:uid="{00000000-0005-0000-0000-00008E1F0000}"/>
    <cellStyle name="Normal 2 10 3 2 2 2 2 3 2" xfId="21164" xr:uid="{00000000-0005-0000-0000-00008F1F0000}"/>
    <cellStyle name="Normal 2 10 3 2 2 2 2 4" xfId="2196" xr:uid="{00000000-0005-0000-0000-0000901F0000}"/>
    <cellStyle name="Normal 2 10 3 2 2 2 2 4 2" xfId="25000" xr:uid="{00000000-0005-0000-0000-0000911F0000}"/>
    <cellStyle name="Normal 2 10 3 2 2 2 2 5" xfId="2197" xr:uid="{00000000-0005-0000-0000-0000921F0000}"/>
    <cellStyle name="Normal 2 10 3 2 2 2 2 5 2" xfId="28837" xr:uid="{00000000-0005-0000-0000-0000931F0000}"/>
    <cellStyle name="Normal 2 10 3 2 2 2 2 6" xfId="16877" xr:uid="{00000000-0005-0000-0000-0000941F0000}"/>
    <cellStyle name="Normal 2 10 3 2 2 2 3" xfId="2198" xr:uid="{00000000-0005-0000-0000-0000951F0000}"/>
    <cellStyle name="Normal 2 10 3 2 2 2 3 2" xfId="2199" xr:uid="{00000000-0005-0000-0000-0000961F0000}"/>
    <cellStyle name="Normal 2 10 3 2 2 2 3 2 2" xfId="21166" xr:uid="{00000000-0005-0000-0000-0000971F0000}"/>
    <cellStyle name="Normal 2 10 3 2 2 2 3 3" xfId="2200" xr:uid="{00000000-0005-0000-0000-0000981F0000}"/>
    <cellStyle name="Normal 2 10 3 2 2 2 3 3 2" xfId="25002" xr:uid="{00000000-0005-0000-0000-0000991F0000}"/>
    <cellStyle name="Normal 2 10 3 2 2 2 3 4" xfId="2201" xr:uid="{00000000-0005-0000-0000-00009A1F0000}"/>
    <cellStyle name="Normal 2 10 3 2 2 2 3 4 2" xfId="28839" xr:uid="{00000000-0005-0000-0000-00009B1F0000}"/>
    <cellStyle name="Normal 2 10 3 2 2 2 3 5" xfId="18750" xr:uid="{00000000-0005-0000-0000-00009C1F0000}"/>
    <cellStyle name="Normal 2 10 3 2 2 2 4" xfId="2202" xr:uid="{00000000-0005-0000-0000-00009D1F0000}"/>
    <cellStyle name="Normal 2 10 3 2 2 2 4 2" xfId="21163" xr:uid="{00000000-0005-0000-0000-00009E1F0000}"/>
    <cellStyle name="Normal 2 10 3 2 2 2 5" xfId="2203" xr:uid="{00000000-0005-0000-0000-00009F1F0000}"/>
    <cellStyle name="Normal 2 10 3 2 2 2 5 2" xfId="24999" xr:uid="{00000000-0005-0000-0000-0000A01F0000}"/>
    <cellStyle name="Normal 2 10 3 2 2 2 6" xfId="2204" xr:uid="{00000000-0005-0000-0000-0000A11F0000}"/>
    <cellStyle name="Normal 2 10 3 2 2 2 6 2" xfId="28836" xr:uid="{00000000-0005-0000-0000-0000A21F0000}"/>
    <cellStyle name="Normal 2 10 3 2 2 2 7" xfId="16876" xr:uid="{00000000-0005-0000-0000-0000A31F0000}"/>
    <cellStyle name="Normal 2 10 3 2 2 3" xfId="2205" xr:uid="{00000000-0005-0000-0000-0000A41F0000}"/>
    <cellStyle name="Normal 2 10 3 2 2 3 2" xfId="2206" xr:uid="{00000000-0005-0000-0000-0000A51F0000}"/>
    <cellStyle name="Normal 2 10 3 2 2 3 2 2" xfId="2207" xr:uid="{00000000-0005-0000-0000-0000A61F0000}"/>
    <cellStyle name="Normal 2 10 3 2 2 3 2 2 2" xfId="21168" xr:uid="{00000000-0005-0000-0000-0000A71F0000}"/>
    <cellStyle name="Normal 2 10 3 2 2 3 2 3" xfId="2208" xr:uid="{00000000-0005-0000-0000-0000A81F0000}"/>
    <cellStyle name="Normal 2 10 3 2 2 3 2 3 2" xfId="25004" xr:uid="{00000000-0005-0000-0000-0000A91F0000}"/>
    <cellStyle name="Normal 2 10 3 2 2 3 2 4" xfId="2209" xr:uid="{00000000-0005-0000-0000-0000AA1F0000}"/>
    <cellStyle name="Normal 2 10 3 2 2 3 2 4 2" xfId="28841" xr:uid="{00000000-0005-0000-0000-0000AB1F0000}"/>
    <cellStyle name="Normal 2 10 3 2 2 3 2 5" xfId="19735" xr:uid="{00000000-0005-0000-0000-0000AC1F0000}"/>
    <cellStyle name="Normal 2 10 3 2 2 3 3" xfId="2210" xr:uid="{00000000-0005-0000-0000-0000AD1F0000}"/>
    <cellStyle name="Normal 2 10 3 2 2 3 3 2" xfId="21167" xr:uid="{00000000-0005-0000-0000-0000AE1F0000}"/>
    <cellStyle name="Normal 2 10 3 2 2 3 4" xfId="2211" xr:uid="{00000000-0005-0000-0000-0000AF1F0000}"/>
    <cellStyle name="Normal 2 10 3 2 2 3 4 2" xfId="25003" xr:uid="{00000000-0005-0000-0000-0000B01F0000}"/>
    <cellStyle name="Normal 2 10 3 2 2 3 5" xfId="2212" xr:uid="{00000000-0005-0000-0000-0000B11F0000}"/>
    <cellStyle name="Normal 2 10 3 2 2 3 5 2" xfId="28840" xr:uid="{00000000-0005-0000-0000-0000B21F0000}"/>
    <cellStyle name="Normal 2 10 3 2 2 3 6" xfId="16878" xr:uid="{00000000-0005-0000-0000-0000B31F0000}"/>
    <cellStyle name="Normal 2 10 3 2 2 4" xfId="2213" xr:uid="{00000000-0005-0000-0000-0000B41F0000}"/>
    <cellStyle name="Normal 2 10 3 2 2 4 2" xfId="2214" xr:uid="{00000000-0005-0000-0000-0000B51F0000}"/>
    <cellStyle name="Normal 2 10 3 2 2 4 2 2" xfId="21169" xr:uid="{00000000-0005-0000-0000-0000B61F0000}"/>
    <cellStyle name="Normal 2 10 3 2 2 4 3" xfId="2215" xr:uid="{00000000-0005-0000-0000-0000B71F0000}"/>
    <cellStyle name="Normal 2 10 3 2 2 4 3 2" xfId="25005" xr:uid="{00000000-0005-0000-0000-0000B81F0000}"/>
    <cellStyle name="Normal 2 10 3 2 2 4 4" xfId="2216" xr:uid="{00000000-0005-0000-0000-0000B91F0000}"/>
    <cellStyle name="Normal 2 10 3 2 2 4 4 2" xfId="28842" xr:uid="{00000000-0005-0000-0000-0000BA1F0000}"/>
    <cellStyle name="Normal 2 10 3 2 2 4 5" xfId="18749" xr:uid="{00000000-0005-0000-0000-0000BB1F0000}"/>
    <cellStyle name="Normal 2 10 3 2 2 5" xfId="2217" xr:uid="{00000000-0005-0000-0000-0000BC1F0000}"/>
    <cellStyle name="Normal 2 10 3 2 2 5 2" xfId="21162" xr:uid="{00000000-0005-0000-0000-0000BD1F0000}"/>
    <cellStyle name="Normal 2 10 3 2 2 6" xfId="2218" xr:uid="{00000000-0005-0000-0000-0000BE1F0000}"/>
    <cellStyle name="Normal 2 10 3 2 2 6 2" xfId="24998" xr:uid="{00000000-0005-0000-0000-0000BF1F0000}"/>
    <cellStyle name="Normal 2 10 3 2 2 7" xfId="2219" xr:uid="{00000000-0005-0000-0000-0000C01F0000}"/>
    <cellStyle name="Normal 2 10 3 2 2 7 2" xfId="28835" xr:uid="{00000000-0005-0000-0000-0000C11F0000}"/>
    <cellStyle name="Normal 2 10 3 2 2 8" xfId="16875" xr:uid="{00000000-0005-0000-0000-0000C21F0000}"/>
    <cellStyle name="Normal 2 10 3 2 3" xfId="2220" xr:uid="{00000000-0005-0000-0000-0000C31F0000}"/>
    <cellStyle name="Normal 2 10 3 2 3 2" xfId="2221" xr:uid="{00000000-0005-0000-0000-0000C41F0000}"/>
    <cellStyle name="Normal 2 10 3 2 3 2 2" xfId="2222" xr:uid="{00000000-0005-0000-0000-0000C51F0000}"/>
    <cellStyle name="Normal 2 10 3 2 3 2 2 2" xfId="2223" xr:uid="{00000000-0005-0000-0000-0000C61F0000}"/>
    <cellStyle name="Normal 2 10 3 2 3 2 2 2 2" xfId="21172" xr:uid="{00000000-0005-0000-0000-0000C71F0000}"/>
    <cellStyle name="Normal 2 10 3 2 3 2 2 3" xfId="2224" xr:uid="{00000000-0005-0000-0000-0000C81F0000}"/>
    <cellStyle name="Normal 2 10 3 2 3 2 2 3 2" xfId="25008" xr:uid="{00000000-0005-0000-0000-0000C91F0000}"/>
    <cellStyle name="Normal 2 10 3 2 3 2 2 4" xfId="2225" xr:uid="{00000000-0005-0000-0000-0000CA1F0000}"/>
    <cellStyle name="Normal 2 10 3 2 3 2 2 4 2" xfId="28845" xr:uid="{00000000-0005-0000-0000-0000CB1F0000}"/>
    <cellStyle name="Normal 2 10 3 2 3 2 2 5" xfId="19737" xr:uid="{00000000-0005-0000-0000-0000CC1F0000}"/>
    <cellStyle name="Normal 2 10 3 2 3 2 3" xfId="2226" xr:uid="{00000000-0005-0000-0000-0000CD1F0000}"/>
    <cellStyle name="Normal 2 10 3 2 3 2 3 2" xfId="21171" xr:uid="{00000000-0005-0000-0000-0000CE1F0000}"/>
    <cellStyle name="Normal 2 10 3 2 3 2 4" xfId="2227" xr:uid="{00000000-0005-0000-0000-0000CF1F0000}"/>
    <cellStyle name="Normal 2 10 3 2 3 2 4 2" xfId="25007" xr:uid="{00000000-0005-0000-0000-0000D01F0000}"/>
    <cellStyle name="Normal 2 10 3 2 3 2 5" xfId="2228" xr:uid="{00000000-0005-0000-0000-0000D11F0000}"/>
    <cellStyle name="Normal 2 10 3 2 3 2 5 2" xfId="28844" xr:uid="{00000000-0005-0000-0000-0000D21F0000}"/>
    <cellStyle name="Normal 2 10 3 2 3 2 6" xfId="16880" xr:uid="{00000000-0005-0000-0000-0000D31F0000}"/>
    <cellStyle name="Normal 2 10 3 2 3 3" xfId="2229" xr:uid="{00000000-0005-0000-0000-0000D41F0000}"/>
    <cellStyle name="Normal 2 10 3 2 3 3 2" xfId="2230" xr:uid="{00000000-0005-0000-0000-0000D51F0000}"/>
    <cellStyle name="Normal 2 10 3 2 3 3 2 2" xfId="21173" xr:uid="{00000000-0005-0000-0000-0000D61F0000}"/>
    <cellStyle name="Normal 2 10 3 2 3 3 3" xfId="2231" xr:uid="{00000000-0005-0000-0000-0000D71F0000}"/>
    <cellStyle name="Normal 2 10 3 2 3 3 3 2" xfId="25009" xr:uid="{00000000-0005-0000-0000-0000D81F0000}"/>
    <cellStyle name="Normal 2 10 3 2 3 3 4" xfId="2232" xr:uid="{00000000-0005-0000-0000-0000D91F0000}"/>
    <cellStyle name="Normal 2 10 3 2 3 3 4 2" xfId="28846" xr:uid="{00000000-0005-0000-0000-0000DA1F0000}"/>
    <cellStyle name="Normal 2 10 3 2 3 3 5" xfId="18751" xr:uid="{00000000-0005-0000-0000-0000DB1F0000}"/>
    <cellStyle name="Normal 2 10 3 2 3 4" xfId="2233" xr:uid="{00000000-0005-0000-0000-0000DC1F0000}"/>
    <cellStyle name="Normal 2 10 3 2 3 4 2" xfId="21170" xr:uid="{00000000-0005-0000-0000-0000DD1F0000}"/>
    <cellStyle name="Normal 2 10 3 2 3 5" xfId="2234" xr:uid="{00000000-0005-0000-0000-0000DE1F0000}"/>
    <cellStyle name="Normal 2 10 3 2 3 5 2" xfId="25006" xr:uid="{00000000-0005-0000-0000-0000DF1F0000}"/>
    <cellStyle name="Normal 2 10 3 2 3 6" xfId="2235" xr:uid="{00000000-0005-0000-0000-0000E01F0000}"/>
    <cellStyle name="Normal 2 10 3 2 3 6 2" xfId="28843" xr:uid="{00000000-0005-0000-0000-0000E11F0000}"/>
    <cellStyle name="Normal 2 10 3 2 3 7" xfId="16879" xr:uid="{00000000-0005-0000-0000-0000E21F0000}"/>
    <cellStyle name="Normal 2 10 3 2 4" xfId="2236" xr:uid="{00000000-0005-0000-0000-0000E31F0000}"/>
    <cellStyle name="Normal 2 10 3 2 4 2" xfId="2237" xr:uid="{00000000-0005-0000-0000-0000E41F0000}"/>
    <cellStyle name="Normal 2 10 3 2 4 2 2" xfId="2238" xr:uid="{00000000-0005-0000-0000-0000E51F0000}"/>
    <cellStyle name="Normal 2 10 3 2 4 2 2 2" xfId="21175" xr:uid="{00000000-0005-0000-0000-0000E61F0000}"/>
    <cellStyle name="Normal 2 10 3 2 4 2 3" xfId="2239" xr:uid="{00000000-0005-0000-0000-0000E71F0000}"/>
    <cellStyle name="Normal 2 10 3 2 4 2 3 2" xfId="25011" xr:uid="{00000000-0005-0000-0000-0000E81F0000}"/>
    <cellStyle name="Normal 2 10 3 2 4 2 4" xfId="2240" xr:uid="{00000000-0005-0000-0000-0000E91F0000}"/>
    <cellStyle name="Normal 2 10 3 2 4 2 4 2" xfId="28848" xr:uid="{00000000-0005-0000-0000-0000EA1F0000}"/>
    <cellStyle name="Normal 2 10 3 2 4 2 5" xfId="19734" xr:uid="{00000000-0005-0000-0000-0000EB1F0000}"/>
    <cellStyle name="Normal 2 10 3 2 4 3" xfId="2241" xr:uid="{00000000-0005-0000-0000-0000EC1F0000}"/>
    <cellStyle name="Normal 2 10 3 2 4 3 2" xfId="21174" xr:uid="{00000000-0005-0000-0000-0000ED1F0000}"/>
    <cellStyle name="Normal 2 10 3 2 4 4" xfId="2242" xr:uid="{00000000-0005-0000-0000-0000EE1F0000}"/>
    <cellStyle name="Normal 2 10 3 2 4 4 2" xfId="25010" xr:uid="{00000000-0005-0000-0000-0000EF1F0000}"/>
    <cellStyle name="Normal 2 10 3 2 4 5" xfId="2243" xr:uid="{00000000-0005-0000-0000-0000F01F0000}"/>
    <cellStyle name="Normal 2 10 3 2 4 5 2" xfId="28847" xr:uid="{00000000-0005-0000-0000-0000F11F0000}"/>
    <cellStyle name="Normal 2 10 3 2 4 6" xfId="16881" xr:uid="{00000000-0005-0000-0000-0000F21F0000}"/>
    <cellStyle name="Normal 2 10 3 2 5" xfId="2244" xr:uid="{00000000-0005-0000-0000-0000F31F0000}"/>
    <cellStyle name="Normal 2 10 3 2 5 2" xfId="2245" xr:uid="{00000000-0005-0000-0000-0000F41F0000}"/>
    <cellStyle name="Normal 2 10 3 2 5 2 2" xfId="21176" xr:uid="{00000000-0005-0000-0000-0000F51F0000}"/>
    <cellStyle name="Normal 2 10 3 2 5 3" xfId="2246" xr:uid="{00000000-0005-0000-0000-0000F61F0000}"/>
    <cellStyle name="Normal 2 10 3 2 5 3 2" xfId="25012" xr:uid="{00000000-0005-0000-0000-0000F71F0000}"/>
    <cellStyle name="Normal 2 10 3 2 5 4" xfId="2247" xr:uid="{00000000-0005-0000-0000-0000F81F0000}"/>
    <cellStyle name="Normal 2 10 3 2 5 4 2" xfId="28849" xr:uid="{00000000-0005-0000-0000-0000F91F0000}"/>
    <cellStyle name="Normal 2 10 3 2 5 5" xfId="18748" xr:uid="{00000000-0005-0000-0000-0000FA1F0000}"/>
    <cellStyle name="Normal 2 10 3 2 6" xfId="2248" xr:uid="{00000000-0005-0000-0000-0000FB1F0000}"/>
    <cellStyle name="Normal 2 10 3 2 6 2" xfId="21161" xr:uid="{00000000-0005-0000-0000-0000FC1F0000}"/>
    <cellStyle name="Normal 2 10 3 2 7" xfId="2249" xr:uid="{00000000-0005-0000-0000-0000FD1F0000}"/>
    <cellStyle name="Normal 2 10 3 2 7 2" xfId="24997" xr:uid="{00000000-0005-0000-0000-0000FE1F0000}"/>
    <cellStyle name="Normal 2 10 3 2 8" xfId="2250" xr:uid="{00000000-0005-0000-0000-0000FF1F0000}"/>
    <cellStyle name="Normal 2 10 3 2 8 2" xfId="28834" xr:uid="{00000000-0005-0000-0000-000000200000}"/>
    <cellStyle name="Normal 2 10 3 2 9" xfId="16874" xr:uid="{00000000-0005-0000-0000-000001200000}"/>
    <cellStyle name="Normal 2 10 3 3" xfId="2251" xr:uid="{00000000-0005-0000-0000-000002200000}"/>
    <cellStyle name="Normal 2 10 3 3 2" xfId="2252" xr:uid="{00000000-0005-0000-0000-000003200000}"/>
    <cellStyle name="Normal 2 10 3 3 2 2" xfId="2253" xr:uid="{00000000-0005-0000-0000-000004200000}"/>
    <cellStyle name="Normal 2 10 3 3 2 2 2" xfId="2254" xr:uid="{00000000-0005-0000-0000-000005200000}"/>
    <cellStyle name="Normal 2 10 3 3 2 2 2 2" xfId="2255" xr:uid="{00000000-0005-0000-0000-000006200000}"/>
    <cellStyle name="Normal 2 10 3 3 2 2 2 2 2" xfId="21180" xr:uid="{00000000-0005-0000-0000-000007200000}"/>
    <cellStyle name="Normal 2 10 3 3 2 2 2 3" xfId="2256" xr:uid="{00000000-0005-0000-0000-000008200000}"/>
    <cellStyle name="Normal 2 10 3 3 2 2 2 3 2" xfId="25016" xr:uid="{00000000-0005-0000-0000-000009200000}"/>
    <cellStyle name="Normal 2 10 3 3 2 2 2 4" xfId="2257" xr:uid="{00000000-0005-0000-0000-00000A200000}"/>
    <cellStyle name="Normal 2 10 3 3 2 2 2 4 2" xfId="28853" xr:uid="{00000000-0005-0000-0000-00000B200000}"/>
    <cellStyle name="Normal 2 10 3 3 2 2 2 5" xfId="19739" xr:uid="{00000000-0005-0000-0000-00000C200000}"/>
    <cellStyle name="Normal 2 10 3 3 2 2 3" xfId="2258" xr:uid="{00000000-0005-0000-0000-00000D200000}"/>
    <cellStyle name="Normal 2 10 3 3 2 2 3 2" xfId="21179" xr:uid="{00000000-0005-0000-0000-00000E200000}"/>
    <cellStyle name="Normal 2 10 3 3 2 2 4" xfId="2259" xr:uid="{00000000-0005-0000-0000-00000F200000}"/>
    <cellStyle name="Normal 2 10 3 3 2 2 4 2" xfId="25015" xr:uid="{00000000-0005-0000-0000-000010200000}"/>
    <cellStyle name="Normal 2 10 3 3 2 2 5" xfId="2260" xr:uid="{00000000-0005-0000-0000-000011200000}"/>
    <cellStyle name="Normal 2 10 3 3 2 2 5 2" xfId="28852" xr:uid="{00000000-0005-0000-0000-000012200000}"/>
    <cellStyle name="Normal 2 10 3 3 2 2 6" xfId="16884" xr:uid="{00000000-0005-0000-0000-000013200000}"/>
    <cellStyle name="Normal 2 10 3 3 2 3" xfId="2261" xr:uid="{00000000-0005-0000-0000-000014200000}"/>
    <cellStyle name="Normal 2 10 3 3 2 3 2" xfId="2262" xr:uid="{00000000-0005-0000-0000-000015200000}"/>
    <cellStyle name="Normal 2 10 3 3 2 3 2 2" xfId="21181" xr:uid="{00000000-0005-0000-0000-000016200000}"/>
    <cellStyle name="Normal 2 10 3 3 2 3 3" xfId="2263" xr:uid="{00000000-0005-0000-0000-000017200000}"/>
    <cellStyle name="Normal 2 10 3 3 2 3 3 2" xfId="25017" xr:uid="{00000000-0005-0000-0000-000018200000}"/>
    <cellStyle name="Normal 2 10 3 3 2 3 4" xfId="2264" xr:uid="{00000000-0005-0000-0000-000019200000}"/>
    <cellStyle name="Normal 2 10 3 3 2 3 4 2" xfId="28854" xr:uid="{00000000-0005-0000-0000-00001A200000}"/>
    <cellStyle name="Normal 2 10 3 3 2 3 5" xfId="18753" xr:uid="{00000000-0005-0000-0000-00001B200000}"/>
    <cellStyle name="Normal 2 10 3 3 2 4" xfId="2265" xr:uid="{00000000-0005-0000-0000-00001C200000}"/>
    <cellStyle name="Normal 2 10 3 3 2 4 2" xfId="21178" xr:uid="{00000000-0005-0000-0000-00001D200000}"/>
    <cellStyle name="Normal 2 10 3 3 2 5" xfId="2266" xr:uid="{00000000-0005-0000-0000-00001E200000}"/>
    <cellStyle name="Normal 2 10 3 3 2 5 2" xfId="25014" xr:uid="{00000000-0005-0000-0000-00001F200000}"/>
    <cellStyle name="Normal 2 10 3 3 2 6" xfId="2267" xr:uid="{00000000-0005-0000-0000-000020200000}"/>
    <cellStyle name="Normal 2 10 3 3 2 6 2" xfId="28851" xr:uid="{00000000-0005-0000-0000-000021200000}"/>
    <cellStyle name="Normal 2 10 3 3 2 7" xfId="16883" xr:uid="{00000000-0005-0000-0000-000022200000}"/>
    <cellStyle name="Normal 2 10 3 3 3" xfId="2268" xr:uid="{00000000-0005-0000-0000-000023200000}"/>
    <cellStyle name="Normal 2 10 3 3 3 2" xfId="2269" xr:uid="{00000000-0005-0000-0000-000024200000}"/>
    <cellStyle name="Normal 2 10 3 3 3 2 2" xfId="2270" xr:uid="{00000000-0005-0000-0000-000025200000}"/>
    <cellStyle name="Normal 2 10 3 3 3 2 2 2" xfId="21183" xr:uid="{00000000-0005-0000-0000-000026200000}"/>
    <cellStyle name="Normal 2 10 3 3 3 2 3" xfId="2271" xr:uid="{00000000-0005-0000-0000-000027200000}"/>
    <cellStyle name="Normal 2 10 3 3 3 2 3 2" xfId="25019" xr:uid="{00000000-0005-0000-0000-000028200000}"/>
    <cellStyle name="Normal 2 10 3 3 3 2 4" xfId="2272" xr:uid="{00000000-0005-0000-0000-000029200000}"/>
    <cellStyle name="Normal 2 10 3 3 3 2 4 2" xfId="28856" xr:uid="{00000000-0005-0000-0000-00002A200000}"/>
    <cellStyle name="Normal 2 10 3 3 3 2 5" xfId="19738" xr:uid="{00000000-0005-0000-0000-00002B200000}"/>
    <cellStyle name="Normal 2 10 3 3 3 3" xfId="2273" xr:uid="{00000000-0005-0000-0000-00002C200000}"/>
    <cellStyle name="Normal 2 10 3 3 3 3 2" xfId="21182" xr:uid="{00000000-0005-0000-0000-00002D200000}"/>
    <cellStyle name="Normal 2 10 3 3 3 4" xfId="2274" xr:uid="{00000000-0005-0000-0000-00002E200000}"/>
    <cellStyle name="Normal 2 10 3 3 3 4 2" xfId="25018" xr:uid="{00000000-0005-0000-0000-00002F200000}"/>
    <cellStyle name="Normal 2 10 3 3 3 5" xfId="2275" xr:uid="{00000000-0005-0000-0000-000030200000}"/>
    <cellStyle name="Normal 2 10 3 3 3 5 2" xfId="28855" xr:uid="{00000000-0005-0000-0000-000031200000}"/>
    <cellStyle name="Normal 2 10 3 3 3 6" xfId="16885" xr:uid="{00000000-0005-0000-0000-000032200000}"/>
    <cellStyle name="Normal 2 10 3 3 4" xfId="2276" xr:uid="{00000000-0005-0000-0000-000033200000}"/>
    <cellStyle name="Normal 2 10 3 3 4 2" xfId="2277" xr:uid="{00000000-0005-0000-0000-000034200000}"/>
    <cellStyle name="Normal 2 10 3 3 4 2 2" xfId="21184" xr:uid="{00000000-0005-0000-0000-000035200000}"/>
    <cellStyle name="Normal 2 10 3 3 4 3" xfId="2278" xr:uid="{00000000-0005-0000-0000-000036200000}"/>
    <cellStyle name="Normal 2 10 3 3 4 3 2" xfId="25020" xr:uid="{00000000-0005-0000-0000-000037200000}"/>
    <cellStyle name="Normal 2 10 3 3 4 4" xfId="2279" xr:uid="{00000000-0005-0000-0000-000038200000}"/>
    <cellStyle name="Normal 2 10 3 3 4 4 2" xfId="28857" xr:uid="{00000000-0005-0000-0000-000039200000}"/>
    <cellStyle name="Normal 2 10 3 3 4 5" xfId="18752" xr:uid="{00000000-0005-0000-0000-00003A200000}"/>
    <cellStyle name="Normal 2 10 3 3 5" xfId="2280" xr:uid="{00000000-0005-0000-0000-00003B200000}"/>
    <cellStyle name="Normal 2 10 3 3 5 2" xfId="21177" xr:uid="{00000000-0005-0000-0000-00003C200000}"/>
    <cellStyle name="Normal 2 10 3 3 6" xfId="2281" xr:uid="{00000000-0005-0000-0000-00003D200000}"/>
    <cellStyle name="Normal 2 10 3 3 6 2" xfId="25013" xr:uid="{00000000-0005-0000-0000-00003E200000}"/>
    <cellStyle name="Normal 2 10 3 3 7" xfId="2282" xr:uid="{00000000-0005-0000-0000-00003F200000}"/>
    <cellStyle name="Normal 2 10 3 3 7 2" xfId="28850" xr:uid="{00000000-0005-0000-0000-000040200000}"/>
    <cellStyle name="Normal 2 10 3 3 8" xfId="16882" xr:uid="{00000000-0005-0000-0000-000041200000}"/>
    <cellStyle name="Normal 2 10 3 4" xfId="2283" xr:uid="{00000000-0005-0000-0000-000042200000}"/>
    <cellStyle name="Normal 2 10 3 4 2" xfId="2284" xr:uid="{00000000-0005-0000-0000-000043200000}"/>
    <cellStyle name="Normal 2 10 3 4 2 2" xfId="2285" xr:uid="{00000000-0005-0000-0000-000044200000}"/>
    <cellStyle name="Normal 2 10 3 4 2 2 2" xfId="2286" xr:uid="{00000000-0005-0000-0000-000045200000}"/>
    <cellStyle name="Normal 2 10 3 4 2 2 2 2" xfId="21187" xr:uid="{00000000-0005-0000-0000-000046200000}"/>
    <cellStyle name="Normal 2 10 3 4 2 2 3" xfId="2287" xr:uid="{00000000-0005-0000-0000-000047200000}"/>
    <cellStyle name="Normal 2 10 3 4 2 2 3 2" xfId="25023" xr:uid="{00000000-0005-0000-0000-000048200000}"/>
    <cellStyle name="Normal 2 10 3 4 2 2 4" xfId="2288" xr:uid="{00000000-0005-0000-0000-000049200000}"/>
    <cellStyle name="Normal 2 10 3 4 2 2 4 2" xfId="28860" xr:uid="{00000000-0005-0000-0000-00004A200000}"/>
    <cellStyle name="Normal 2 10 3 4 2 2 5" xfId="19740" xr:uid="{00000000-0005-0000-0000-00004B200000}"/>
    <cellStyle name="Normal 2 10 3 4 2 3" xfId="2289" xr:uid="{00000000-0005-0000-0000-00004C200000}"/>
    <cellStyle name="Normal 2 10 3 4 2 3 2" xfId="21186" xr:uid="{00000000-0005-0000-0000-00004D200000}"/>
    <cellStyle name="Normal 2 10 3 4 2 4" xfId="2290" xr:uid="{00000000-0005-0000-0000-00004E200000}"/>
    <cellStyle name="Normal 2 10 3 4 2 4 2" xfId="25022" xr:uid="{00000000-0005-0000-0000-00004F200000}"/>
    <cellStyle name="Normal 2 10 3 4 2 5" xfId="2291" xr:uid="{00000000-0005-0000-0000-000050200000}"/>
    <cellStyle name="Normal 2 10 3 4 2 5 2" xfId="28859" xr:uid="{00000000-0005-0000-0000-000051200000}"/>
    <cellStyle name="Normal 2 10 3 4 2 6" xfId="16887" xr:uid="{00000000-0005-0000-0000-000052200000}"/>
    <cellStyle name="Normal 2 10 3 4 3" xfId="2292" xr:uid="{00000000-0005-0000-0000-000053200000}"/>
    <cellStyle name="Normal 2 10 3 4 3 2" xfId="2293" xr:uid="{00000000-0005-0000-0000-000054200000}"/>
    <cellStyle name="Normal 2 10 3 4 3 2 2" xfId="21188" xr:uid="{00000000-0005-0000-0000-000055200000}"/>
    <cellStyle name="Normal 2 10 3 4 3 3" xfId="2294" xr:uid="{00000000-0005-0000-0000-000056200000}"/>
    <cellStyle name="Normal 2 10 3 4 3 3 2" xfId="25024" xr:uid="{00000000-0005-0000-0000-000057200000}"/>
    <cellStyle name="Normal 2 10 3 4 3 4" xfId="2295" xr:uid="{00000000-0005-0000-0000-000058200000}"/>
    <cellStyle name="Normal 2 10 3 4 3 4 2" xfId="28861" xr:uid="{00000000-0005-0000-0000-000059200000}"/>
    <cellStyle name="Normal 2 10 3 4 3 5" xfId="18754" xr:uid="{00000000-0005-0000-0000-00005A200000}"/>
    <cellStyle name="Normal 2 10 3 4 4" xfId="2296" xr:uid="{00000000-0005-0000-0000-00005B200000}"/>
    <cellStyle name="Normal 2 10 3 4 4 2" xfId="21185" xr:uid="{00000000-0005-0000-0000-00005C200000}"/>
    <cellStyle name="Normal 2 10 3 4 5" xfId="2297" xr:uid="{00000000-0005-0000-0000-00005D200000}"/>
    <cellStyle name="Normal 2 10 3 4 5 2" xfId="25021" xr:uid="{00000000-0005-0000-0000-00005E200000}"/>
    <cellStyle name="Normal 2 10 3 4 6" xfId="2298" xr:uid="{00000000-0005-0000-0000-00005F200000}"/>
    <cellStyle name="Normal 2 10 3 4 6 2" xfId="28858" xr:uid="{00000000-0005-0000-0000-000060200000}"/>
    <cellStyle name="Normal 2 10 3 4 7" xfId="16886" xr:uid="{00000000-0005-0000-0000-000061200000}"/>
    <cellStyle name="Normal 2 10 3 5" xfId="2299" xr:uid="{00000000-0005-0000-0000-000062200000}"/>
    <cellStyle name="Normal 2 10 3 5 2" xfId="2300" xr:uid="{00000000-0005-0000-0000-000063200000}"/>
    <cellStyle name="Normal 2 10 3 5 2 2" xfId="2301" xr:uid="{00000000-0005-0000-0000-000064200000}"/>
    <cellStyle name="Normal 2 10 3 5 2 2 2" xfId="2302" xr:uid="{00000000-0005-0000-0000-000065200000}"/>
    <cellStyle name="Normal 2 10 3 5 2 2 2 2" xfId="21191" xr:uid="{00000000-0005-0000-0000-000066200000}"/>
    <cellStyle name="Normal 2 10 3 5 2 2 3" xfId="2303" xr:uid="{00000000-0005-0000-0000-000067200000}"/>
    <cellStyle name="Normal 2 10 3 5 2 2 3 2" xfId="25027" xr:uid="{00000000-0005-0000-0000-000068200000}"/>
    <cellStyle name="Normal 2 10 3 5 2 2 4" xfId="2304" xr:uid="{00000000-0005-0000-0000-000069200000}"/>
    <cellStyle name="Normal 2 10 3 5 2 2 4 2" xfId="28864" xr:uid="{00000000-0005-0000-0000-00006A200000}"/>
    <cellStyle name="Normal 2 10 3 5 2 2 5" xfId="20530" xr:uid="{00000000-0005-0000-0000-00006B200000}"/>
    <cellStyle name="Normal 2 10 3 5 2 3" xfId="2305" xr:uid="{00000000-0005-0000-0000-00006C200000}"/>
    <cellStyle name="Normal 2 10 3 5 2 3 2" xfId="21190" xr:uid="{00000000-0005-0000-0000-00006D200000}"/>
    <cellStyle name="Normal 2 10 3 5 2 4" xfId="2306" xr:uid="{00000000-0005-0000-0000-00006E200000}"/>
    <cellStyle name="Normal 2 10 3 5 2 4 2" xfId="25026" xr:uid="{00000000-0005-0000-0000-00006F200000}"/>
    <cellStyle name="Normal 2 10 3 5 2 5" xfId="2307" xr:uid="{00000000-0005-0000-0000-000070200000}"/>
    <cellStyle name="Normal 2 10 3 5 2 5 2" xfId="28863" xr:uid="{00000000-0005-0000-0000-000071200000}"/>
    <cellStyle name="Normal 2 10 3 5 2 6" xfId="16889" xr:uid="{00000000-0005-0000-0000-000072200000}"/>
    <cellStyle name="Normal 2 10 3 5 3" xfId="2308" xr:uid="{00000000-0005-0000-0000-000073200000}"/>
    <cellStyle name="Normal 2 10 3 5 3 2" xfId="2309" xr:uid="{00000000-0005-0000-0000-000074200000}"/>
    <cellStyle name="Normal 2 10 3 5 3 2 2" xfId="21192" xr:uid="{00000000-0005-0000-0000-000075200000}"/>
    <cellStyle name="Normal 2 10 3 5 3 3" xfId="2310" xr:uid="{00000000-0005-0000-0000-000076200000}"/>
    <cellStyle name="Normal 2 10 3 5 3 3 2" xfId="25028" xr:uid="{00000000-0005-0000-0000-000077200000}"/>
    <cellStyle name="Normal 2 10 3 5 3 4" xfId="2311" xr:uid="{00000000-0005-0000-0000-000078200000}"/>
    <cellStyle name="Normal 2 10 3 5 3 4 2" xfId="28865" xr:uid="{00000000-0005-0000-0000-000079200000}"/>
    <cellStyle name="Normal 2 10 3 5 3 5" xfId="19563" xr:uid="{00000000-0005-0000-0000-00007A200000}"/>
    <cellStyle name="Normal 2 10 3 5 4" xfId="2312" xr:uid="{00000000-0005-0000-0000-00007B200000}"/>
    <cellStyle name="Normal 2 10 3 5 4 2" xfId="21189" xr:uid="{00000000-0005-0000-0000-00007C200000}"/>
    <cellStyle name="Normal 2 10 3 5 5" xfId="2313" xr:uid="{00000000-0005-0000-0000-00007D200000}"/>
    <cellStyle name="Normal 2 10 3 5 5 2" xfId="25025" xr:uid="{00000000-0005-0000-0000-00007E200000}"/>
    <cellStyle name="Normal 2 10 3 5 6" xfId="2314" xr:uid="{00000000-0005-0000-0000-00007F200000}"/>
    <cellStyle name="Normal 2 10 3 5 6 2" xfId="28862" xr:uid="{00000000-0005-0000-0000-000080200000}"/>
    <cellStyle name="Normal 2 10 3 5 7" xfId="16888" xr:uid="{00000000-0005-0000-0000-000081200000}"/>
    <cellStyle name="Normal 2 10 3 6" xfId="2315" xr:uid="{00000000-0005-0000-0000-000082200000}"/>
    <cellStyle name="Normal 2 10 3 6 2" xfId="2316" xr:uid="{00000000-0005-0000-0000-000083200000}"/>
    <cellStyle name="Normal 2 10 3 6 2 2" xfId="2317" xr:uid="{00000000-0005-0000-0000-000084200000}"/>
    <cellStyle name="Normal 2 10 3 6 2 2 2" xfId="21194" xr:uid="{00000000-0005-0000-0000-000085200000}"/>
    <cellStyle name="Normal 2 10 3 6 2 3" xfId="2318" xr:uid="{00000000-0005-0000-0000-000086200000}"/>
    <cellStyle name="Normal 2 10 3 6 2 3 2" xfId="25030" xr:uid="{00000000-0005-0000-0000-000087200000}"/>
    <cellStyle name="Normal 2 10 3 6 2 4" xfId="2319" xr:uid="{00000000-0005-0000-0000-000088200000}"/>
    <cellStyle name="Normal 2 10 3 6 2 4 2" xfId="28867" xr:uid="{00000000-0005-0000-0000-000089200000}"/>
    <cellStyle name="Normal 2 10 3 6 2 5" xfId="19733" xr:uid="{00000000-0005-0000-0000-00008A200000}"/>
    <cellStyle name="Normal 2 10 3 6 3" xfId="2320" xr:uid="{00000000-0005-0000-0000-00008B200000}"/>
    <cellStyle name="Normal 2 10 3 6 3 2" xfId="21193" xr:uid="{00000000-0005-0000-0000-00008C200000}"/>
    <cellStyle name="Normal 2 10 3 6 4" xfId="2321" xr:uid="{00000000-0005-0000-0000-00008D200000}"/>
    <cellStyle name="Normal 2 10 3 6 4 2" xfId="25029" xr:uid="{00000000-0005-0000-0000-00008E200000}"/>
    <cellStyle name="Normal 2 10 3 6 5" xfId="2322" xr:uid="{00000000-0005-0000-0000-00008F200000}"/>
    <cellStyle name="Normal 2 10 3 6 5 2" xfId="28866" xr:uid="{00000000-0005-0000-0000-000090200000}"/>
    <cellStyle name="Normal 2 10 3 6 6" xfId="16890" xr:uid="{00000000-0005-0000-0000-000091200000}"/>
    <cellStyle name="Normal 2 10 3 7" xfId="2323" xr:uid="{00000000-0005-0000-0000-000092200000}"/>
    <cellStyle name="Normal 2 10 3 7 2" xfId="2324" xr:uid="{00000000-0005-0000-0000-000093200000}"/>
    <cellStyle name="Normal 2 10 3 7 2 2" xfId="21195" xr:uid="{00000000-0005-0000-0000-000094200000}"/>
    <cellStyle name="Normal 2 10 3 7 3" xfId="2325" xr:uid="{00000000-0005-0000-0000-000095200000}"/>
    <cellStyle name="Normal 2 10 3 7 3 2" xfId="25031" xr:uid="{00000000-0005-0000-0000-000096200000}"/>
    <cellStyle name="Normal 2 10 3 7 4" xfId="2326" xr:uid="{00000000-0005-0000-0000-000097200000}"/>
    <cellStyle name="Normal 2 10 3 7 4 2" xfId="28868" xr:uid="{00000000-0005-0000-0000-000098200000}"/>
    <cellStyle name="Normal 2 10 3 7 5" xfId="18747" xr:uid="{00000000-0005-0000-0000-000099200000}"/>
    <cellStyle name="Normal 2 10 3 8" xfId="2327" xr:uid="{00000000-0005-0000-0000-00009A200000}"/>
    <cellStyle name="Normal 2 10 3 8 2" xfId="21160" xr:uid="{00000000-0005-0000-0000-00009B200000}"/>
    <cellStyle name="Normal 2 10 3 9" xfId="2328" xr:uid="{00000000-0005-0000-0000-00009C200000}"/>
    <cellStyle name="Normal 2 10 3 9 2" xfId="24996" xr:uid="{00000000-0005-0000-0000-00009D200000}"/>
    <cellStyle name="Normal 2 10 4" xfId="2329" xr:uid="{00000000-0005-0000-0000-00009E200000}"/>
    <cellStyle name="Normal 2 10 4 2" xfId="2330" xr:uid="{00000000-0005-0000-0000-00009F200000}"/>
    <cellStyle name="Normal 2 10 4 2 2" xfId="2331" xr:uid="{00000000-0005-0000-0000-0000A0200000}"/>
    <cellStyle name="Normal 2 10 4 2 2 2" xfId="2332" xr:uid="{00000000-0005-0000-0000-0000A1200000}"/>
    <cellStyle name="Normal 2 10 4 2 2 2 2" xfId="2333" xr:uid="{00000000-0005-0000-0000-0000A2200000}"/>
    <cellStyle name="Normal 2 10 4 2 2 2 2 2" xfId="2334" xr:uid="{00000000-0005-0000-0000-0000A3200000}"/>
    <cellStyle name="Normal 2 10 4 2 2 2 2 2 2" xfId="21200" xr:uid="{00000000-0005-0000-0000-0000A4200000}"/>
    <cellStyle name="Normal 2 10 4 2 2 2 2 3" xfId="2335" xr:uid="{00000000-0005-0000-0000-0000A5200000}"/>
    <cellStyle name="Normal 2 10 4 2 2 2 2 3 2" xfId="25036" xr:uid="{00000000-0005-0000-0000-0000A6200000}"/>
    <cellStyle name="Normal 2 10 4 2 2 2 2 4" xfId="2336" xr:uid="{00000000-0005-0000-0000-0000A7200000}"/>
    <cellStyle name="Normal 2 10 4 2 2 2 2 4 2" xfId="28873" xr:uid="{00000000-0005-0000-0000-0000A8200000}"/>
    <cellStyle name="Normal 2 10 4 2 2 2 2 5" xfId="19743" xr:uid="{00000000-0005-0000-0000-0000A9200000}"/>
    <cellStyle name="Normal 2 10 4 2 2 2 3" xfId="2337" xr:uid="{00000000-0005-0000-0000-0000AA200000}"/>
    <cellStyle name="Normal 2 10 4 2 2 2 3 2" xfId="21199" xr:uid="{00000000-0005-0000-0000-0000AB200000}"/>
    <cellStyle name="Normal 2 10 4 2 2 2 4" xfId="2338" xr:uid="{00000000-0005-0000-0000-0000AC200000}"/>
    <cellStyle name="Normal 2 10 4 2 2 2 4 2" xfId="25035" xr:uid="{00000000-0005-0000-0000-0000AD200000}"/>
    <cellStyle name="Normal 2 10 4 2 2 2 5" xfId="2339" xr:uid="{00000000-0005-0000-0000-0000AE200000}"/>
    <cellStyle name="Normal 2 10 4 2 2 2 5 2" xfId="28872" xr:uid="{00000000-0005-0000-0000-0000AF200000}"/>
    <cellStyle name="Normal 2 10 4 2 2 2 6" xfId="16894" xr:uid="{00000000-0005-0000-0000-0000B0200000}"/>
    <cellStyle name="Normal 2 10 4 2 2 3" xfId="2340" xr:uid="{00000000-0005-0000-0000-0000B1200000}"/>
    <cellStyle name="Normal 2 10 4 2 2 3 2" xfId="2341" xr:uid="{00000000-0005-0000-0000-0000B2200000}"/>
    <cellStyle name="Normal 2 10 4 2 2 3 2 2" xfId="21201" xr:uid="{00000000-0005-0000-0000-0000B3200000}"/>
    <cellStyle name="Normal 2 10 4 2 2 3 3" xfId="2342" xr:uid="{00000000-0005-0000-0000-0000B4200000}"/>
    <cellStyle name="Normal 2 10 4 2 2 3 3 2" xfId="25037" xr:uid="{00000000-0005-0000-0000-0000B5200000}"/>
    <cellStyle name="Normal 2 10 4 2 2 3 4" xfId="2343" xr:uid="{00000000-0005-0000-0000-0000B6200000}"/>
    <cellStyle name="Normal 2 10 4 2 2 3 4 2" xfId="28874" xr:uid="{00000000-0005-0000-0000-0000B7200000}"/>
    <cellStyle name="Normal 2 10 4 2 2 3 5" xfId="18757" xr:uid="{00000000-0005-0000-0000-0000B8200000}"/>
    <cellStyle name="Normal 2 10 4 2 2 4" xfId="2344" xr:uid="{00000000-0005-0000-0000-0000B9200000}"/>
    <cellStyle name="Normal 2 10 4 2 2 4 2" xfId="21198" xr:uid="{00000000-0005-0000-0000-0000BA200000}"/>
    <cellStyle name="Normal 2 10 4 2 2 5" xfId="2345" xr:uid="{00000000-0005-0000-0000-0000BB200000}"/>
    <cellStyle name="Normal 2 10 4 2 2 5 2" xfId="25034" xr:uid="{00000000-0005-0000-0000-0000BC200000}"/>
    <cellStyle name="Normal 2 10 4 2 2 6" xfId="2346" xr:uid="{00000000-0005-0000-0000-0000BD200000}"/>
    <cellStyle name="Normal 2 10 4 2 2 6 2" xfId="28871" xr:uid="{00000000-0005-0000-0000-0000BE200000}"/>
    <cellStyle name="Normal 2 10 4 2 2 7" xfId="16893" xr:uid="{00000000-0005-0000-0000-0000BF200000}"/>
    <cellStyle name="Normal 2 10 4 2 3" xfId="2347" xr:uid="{00000000-0005-0000-0000-0000C0200000}"/>
    <cellStyle name="Normal 2 10 4 2 3 2" xfId="2348" xr:uid="{00000000-0005-0000-0000-0000C1200000}"/>
    <cellStyle name="Normal 2 10 4 2 3 2 2" xfId="2349" xr:uid="{00000000-0005-0000-0000-0000C2200000}"/>
    <cellStyle name="Normal 2 10 4 2 3 2 2 2" xfId="21203" xr:uid="{00000000-0005-0000-0000-0000C3200000}"/>
    <cellStyle name="Normal 2 10 4 2 3 2 3" xfId="2350" xr:uid="{00000000-0005-0000-0000-0000C4200000}"/>
    <cellStyle name="Normal 2 10 4 2 3 2 3 2" xfId="25039" xr:uid="{00000000-0005-0000-0000-0000C5200000}"/>
    <cellStyle name="Normal 2 10 4 2 3 2 4" xfId="2351" xr:uid="{00000000-0005-0000-0000-0000C6200000}"/>
    <cellStyle name="Normal 2 10 4 2 3 2 4 2" xfId="28876" xr:uid="{00000000-0005-0000-0000-0000C7200000}"/>
    <cellStyle name="Normal 2 10 4 2 3 2 5" xfId="19742" xr:uid="{00000000-0005-0000-0000-0000C8200000}"/>
    <cellStyle name="Normal 2 10 4 2 3 3" xfId="2352" xr:uid="{00000000-0005-0000-0000-0000C9200000}"/>
    <cellStyle name="Normal 2 10 4 2 3 3 2" xfId="21202" xr:uid="{00000000-0005-0000-0000-0000CA200000}"/>
    <cellStyle name="Normal 2 10 4 2 3 4" xfId="2353" xr:uid="{00000000-0005-0000-0000-0000CB200000}"/>
    <cellStyle name="Normal 2 10 4 2 3 4 2" xfId="25038" xr:uid="{00000000-0005-0000-0000-0000CC200000}"/>
    <cellStyle name="Normal 2 10 4 2 3 5" xfId="2354" xr:uid="{00000000-0005-0000-0000-0000CD200000}"/>
    <cellStyle name="Normal 2 10 4 2 3 5 2" xfId="28875" xr:uid="{00000000-0005-0000-0000-0000CE200000}"/>
    <cellStyle name="Normal 2 10 4 2 3 6" xfId="16895" xr:uid="{00000000-0005-0000-0000-0000CF200000}"/>
    <cellStyle name="Normal 2 10 4 2 4" xfId="2355" xr:uid="{00000000-0005-0000-0000-0000D0200000}"/>
    <cellStyle name="Normal 2 10 4 2 4 2" xfId="2356" xr:uid="{00000000-0005-0000-0000-0000D1200000}"/>
    <cellStyle name="Normal 2 10 4 2 4 2 2" xfId="21204" xr:uid="{00000000-0005-0000-0000-0000D2200000}"/>
    <cellStyle name="Normal 2 10 4 2 4 3" xfId="2357" xr:uid="{00000000-0005-0000-0000-0000D3200000}"/>
    <cellStyle name="Normal 2 10 4 2 4 3 2" xfId="25040" xr:uid="{00000000-0005-0000-0000-0000D4200000}"/>
    <cellStyle name="Normal 2 10 4 2 4 4" xfId="2358" xr:uid="{00000000-0005-0000-0000-0000D5200000}"/>
    <cellStyle name="Normal 2 10 4 2 4 4 2" xfId="28877" xr:uid="{00000000-0005-0000-0000-0000D6200000}"/>
    <cellStyle name="Normal 2 10 4 2 4 5" xfId="18756" xr:uid="{00000000-0005-0000-0000-0000D7200000}"/>
    <cellStyle name="Normal 2 10 4 2 5" xfId="2359" xr:uid="{00000000-0005-0000-0000-0000D8200000}"/>
    <cellStyle name="Normal 2 10 4 2 5 2" xfId="21197" xr:uid="{00000000-0005-0000-0000-0000D9200000}"/>
    <cellStyle name="Normal 2 10 4 2 6" xfId="2360" xr:uid="{00000000-0005-0000-0000-0000DA200000}"/>
    <cellStyle name="Normal 2 10 4 2 6 2" xfId="25033" xr:uid="{00000000-0005-0000-0000-0000DB200000}"/>
    <cellStyle name="Normal 2 10 4 2 7" xfId="2361" xr:uid="{00000000-0005-0000-0000-0000DC200000}"/>
    <cellStyle name="Normal 2 10 4 2 7 2" xfId="28870" xr:uid="{00000000-0005-0000-0000-0000DD200000}"/>
    <cellStyle name="Normal 2 10 4 2 8" xfId="16892" xr:uid="{00000000-0005-0000-0000-0000DE200000}"/>
    <cellStyle name="Normal 2 10 4 3" xfId="2362" xr:uid="{00000000-0005-0000-0000-0000DF200000}"/>
    <cellStyle name="Normal 2 10 4 3 2" xfId="2363" xr:uid="{00000000-0005-0000-0000-0000E0200000}"/>
    <cellStyle name="Normal 2 10 4 3 2 2" xfId="2364" xr:uid="{00000000-0005-0000-0000-0000E1200000}"/>
    <cellStyle name="Normal 2 10 4 3 2 2 2" xfId="2365" xr:uid="{00000000-0005-0000-0000-0000E2200000}"/>
    <cellStyle name="Normal 2 10 4 3 2 2 2 2" xfId="21207" xr:uid="{00000000-0005-0000-0000-0000E3200000}"/>
    <cellStyle name="Normal 2 10 4 3 2 2 3" xfId="2366" xr:uid="{00000000-0005-0000-0000-0000E4200000}"/>
    <cellStyle name="Normal 2 10 4 3 2 2 3 2" xfId="25043" xr:uid="{00000000-0005-0000-0000-0000E5200000}"/>
    <cellStyle name="Normal 2 10 4 3 2 2 4" xfId="2367" xr:uid="{00000000-0005-0000-0000-0000E6200000}"/>
    <cellStyle name="Normal 2 10 4 3 2 2 4 2" xfId="28880" xr:uid="{00000000-0005-0000-0000-0000E7200000}"/>
    <cellStyle name="Normal 2 10 4 3 2 2 5" xfId="19744" xr:uid="{00000000-0005-0000-0000-0000E8200000}"/>
    <cellStyle name="Normal 2 10 4 3 2 3" xfId="2368" xr:uid="{00000000-0005-0000-0000-0000E9200000}"/>
    <cellStyle name="Normal 2 10 4 3 2 3 2" xfId="21206" xr:uid="{00000000-0005-0000-0000-0000EA200000}"/>
    <cellStyle name="Normal 2 10 4 3 2 4" xfId="2369" xr:uid="{00000000-0005-0000-0000-0000EB200000}"/>
    <cellStyle name="Normal 2 10 4 3 2 4 2" xfId="25042" xr:uid="{00000000-0005-0000-0000-0000EC200000}"/>
    <cellStyle name="Normal 2 10 4 3 2 5" xfId="2370" xr:uid="{00000000-0005-0000-0000-0000ED200000}"/>
    <cellStyle name="Normal 2 10 4 3 2 5 2" xfId="28879" xr:uid="{00000000-0005-0000-0000-0000EE200000}"/>
    <cellStyle name="Normal 2 10 4 3 2 6" xfId="16897" xr:uid="{00000000-0005-0000-0000-0000EF200000}"/>
    <cellStyle name="Normal 2 10 4 3 3" xfId="2371" xr:uid="{00000000-0005-0000-0000-0000F0200000}"/>
    <cellStyle name="Normal 2 10 4 3 3 2" xfId="2372" xr:uid="{00000000-0005-0000-0000-0000F1200000}"/>
    <cellStyle name="Normal 2 10 4 3 3 2 2" xfId="21208" xr:uid="{00000000-0005-0000-0000-0000F2200000}"/>
    <cellStyle name="Normal 2 10 4 3 3 3" xfId="2373" xr:uid="{00000000-0005-0000-0000-0000F3200000}"/>
    <cellStyle name="Normal 2 10 4 3 3 3 2" xfId="25044" xr:uid="{00000000-0005-0000-0000-0000F4200000}"/>
    <cellStyle name="Normal 2 10 4 3 3 4" xfId="2374" xr:uid="{00000000-0005-0000-0000-0000F5200000}"/>
    <cellStyle name="Normal 2 10 4 3 3 4 2" xfId="28881" xr:uid="{00000000-0005-0000-0000-0000F6200000}"/>
    <cellStyle name="Normal 2 10 4 3 3 5" xfId="18758" xr:uid="{00000000-0005-0000-0000-0000F7200000}"/>
    <cellStyle name="Normal 2 10 4 3 4" xfId="2375" xr:uid="{00000000-0005-0000-0000-0000F8200000}"/>
    <cellStyle name="Normal 2 10 4 3 4 2" xfId="21205" xr:uid="{00000000-0005-0000-0000-0000F9200000}"/>
    <cellStyle name="Normal 2 10 4 3 5" xfId="2376" xr:uid="{00000000-0005-0000-0000-0000FA200000}"/>
    <cellStyle name="Normal 2 10 4 3 5 2" xfId="25041" xr:uid="{00000000-0005-0000-0000-0000FB200000}"/>
    <cellStyle name="Normal 2 10 4 3 6" xfId="2377" xr:uid="{00000000-0005-0000-0000-0000FC200000}"/>
    <cellStyle name="Normal 2 10 4 3 6 2" xfId="28878" xr:uid="{00000000-0005-0000-0000-0000FD200000}"/>
    <cellStyle name="Normal 2 10 4 3 7" xfId="16896" xr:uid="{00000000-0005-0000-0000-0000FE200000}"/>
    <cellStyle name="Normal 2 10 4 4" xfId="2378" xr:uid="{00000000-0005-0000-0000-0000FF200000}"/>
    <cellStyle name="Normal 2 10 4 4 2" xfId="2379" xr:uid="{00000000-0005-0000-0000-000000210000}"/>
    <cellStyle name="Normal 2 10 4 4 2 2" xfId="2380" xr:uid="{00000000-0005-0000-0000-000001210000}"/>
    <cellStyle name="Normal 2 10 4 4 2 2 2" xfId="21210" xr:uid="{00000000-0005-0000-0000-000002210000}"/>
    <cellStyle name="Normal 2 10 4 4 2 3" xfId="2381" xr:uid="{00000000-0005-0000-0000-000003210000}"/>
    <cellStyle name="Normal 2 10 4 4 2 3 2" xfId="25046" xr:uid="{00000000-0005-0000-0000-000004210000}"/>
    <cellStyle name="Normal 2 10 4 4 2 4" xfId="2382" xr:uid="{00000000-0005-0000-0000-000005210000}"/>
    <cellStyle name="Normal 2 10 4 4 2 4 2" xfId="28883" xr:uid="{00000000-0005-0000-0000-000006210000}"/>
    <cellStyle name="Normal 2 10 4 4 2 5" xfId="19741" xr:uid="{00000000-0005-0000-0000-000007210000}"/>
    <cellStyle name="Normal 2 10 4 4 3" xfId="2383" xr:uid="{00000000-0005-0000-0000-000008210000}"/>
    <cellStyle name="Normal 2 10 4 4 3 2" xfId="21209" xr:uid="{00000000-0005-0000-0000-000009210000}"/>
    <cellStyle name="Normal 2 10 4 4 4" xfId="2384" xr:uid="{00000000-0005-0000-0000-00000A210000}"/>
    <cellStyle name="Normal 2 10 4 4 4 2" xfId="25045" xr:uid="{00000000-0005-0000-0000-00000B210000}"/>
    <cellStyle name="Normal 2 10 4 4 5" xfId="2385" xr:uid="{00000000-0005-0000-0000-00000C210000}"/>
    <cellStyle name="Normal 2 10 4 4 5 2" xfId="28882" xr:uid="{00000000-0005-0000-0000-00000D210000}"/>
    <cellStyle name="Normal 2 10 4 4 6" xfId="16898" xr:uid="{00000000-0005-0000-0000-00000E210000}"/>
    <cellStyle name="Normal 2 10 4 5" xfId="2386" xr:uid="{00000000-0005-0000-0000-00000F210000}"/>
    <cellStyle name="Normal 2 10 4 5 2" xfId="2387" xr:uid="{00000000-0005-0000-0000-000010210000}"/>
    <cellStyle name="Normal 2 10 4 5 2 2" xfId="21211" xr:uid="{00000000-0005-0000-0000-000011210000}"/>
    <cellStyle name="Normal 2 10 4 5 3" xfId="2388" xr:uid="{00000000-0005-0000-0000-000012210000}"/>
    <cellStyle name="Normal 2 10 4 5 3 2" xfId="25047" xr:uid="{00000000-0005-0000-0000-000013210000}"/>
    <cellStyle name="Normal 2 10 4 5 4" xfId="2389" xr:uid="{00000000-0005-0000-0000-000014210000}"/>
    <cellStyle name="Normal 2 10 4 5 4 2" xfId="28884" xr:uid="{00000000-0005-0000-0000-000015210000}"/>
    <cellStyle name="Normal 2 10 4 5 5" xfId="18755" xr:uid="{00000000-0005-0000-0000-000016210000}"/>
    <cellStyle name="Normal 2 10 4 6" xfId="2390" xr:uid="{00000000-0005-0000-0000-000017210000}"/>
    <cellStyle name="Normal 2 10 4 6 2" xfId="21196" xr:uid="{00000000-0005-0000-0000-000018210000}"/>
    <cellStyle name="Normal 2 10 4 7" xfId="2391" xr:uid="{00000000-0005-0000-0000-000019210000}"/>
    <cellStyle name="Normal 2 10 4 7 2" xfId="25032" xr:uid="{00000000-0005-0000-0000-00001A210000}"/>
    <cellStyle name="Normal 2 10 4 8" xfId="2392" xr:uid="{00000000-0005-0000-0000-00001B210000}"/>
    <cellStyle name="Normal 2 10 4 8 2" xfId="28869" xr:uid="{00000000-0005-0000-0000-00001C210000}"/>
    <cellStyle name="Normal 2 10 4 9" xfId="16891" xr:uid="{00000000-0005-0000-0000-00001D210000}"/>
    <cellStyle name="Normal 2 10 5" xfId="2393" xr:uid="{00000000-0005-0000-0000-00001E210000}"/>
    <cellStyle name="Normal 2 10 5 2" xfId="2394" xr:uid="{00000000-0005-0000-0000-00001F210000}"/>
    <cellStyle name="Normal 2 10 5 2 2" xfId="2395" xr:uid="{00000000-0005-0000-0000-000020210000}"/>
    <cellStyle name="Normal 2 10 5 2 2 2" xfId="2396" xr:uid="{00000000-0005-0000-0000-000021210000}"/>
    <cellStyle name="Normal 2 10 5 2 2 2 2" xfId="2397" xr:uid="{00000000-0005-0000-0000-000022210000}"/>
    <cellStyle name="Normal 2 10 5 2 2 2 2 2" xfId="21215" xr:uid="{00000000-0005-0000-0000-000023210000}"/>
    <cellStyle name="Normal 2 10 5 2 2 2 3" xfId="2398" xr:uid="{00000000-0005-0000-0000-000024210000}"/>
    <cellStyle name="Normal 2 10 5 2 2 2 3 2" xfId="25051" xr:uid="{00000000-0005-0000-0000-000025210000}"/>
    <cellStyle name="Normal 2 10 5 2 2 2 4" xfId="2399" xr:uid="{00000000-0005-0000-0000-000026210000}"/>
    <cellStyle name="Normal 2 10 5 2 2 2 4 2" xfId="28888" xr:uid="{00000000-0005-0000-0000-000027210000}"/>
    <cellStyle name="Normal 2 10 5 2 2 2 5" xfId="19746" xr:uid="{00000000-0005-0000-0000-000028210000}"/>
    <cellStyle name="Normal 2 10 5 2 2 3" xfId="2400" xr:uid="{00000000-0005-0000-0000-000029210000}"/>
    <cellStyle name="Normal 2 10 5 2 2 3 2" xfId="21214" xr:uid="{00000000-0005-0000-0000-00002A210000}"/>
    <cellStyle name="Normal 2 10 5 2 2 4" xfId="2401" xr:uid="{00000000-0005-0000-0000-00002B210000}"/>
    <cellStyle name="Normal 2 10 5 2 2 4 2" xfId="25050" xr:uid="{00000000-0005-0000-0000-00002C210000}"/>
    <cellStyle name="Normal 2 10 5 2 2 5" xfId="2402" xr:uid="{00000000-0005-0000-0000-00002D210000}"/>
    <cellStyle name="Normal 2 10 5 2 2 5 2" xfId="28887" xr:uid="{00000000-0005-0000-0000-00002E210000}"/>
    <cellStyle name="Normal 2 10 5 2 2 6" xfId="16901" xr:uid="{00000000-0005-0000-0000-00002F210000}"/>
    <cellStyle name="Normal 2 10 5 2 3" xfId="2403" xr:uid="{00000000-0005-0000-0000-000030210000}"/>
    <cellStyle name="Normal 2 10 5 2 3 2" xfId="2404" xr:uid="{00000000-0005-0000-0000-000031210000}"/>
    <cellStyle name="Normal 2 10 5 2 3 2 2" xfId="21216" xr:uid="{00000000-0005-0000-0000-000032210000}"/>
    <cellStyle name="Normal 2 10 5 2 3 3" xfId="2405" xr:uid="{00000000-0005-0000-0000-000033210000}"/>
    <cellStyle name="Normal 2 10 5 2 3 3 2" xfId="25052" xr:uid="{00000000-0005-0000-0000-000034210000}"/>
    <cellStyle name="Normal 2 10 5 2 3 4" xfId="2406" xr:uid="{00000000-0005-0000-0000-000035210000}"/>
    <cellStyle name="Normal 2 10 5 2 3 4 2" xfId="28889" xr:uid="{00000000-0005-0000-0000-000036210000}"/>
    <cellStyle name="Normal 2 10 5 2 3 5" xfId="18760" xr:uid="{00000000-0005-0000-0000-000037210000}"/>
    <cellStyle name="Normal 2 10 5 2 4" xfId="2407" xr:uid="{00000000-0005-0000-0000-000038210000}"/>
    <cellStyle name="Normal 2 10 5 2 4 2" xfId="21213" xr:uid="{00000000-0005-0000-0000-000039210000}"/>
    <cellStyle name="Normal 2 10 5 2 5" xfId="2408" xr:uid="{00000000-0005-0000-0000-00003A210000}"/>
    <cellStyle name="Normal 2 10 5 2 5 2" xfId="25049" xr:uid="{00000000-0005-0000-0000-00003B210000}"/>
    <cellStyle name="Normal 2 10 5 2 6" xfId="2409" xr:uid="{00000000-0005-0000-0000-00003C210000}"/>
    <cellStyle name="Normal 2 10 5 2 6 2" xfId="28886" xr:uid="{00000000-0005-0000-0000-00003D210000}"/>
    <cellStyle name="Normal 2 10 5 2 7" xfId="16900" xr:uid="{00000000-0005-0000-0000-00003E210000}"/>
    <cellStyle name="Normal 2 10 5 3" xfId="2410" xr:uid="{00000000-0005-0000-0000-00003F210000}"/>
    <cellStyle name="Normal 2 10 5 3 2" xfId="2411" xr:uid="{00000000-0005-0000-0000-000040210000}"/>
    <cellStyle name="Normal 2 10 5 3 2 2" xfId="2412" xr:uid="{00000000-0005-0000-0000-000041210000}"/>
    <cellStyle name="Normal 2 10 5 3 2 2 2" xfId="21218" xr:uid="{00000000-0005-0000-0000-000042210000}"/>
    <cellStyle name="Normal 2 10 5 3 2 3" xfId="2413" xr:uid="{00000000-0005-0000-0000-000043210000}"/>
    <cellStyle name="Normal 2 10 5 3 2 3 2" xfId="25054" xr:uid="{00000000-0005-0000-0000-000044210000}"/>
    <cellStyle name="Normal 2 10 5 3 2 4" xfId="2414" xr:uid="{00000000-0005-0000-0000-000045210000}"/>
    <cellStyle name="Normal 2 10 5 3 2 4 2" xfId="28891" xr:uid="{00000000-0005-0000-0000-000046210000}"/>
    <cellStyle name="Normal 2 10 5 3 2 5" xfId="19745" xr:uid="{00000000-0005-0000-0000-000047210000}"/>
    <cellStyle name="Normal 2 10 5 3 3" xfId="2415" xr:uid="{00000000-0005-0000-0000-000048210000}"/>
    <cellStyle name="Normal 2 10 5 3 3 2" xfId="21217" xr:uid="{00000000-0005-0000-0000-000049210000}"/>
    <cellStyle name="Normal 2 10 5 3 4" xfId="2416" xr:uid="{00000000-0005-0000-0000-00004A210000}"/>
    <cellStyle name="Normal 2 10 5 3 4 2" xfId="25053" xr:uid="{00000000-0005-0000-0000-00004B210000}"/>
    <cellStyle name="Normal 2 10 5 3 5" xfId="2417" xr:uid="{00000000-0005-0000-0000-00004C210000}"/>
    <cellStyle name="Normal 2 10 5 3 5 2" xfId="28890" xr:uid="{00000000-0005-0000-0000-00004D210000}"/>
    <cellStyle name="Normal 2 10 5 3 6" xfId="16902" xr:uid="{00000000-0005-0000-0000-00004E210000}"/>
    <cellStyle name="Normal 2 10 5 4" xfId="2418" xr:uid="{00000000-0005-0000-0000-00004F210000}"/>
    <cellStyle name="Normal 2 10 5 4 2" xfId="2419" xr:uid="{00000000-0005-0000-0000-000050210000}"/>
    <cellStyle name="Normal 2 10 5 4 2 2" xfId="21219" xr:uid="{00000000-0005-0000-0000-000051210000}"/>
    <cellStyle name="Normal 2 10 5 4 3" xfId="2420" xr:uid="{00000000-0005-0000-0000-000052210000}"/>
    <cellStyle name="Normal 2 10 5 4 3 2" xfId="25055" xr:uid="{00000000-0005-0000-0000-000053210000}"/>
    <cellStyle name="Normal 2 10 5 4 4" xfId="2421" xr:uid="{00000000-0005-0000-0000-000054210000}"/>
    <cellStyle name="Normal 2 10 5 4 4 2" xfId="28892" xr:uid="{00000000-0005-0000-0000-000055210000}"/>
    <cellStyle name="Normal 2 10 5 4 5" xfId="18759" xr:uid="{00000000-0005-0000-0000-000056210000}"/>
    <cellStyle name="Normal 2 10 5 5" xfId="2422" xr:uid="{00000000-0005-0000-0000-000057210000}"/>
    <cellStyle name="Normal 2 10 5 5 2" xfId="21212" xr:uid="{00000000-0005-0000-0000-000058210000}"/>
    <cellStyle name="Normal 2 10 5 6" xfId="2423" xr:uid="{00000000-0005-0000-0000-000059210000}"/>
    <cellStyle name="Normal 2 10 5 6 2" xfId="25048" xr:uid="{00000000-0005-0000-0000-00005A210000}"/>
    <cellStyle name="Normal 2 10 5 7" xfId="2424" xr:uid="{00000000-0005-0000-0000-00005B210000}"/>
    <cellStyle name="Normal 2 10 5 7 2" xfId="28885" xr:uid="{00000000-0005-0000-0000-00005C210000}"/>
    <cellStyle name="Normal 2 10 5 8" xfId="16899" xr:uid="{00000000-0005-0000-0000-00005D210000}"/>
    <cellStyle name="Normal 2 10 6" xfId="2425" xr:uid="{00000000-0005-0000-0000-00005E210000}"/>
    <cellStyle name="Normal 2 10 6 2" xfId="2426" xr:uid="{00000000-0005-0000-0000-00005F210000}"/>
    <cellStyle name="Normal 2 10 6 2 2" xfId="2427" xr:uid="{00000000-0005-0000-0000-000060210000}"/>
    <cellStyle name="Normal 2 10 6 2 2 2" xfId="2428" xr:uid="{00000000-0005-0000-0000-000061210000}"/>
    <cellStyle name="Normal 2 10 6 2 2 2 2" xfId="21222" xr:uid="{00000000-0005-0000-0000-000062210000}"/>
    <cellStyle name="Normal 2 10 6 2 2 3" xfId="2429" xr:uid="{00000000-0005-0000-0000-000063210000}"/>
    <cellStyle name="Normal 2 10 6 2 2 3 2" xfId="25058" xr:uid="{00000000-0005-0000-0000-000064210000}"/>
    <cellStyle name="Normal 2 10 6 2 2 4" xfId="2430" xr:uid="{00000000-0005-0000-0000-000065210000}"/>
    <cellStyle name="Normal 2 10 6 2 2 4 2" xfId="28895" xr:uid="{00000000-0005-0000-0000-000066210000}"/>
    <cellStyle name="Normal 2 10 6 2 2 5" xfId="19747" xr:uid="{00000000-0005-0000-0000-000067210000}"/>
    <cellStyle name="Normal 2 10 6 2 3" xfId="2431" xr:uid="{00000000-0005-0000-0000-000068210000}"/>
    <cellStyle name="Normal 2 10 6 2 3 2" xfId="21221" xr:uid="{00000000-0005-0000-0000-000069210000}"/>
    <cellStyle name="Normal 2 10 6 2 4" xfId="2432" xr:uid="{00000000-0005-0000-0000-00006A210000}"/>
    <cellStyle name="Normal 2 10 6 2 4 2" xfId="25057" xr:uid="{00000000-0005-0000-0000-00006B210000}"/>
    <cellStyle name="Normal 2 10 6 2 5" xfId="2433" xr:uid="{00000000-0005-0000-0000-00006C210000}"/>
    <cellStyle name="Normal 2 10 6 2 5 2" xfId="28894" xr:uid="{00000000-0005-0000-0000-00006D210000}"/>
    <cellStyle name="Normal 2 10 6 2 6" xfId="16904" xr:uid="{00000000-0005-0000-0000-00006E210000}"/>
    <cellStyle name="Normal 2 10 6 3" xfId="2434" xr:uid="{00000000-0005-0000-0000-00006F210000}"/>
    <cellStyle name="Normal 2 10 6 3 2" xfId="2435" xr:uid="{00000000-0005-0000-0000-000070210000}"/>
    <cellStyle name="Normal 2 10 6 3 2 2" xfId="21223" xr:uid="{00000000-0005-0000-0000-000071210000}"/>
    <cellStyle name="Normal 2 10 6 3 3" xfId="2436" xr:uid="{00000000-0005-0000-0000-000072210000}"/>
    <cellStyle name="Normal 2 10 6 3 3 2" xfId="25059" xr:uid="{00000000-0005-0000-0000-000073210000}"/>
    <cellStyle name="Normal 2 10 6 3 4" xfId="2437" xr:uid="{00000000-0005-0000-0000-000074210000}"/>
    <cellStyle name="Normal 2 10 6 3 4 2" xfId="28896" xr:uid="{00000000-0005-0000-0000-000075210000}"/>
    <cellStyle name="Normal 2 10 6 3 5" xfId="18761" xr:uid="{00000000-0005-0000-0000-000076210000}"/>
    <cellStyle name="Normal 2 10 6 4" xfId="2438" xr:uid="{00000000-0005-0000-0000-000077210000}"/>
    <cellStyle name="Normal 2 10 6 4 2" xfId="21220" xr:uid="{00000000-0005-0000-0000-000078210000}"/>
    <cellStyle name="Normal 2 10 6 5" xfId="2439" xr:uid="{00000000-0005-0000-0000-000079210000}"/>
    <cellStyle name="Normal 2 10 6 5 2" xfId="25056" xr:uid="{00000000-0005-0000-0000-00007A210000}"/>
    <cellStyle name="Normal 2 10 6 6" xfId="2440" xr:uid="{00000000-0005-0000-0000-00007B210000}"/>
    <cellStyle name="Normal 2 10 6 6 2" xfId="28893" xr:uid="{00000000-0005-0000-0000-00007C210000}"/>
    <cellStyle name="Normal 2 10 6 7" xfId="16903" xr:uid="{00000000-0005-0000-0000-00007D210000}"/>
    <cellStyle name="Normal 2 10 7" xfId="2441" xr:uid="{00000000-0005-0000-0000-00007E210000}"/>
    <cellStyle name="Normal 2 10 7 2" xfId="2442" xr:uid="{00000000-0005-0000-0000-00007F210000}"/>
    <cellStyle name="Normal 2 10 7 2 2" xfId="2443" xr:uid="{00000000-0005-0000-0000-000080210000}"/>
    <cellStyle name="Normal 2 10 7 2 2 2" xfId="2444" xr:uid="{00000000-0005-0000-0000-000081210000}"/>
    <cellStyle name="Normal 2 10 7 2 2 2 2" xfId="21226" xr:uid="{00000000-0005-0000-0000-000082210000}"/>
    <cellStyle name="Normal 2 10 7 2 2 3" xfId="2445" xr:uid="{00000000-0005-0000-0000-000083210000}"/>
    <cellStyle name="Normal 2 10 7 2 2 3 2" xfId="25062" xr:uid="{00000000-0005-0000-0000-000084210000}"/>
    <cellStyle name="Normal 2 10 7 2 2 4" xfId="2446" xr:uid="{00000000-0005-0000-0000-000085210000}"/>
    <cellStyle name="Normal 2 10 7 2 2 4 2" xfId="28899" xr:uid="{00000000-0005-0000-0000-000086210000}"/>
    <cellStyle name="Normal 2 10 7 2 2 5" xfId="20531" xr:uid="{00000000-0005-0000-0000-000087210000}"/>
    <cellStyle name="Normal 2 10 7 2 3" xfId="2447" xr:uid="{00000000-0005-0000-0000-000088210000}"/>
    <cellStyle name="Normal 2 10 7 2 3 2" xfId="21225" xr:uid="{00000000-0005-0000-0000-000089210000}"/>
    <cellStyle name="Normal 2 10 7 2 4" xfId="2448" xr:uid="{00000000-0005-0000-0000-00008A210000}"/>
    <cellStyle name="Normal 2 10 7 2 4 2" xfId="25061" xr:uid="{00000000-0005-0000-0000-00008B210000}"/>
    <cellStyle name="Normal 2 10 7 2 5" xfId="2449" xr:uid="{00000000-0005-0000-0000-00008C210000}"/>
    <cellStyle name="Normal 2 10 7 2 5 2" xfId="28898" xr:uid="{00000000-0005-0000-0000-00008D210000}"/>
    <cellStyle name="Normal 2 10 7 2 6" xfId="16906" xr:uid="{00000000-0005-0000-0000-00008E210000}"/>
    <cellStyle name="Normal 2 10 7 3" xfId="2450" xr:uid="{00000000-0005-0000-0000-00008F210000}"/>
    <cellStyle name="Normal 2 10 7 3 2" xfId="2451" xr:uid="{00000000-0005-0000-0000-000090210000}"/>
    <cellStyle name="Normal 2 10 7 3 2 2" xfId="21227" xr:uid="{00000000-0005-0000-0000-000091210000}"/>
    <cellStyle name="Normal 2 10 7 3 3" xfId="2452" xr:uid="{00000000-0005-0000-0000-000092210000}"/>
    <cellStyle name="Normal 2 10 7 3 3 2" xfId="25063" xr:uid="{00000000-0005-0000-0000-000093210000}"/>
    <cellStyle name="Normal 2 10 7 3 4" xfId="2453" xr:uid="{00000000-0005-0000-0000-000094210000}"/>
    <cellStyle name="Normal 2 10 7 3 4 2" xfId="28900" xr:uid="{00000000-0005-0000-0000-000095210000}"/>
    <cellStyle name="Normal 2 10 7 3 5" xfId="19534" xr:uid="{00000000-0005-0000-0000-000096210000}"/>
    <cellStyle name="Normal 2 10 7 4" xfId="2454" xr:uid="{00000000-0005-0000-0000-000097210000}"/>
    <cellStyle name="Normal 2 10 7 4 2" xfId="21224" xr:uid="{00000000-0005-0000-0000-000098210000}"/>
    <cellStyle name="Normal 2 10 7 5" xfId="2455" xr:uid="{00000000-0005-0000-0000-000099210000}"/>
    <cellStyle name="Normal 2 10 7 5 2" xfId="25060" xr:uid="{00000000-0005-0000-0000-00009A210000}"/>
    <cellStyle name="Normal 2 10 7 6" xfId="2456" xr:uid="{00000000-0005-0000-0000-00009B210000}"/>
    <cellStyle name="Normal 2 10 7 6 2" xfId="28897" xr:uid="{00000000-0005-0000-0000-00009C210000}"/>
    <cellStyle name="Normal 2 10 7 7" xfId="16905" xr:uid="{00000000-0005-0000-0000-00009D210000}"/>
    <cellStyle name="Normal 2 10 8" xfId="2457" xr:uid="{00000000-0005-0000-0000-00009E210000}"/>
    <cellStyle name="Normal 2 10 8 2" xfId="2458" xr:uid="{00000000-0005-0000-0000-00009F210000}"/>
    <cellStyle name="Normal 2 10 8 2 2" xfId="2459" xr:uid="{00000000-0005-0000-0000-0000A0210000}"/>
    <cellStyle name="Normal 2 10 8 2 2 2" xfId="21229" xr:uid="{00000000-0005-0000-0000-0000A1210000}"/>
    <cellStyle name="Normal 2 10 8 2 3" xfId="2460" xr:uid="{00000000-0005-0000-0000-0000A2210000}"/>
    <cellStyle name="Normal 2 10 8 2 3 2" xfId="25065" xr:uid="{00000000-0005-0000-0000-0000A3210000}"/>
    <cellStyle name="Normal 2 10 8 2 4" xfId="2461" xr:uid="{00000000-0005-0000-0000-0000A4210000}"/>
    <cellStyle name="Normal 2 10 8 2 4 2" xfId="28902" xr:uid="{00000000-0005-0000-0000-0000A5210000}"/>
    <cellStyle name="Normal 2 10 8 2 5" xfId="19724" xr:uid="{00000000-0005-0000-0000-0000A6210000}"/>
    <cellStyle name="Normal 2 10 8 3" xfId="2462" xr:uid="{00000000-0005-0000-0000-0000A7210000}"/>
    <cellStyle name="Normal 2 10 8 3 2" xfId="21228" xr:uid="{00000000-0005-0000-0000-0000A8210000}"/>
    <cellStyle name="Normal 2 10 8 4" xfId="2463" xr:uid="{00000000-0005-0000-0000-0000A9210000}"/>
    <cellStyle name="Normal 2 10 8 4 2" xfId="25064" xr:uid="{00000000-0005-0000-0000-0000AA210000}"/>
    <cellStyle name="Normal 2 10 8 5" xfId="2464" xr:uid="{00000000-0005-0000-0000-0000AB210000}"/>
    <cellStyle name="Normal 2 10 8 5 2" xfId="28901" xr:uid="{00000000-0005-0000-0000-0000AC210000}"/>
    <cellStyle name="Normal 2 10 8 6" xfId="16907" xr:uid="{00000000-0005-0000-0000-0000AD210000}"/>
    <cellStyle name="Normal 2 10 9" xfId="2465" xr:uid="{00000000-0005-0000-0000-0000AE210000}"/>
    <cellStyle name="Normal 2 10 9 2" xfId="2466" xr:uid="{00000000-0005-0000-0000-0000AF210000}"/>
    <cellStyle name="Normal 2 10 9 2 2" xfId="21230" xr:uid="{00000000-0005-0000-0000-0000B0210000}"/>
    <cellStyle name="Normal 2 10 9 3" xfId="2467" xr:uid="{00000000-0005-0000-0000-0000B1210000}"/>
    <cellStyle name="Normal 2 10 9 3 2" xfId="25066" xr:uid="{00000000-0005-0000-0000-0000B2210000}"/>
    <cellStyle name="Normal 2 10 9 4" xfId="2468" xr:uid="{00000000-0005-0000-0000-0000B3210000}"/>
    <cellStyle name="Normal 2 10 9 4 2" xfId="28903" xr:uid="{00000000-0005-0000-0000-0000B4210000}"/>
    <cellStyle name="Normal 2 10 9 5" xfId="18738" xr:uid="{00000000-0005-0000-0000-0000B5210000}"/>
    <cellStyle name="Normal 2 11" xfId="2469" xr:uid="{00000000-0005-0000-0000-0000B6210000}"/>
    <cellStyle name="Normal 2 11 10" xfId="2470" xr:uid="{00000000-0005-0000-0000-0000B7210000}"/>
    <cellStyle name="Normal 2 11 10 2" xfId="21231" xr:uid="{00000000-0005-0000-0000-0000B8210000}"/>
    <cellStyle name="Normal 2 11 11" xfId="2471" xr:uid="{00000000-0005-0000-0000-0000B9210000}"/>
    <cellStyle name="Normal 2 11 11 2" xfId="25067" xr:uid="{00000000-0005-0000-0000-0000BA210000}"/>
    <cellStyle name="Normal 2 11 12" xfId="2472" xr:uid="{00000000-0005-0000-0000-0000BB210000}"/>
    <cellStyle name="Normal 2 11 12 2" xfId="28904" xr:uid="{00000000-0005-0000-0000-0000BC210000}"/>
    <cellStyle name="Normal 2 11 13" xfId="32642" xr:uid="{00000000-0005-0000-0000-0000BD210000}"/>
    <cellStyle name="Normal 2 11 14" xfId="35405" xr:uid="{00000000-0005-0000-0000-0000BE210000}"/>
    <cellStyle name="Normal 2 11 15" xfId="16908" xr:uid="{00000000-0005-0000-0000-0000BF210000}"/>
    <cellStyle name="Normal 2 11 2" xfId="2473" xr:uid="{00000000-0005-0000-0000-0000C0210000}"/>
    <cellStyle name="Normal 2 11 2 10" xfId="2474" xr:uid="{00000000-0005-0000-0000-0000C1210000}"/>
    <cellStyle name="Normal 2 11 2 10 2" xfId="28905" xr:uid="{00000000-0005-0000-0000-0000C2210000}"/>
    <cellStyle name="Normal 2 11 2 11" xfId="16909" xr:uid="{00000000-0005-0000-0000-0000C3210000}"/>
    <cellStyle name="Normal 2 11 2 2" xfId="2475" xr:uid="{00000000-0005-0000-0000-0000C4210000}"/>
    <cellStyle name="Normal 2 11 2 2 2" xfId="2476" xr:uid="{00000000-0005-0000-0000-0000C5210000}"/>
    <cellStyle name="Normal 2 11 2 2 2 2" xfId="2477" xr:uid="{00000000-0005-0000-0000-0000C6210000}"/>
    <cellStyle name="Normal 2 11 2 2 2 2 2" xfId="2478" xr:uid="{00000000-0005-0000-0000-0000C7210000}"/>
    <cellStyle name="Normal 2 11 2 2 2 2 2 2" xfId="2479" xr:uid="{00000000-0005-0000-0000-0000C8210000}"/>
    <cellStyle name="Normal 2 11 2 2 2 2 2 2 2" xfId="2480" xr:uid="{00000000-0005-0000-0000-0000C9210000}"/>
    <cellStyle name="Normal 2 11 2 2 2 2 2 2 2 2" xfId="21237" xr:uid="{00000000-0005-0000-0000-0000CA210000}"/>
    <cellStyle name="Normal 2 11 2 2 2 2 2 2 3" xfId="2481" xr:uid="{00000000-0005-0000-0000-0000CB210000}"/>
    <cellStyle name="Normal 2 11 2 2 2 2 2 2 3 2" xfId="25073" xr:uid="{00000000-0005-0000-0000-0000CC210000}"/>
    <cellStyle name="Normal 2 11 2 2 2 2 2 2 4" xfId="2482" xr:uid="{00000000-0005-0000-0000-0000CD210000}"/>
    <cellStyle name="Normal 2 11 2 2 2 2 2 2 4 2" xfId="28910" xr:uid="{00000000-0005-0000-0000-0000CE210000}"/>
    <cellStyle name="Normal 2 11 2 2 2 2 2 2 5" xfId="19752" xr:uid="{00000000-0005-0000-0000-0000CF210000}"/>
    <cellStyle name="Normal 2 11 2 2 2 2 2 3" xfId="2483" xr:uid="{00000000-0005-0000-0000-0000D0210000}"/>
    <cellStyle name="Normal 2 11 2 2 2 2 2 3 2" xfId="21236" xr:uid="{00000000-0005-0000-0000-0000D1210000}"/>
    <cellStyle name="Normal 2 11 2 2 2 2 2 4" xfId="2484" xr:uid="{00000000-0005-0000-0000-0000D2210000}"/>
    <cellStyle name="Normal 2 11 2 2 2 2 2 4 2" xfId="25072" xr:uid="{00000000-0005-0000-0000-0000D3210000}"/>
    <cellStyle name="Normal 2 11 2 2 2 2 2 5" xfId="2485" xr:uid="{00000000-0005-0000-0000-0000D4210000}"/>
    <cellStyle name="Normal 2 11 2 2 2 2 2 5 2" xfId="28909" xr:uid="{00000000-0005-0000-0000-0000D5210000}"/>
    <cellStyle name="Normal 2 11 2 2 2 2 2 6" xfId="16913" xr:uid="{00000000-0005-0000-0000-0000D6210000}"/>
    <cellStyle name="Normal 2 11 2 2 2 2 3" xfId="2486" xr:uid="{00000000-0005-0000-0000-0000D7210000}"/>
    <cellStyle name="Normal 2 11 2 2 2 2 3 2" xfId="2487" xr:uid="{00000000-0005-0000-0000-0000D8210000}"/>
    <cellStyle name="Normal 2 11 2 2 2 2 3 2 2" xfId="21238" xr:uid="{00000000-0005-0000-0000-0000D9210000}"/>
    <cellStyle name="Normal 2 11 2 2 2 2 3 3" xfId="2488" xr:uid="{00000000-0005-0000-0000-0000DA210000}"/>
    <cellStyle name="Normal 2 11 2 2 2 2 3 3 2" xfId="25074" xr:uid="{00000000-0005-0000-0000-0000DB210000}"/>
    <cellStyle name="Normal 2 11 2 2 2 2 3 4" xfId="2489" xr:uid="{00000000-0005-0000-0000-0000DC210000}"/>
    <cellStyle name="Normal 2 11 2 2 2 2 3 4 2" xfId="28911" xr:uid="{00000000-0005-0000-0000-0000DD210000}"/>
    <cellStyle name="Normal 2 11 2 2 2 2 3 5" xfId="18766" xr:uid="{00000000-0005-0000-0000-0000DE210000}"/>
    <cellStyle name="Normal 2 11 2 2 2 2 4" xfId="2490" xr:uid="{00000000-0005-0000-0000-0000DF210000}"/>
    <cellStyle name="Normal 2 11 2 2 2 2 4 2" xfId="21235" xr:uid="{00000000-0005-0000-0000-0000E0210000}"/>
    <cellStyle name="Normal 2 11 2 2 2 2 5" xfId="2491" xr:uid="{00000000-0005-0000-0000-0000E1210000}"/>
    <cellStyle name="Normal 2 11 2 2 2 2 5 2" xfId="25071" xr:uid="{00000000-0005-0000-0000-0000E2210000}"/>
    <cellStyle name="Normal 2 11 2 2 2 2 6" xfId="2492" xr:uid="{00000000-0005-0000-0000-0000E3210000}"/>
    <cellStyle name="Normal 2 11 2 2 2 2 6 2" xfId="28908" xr:uid="{00000000-0005-0000-0000-0000E4210000}"/>
    <cellStyle name="Normal 2 11 2 2 2 2 7" xfId="16912" xr:uid="{00000000-0005-0000-0000-0000E5210000}"/>
    <cellStyle name="Normal 2 11 2 2 2 3" xfId="2493" xr:uid="{00000000-0005-0000-0000-0000E6210000}"/>
    <cellStyle name="Normal 2 11 2 2 2 3 2" xfId="2494" xr:uid="{00000000-0005-0000-0000-0000E7210000}"/>
    <cellStyle name="Normal 2 11 2 2 2 3 2 2" xfId="2495" xr:uid="{00000000-0005-0000-0000-0000E8210000}"/>
    <cellStyle name="Normal 2 11 2 2 2 3 2 2 2" xfId="21240" xr:uid="{00000000-0005-0000-0000-0000E9210000}"/>
    <cellStyle name="Normal 2 11 2 2 2 3 2 3" xfId="2496" xr:uid="{00000000-0005-0000-0000-0000EA210000}"/>
    <cellStyle name="Normal 2 11 2 2 2 3 2 3 2" xfId="25076" xr:uid="{00000000-0005-0000-0000-0000EB210000}"/>
    <cellStyle name="Normal 2 11 2 2 2 3 2 4" xfId="2497" xr:uid="{00000000-0005-0000-0000-0000EC210000}"/>
    <cellStyle name="Normal 2 11 2 2 2 3 2 4 2" xfId="28913" xr:uid="{00000000-0005-0000-0000-0000ED210000}"/>
    <cellStyle name="Normal 2 11 2 2 2 3 2 5" xfId="19751" xr:uid="{00000000-0005-0000-0000-0000EE210000}"/>
    <cellStyle name="Normal 2 11 2 2 2 3 3" xfId="2498" xr:uid="{00000000-0005-0000-0000-0000EF210000}"/>
    <cellStyle name="Normal 2 11 2 2 2 3 3 2" xfId="21239" xr:uid="{00000000-0005-0000-0000-0000F0210000}"/>
    <cellStyle name="Normal 2 11 2 2 2 3 4" xfId="2499" xr:uid="{00000000-0005-0000-0000-0000F1210000}"/>
    <cellStyle name="Normal 2 11 2 2 2 3 4 2" xfId="25075" xr:uid="{00000000-0005-0000-0000-0000F2210000}"/>
    <cellStyle name="Normal 2 11 2 2 2 3 5" xfId="2500" xr:uid="{00000000-0005-0000-0000-0000F3210000}"/>
    <cellStyle name="Normal 2 11 2 2 2 3 5 2" xfId="28912" xr:uid="{00000000-0005-0000-0000-0000F4210000}"/>
    <cellStyle name="Normal 2 11 2 2 2 3 6" xfId="16914" xr:uid="{00000000-0005-0000-0000-0000F5210000}"/>
    <cellStyle name="Normal 2 11 2 2 2 4" xfId="2501" xr:uid="{00000000-0005-0000-0000-0000F6210000}"/>
    <cellStyle name="Normal 2 11 2 2 2 4 2" xfId="2502" xr:uid="{00000000-0005-0000-0000-0000F7210000}"/>
    <cellStyle name="Normal 2 11 2 2 2 4 2 2" xfId="21241" xr:uid="{00000000-0005-0000-0000-0000F8210000}"/>
    <cellStyle name="Normal 2 11 2 2 2 4 3" xfId="2503" xr:uid="{00000000-0005-0000-0000-0000F9210000}"/>
    <cellStyle name="Normal 2 11 2 2 2 4 3 2" xfId="25077" xr:uid="{00000000-0005-0000-0000-0000FA210000}"/>
    <cellStyle name="Normal 2 11 2 2 2 4 4" xfId="2504" xr:uid="{00000000-0005-0000-0000-0000FB210000}"/>
    <cellStyle name="Normal 2 11 2 2 2 4 4 2" xfId="28914" xr:uid="{00000000-0005-0000-0000-0000FC210000}"/>
    <cellStyle name="Normal 2 11 2 2 2 4 5" xfId="18765" xr:uid="{00000000-0005-0000-0000-0000FD210000}"/>
    <cellStyle name="Normal 2 11 2 2 2 5" xfId="2505" xr:uid="{00000000-0005-0000-0000-0000FE210000}"/>
    <cellStyle name="Normal 2 11 2 2 2 5 2" xfId="21234" xr:uid="{00000000-0005-0000-0000-0000FF210000}"/>
    <cellStyle name="Normal 2 11 2 2 2 6" xfId="2506" xr:uid="{00000000-0005-0000-0000-000000220000}"/>
    <cellStyle name="Normal 2 11 2 2 2 6 2" xfId="25070" xr:uid="{00000000-0005-0000-0000-000001220000}"/>
    <cellStyle name="Normal 2 11 2 2 2 7" xfId="2507" xr:uid="{00000000-0005-0000-0000-000002220000}"/>
    <cellStyle name="Normal 2 11 2 2 2 7 2" xfId="28907" xr:uid="{00000000-0005-0000-0000-000003220000}"/>
    <cellStyle name="Normal 2 11 2 2 2 8" xfId="16911" xr:uid="{00000000-0005-0000-0000-000004220000}"/>
    <cellStyle name="Normal 2 11 2 2 3" xfId="2508" xr:uid="{00000000-0005-0000-0000-000005220000}"/>
    <cellStyle name="Normal 2 11 2 2 3 2" xfId="2509" xr:uid="{00000000-0005-0000-0000-000006220000}"/>
    <cellStyle name="Normal 2 11 2 2 3 2 2" xfId="2510" xr:uid="{00000000-0005-0000-0000-000007220000}"/>
    <cellStyle name="Normal 2 11 2 2 3 2 2 2" xfId="2511" xr:uid="{00000000-0005-0000-0000-000008220000}"/>
    <cellStyle name="Normal 2 11 2 2 3 2 2 2 2" xfId="21244" xr:uid="{00000000-0005-0000-0000-000009220000}"/>
    <cellStyle name="Normal 2 11 2 2 3 2 2 3" xfId="2512" xr:uid="{00000000-0005-0000-0000-00000A220000}"/>
    <cellStyle name="Normal 2 11 2 2 3 2 2 3 2" xfId="25080" xr:uid="{00000000-0005-0000-0000-00000B220000}"/>
    <cellStyle name="Normal 2 11 2 2 3 2 2 4" xfId="2513" xr:uid="{00000000-0005-0000-0000-00000C220000}"/>
    <cellStyle name="Normal 2 11 2 2 3 2 2 4 2" xfId="28917" xr:uid="{00000000-0005-0000-0000-00000D220000}"/>
    <cellStyle name="Normal 2 11 2 2 3 2 2 5" xfId="19753" xr:uid="{00000000-0005-0000-0000-00000E220000}"/>
    <cellStyle name="Normal 2 11 2 2 3 2 3" xfId="2514" xr:uid="{00000000-0005-0000-0000-00000F220000}"/>
    <cellStyle name="Normal 2 11 2 2 3 2 3 2" xfId="21243" xr:uid="{00000000-0005-0000-0000-000010220000}"/>
    <cellStyle name="Normal 2 11 2 2 3 2 4" xfId="2515" xr:uid="{00000000-0005-0000-0000-000011220000}"/>
    <cellStyle name="Normal 2 11 2 2 3 2 4 2" xfId="25079" xr:uid="{00000000-0005-0000-0000-000012220000}"/>
    <cellStyle name="Normal 2 11 2 2 3 2 5" xfId="2516" xr:uid="{00000000-0005-0000-0000-000013220000}"/>
    <cellStyle name="Normal 2 11 2 2 3 2 5 2" xfId="28916" xr:uid="{00000000-0005-0000-0000-000014220000}"/>
    <cellStyle name="Normal 2 11 2 2 3 2 6" xfId="16916" xr:uid="{00000000-0005-0000-0000-000015220000}"/>
    <cellStyle name="Normal 2 11 2 2 3 3" xfId="2517" xr:uid="{00000000-0005-0000-0000-000016220000}"/>
    <cellStyle name="Normal 2 11 2 2 3 3 2" xfId="2518" xr:uid="{00000000-0005-0000-0000-000017220000}"/>
    <cellStyle name="Normal 2 11 2 2 3 3 2 2" xfId="21245" xr:uid="{00000000-0005-0000-0000-000018220000}"/>
    <cellStyle name="Normal 2 11 2 2 3 3 3" xfId="2519" xr:uid="{00000000-0005-0000-0000-000019220000}"/>
    <cellStyle name="Normal 2 11 2 2 3 3 3 2" xfId="25081" xr:uid="{00000000-0005-0000-0000-00001A220000}"/>
    <cellStyle name="Normal 2 11 2 2 3 3 4" xfId="2520" xr:uid="{00000000-0005-0000-0000-00001B220000}"/>
    <cellStyle name="Normal 2 11 2 2 3 3 4 2" xfId="28918" xr:uid="{00000000-0005-0000-0000-00001C220000}"/>
    <cellStyle name="Normal 2 11 2 2 3 3 5" xfId="18767" xr:uid="{00000000-0005-0000-0000-00001D220000}"/>
    <cellStyle name="Normal 2 11 2 2 3 4" xfId="2521" xr:uid="{00000000-0005-0000-0000-00001E220000}"/>
    <cellStyle name="Normal 2 11 2 2 3 4 2" xfId="21242" xr:uid="{00000000-0005-0000-0000-00001F220000}"/>
    <cellStyle name="Normal 2 11 2 2 3 5" xfId="2522" xr:uid="{00000000-0005-0000-0000-000020220000}"/>
    <cellStyle name="Normal 2 11 2 2 3 5 2" xfId="25078" xr:uid="{00000000-0005-0000-0000-000021220000}"/>
    <cellStyle name="Normal 2 11 2 2 3 6" xfId="2523" xr:uid="{00000000-0005-0000-0000-000022220000}"/>
    <cellStyle name="Normal 2 11 2 2 3 6 2" xfId="28915" xr:uid="{00000000-0005-0000-0000-000023220000}"/>
    <cellStyle name="Normal 2 11 2 2 3 7" xfId="16915" xr:uid="{00000000-0005-0000-0000-000024220000}"/>
    <cellStyle name="Normal 2 11 2 2 4" xfId="2524" xr:uid="{00000000-0005-0000-0000-000025220000}"/>
    <cellStyle name="Normal 2 11 2 2 4 2" xfId="2525" xr:uid="{00000000-0005-0000-0000-000026220000}"/>
    <cellStyle name="Normal 2 11 2 2 4 2 2" xfId="2526" xr:uid="{00000000-0005-0000-0000-000027220000}"/>
    <cellStyle name="Normal 2 11 2 2 4 2 2 2" xfId="21247" xr:uid="{00000000-0005-0000-0000-000028220000}"/>
    <cellStyle name="Normal 2 11 2 2 4 2 3" xfId="2527" xr:uid="{00000000-0005-0000-0000-000029220000}"/>
    <cellStyle name="Normal 2 11 2 2 4 2 3 2" xfId="25083" xr:uid="{00000000-0005-0000-0000-00002A220000}"/>
    <cellStyle name="Normal 2 11 2 2 4 2 4" xfId="2528" xr:uid="{00000000-0005-0000-0000-00002B220000}"/>
    <cellStyle name="Normal 2 11 2 2 4 2 4 2" xfId="28920" xr:uid="{00000000-0005-0000-0000-00002C220000}"/>
    <cellStyle name="Normal 2 11 2 2 4 2 5" xfId="19750" xr:uid="{00000000-0005-0000-0000-00002D220000}"/>
    <cellStyle name="Normal 2 11 2 2 4 3" xfId="2529" xr:uid="{00000000-0005-0000-0000-00002E220000}"/>
    <cellStyle name="Normal 2 11 2 2 4 3 2" xfId="21246" xr:uid="{00000000-0005-0000-0000-00002F220000}"/>
    <cellStyle name="Normal 2 11 2 2 4 4" xfId="2530" xr:uid="{00000000-0005-0000-0000-000030220000}"/>
    <cellStyle name="Normal 2 11 2 2 4 4 2" xfId="25082" xr:uid="{00000000-0005-0000-0000-000031220000}"/>
    <cellStyle name="Normal 2 11 2 2 4 5" xfId="2531" xr:uid="{00000000-0005-0000-0000-000032220000}"/>
    <cellStyle name="Normal 2 11 2 2 4 5 2" xfId="28919" xr:uid="{00000000-0005-0000-0000-000033220000}"/>
    <cellStyle name="Normal 2 11 2 2 4 6" xfId="16917" xr:uid="{00000000-0005-0000-0000-000034220000}"/>
    <cellStyle name="Normal 2 11 2 2 5" xfId="2532" xr:uid="{00000000-0005-0000-0000-000035220000}"/>
    <cellStyle name="Normal 2 11 2 2 5 2" xfId="2533" xr:uid="{00000000-0005-0000-0000-000036220000}"/>
    <cellStyle name="Normal 2 11 2 2 5 2 2" xfId="21248" xr:uid="{00000000-0005-0000-0000-000037220000}"/>
    <cellStyle name="Normal 2 11 2 2 5 3" xfId="2534" xr:uid="{00000000-0005-0000-0000-000038220000}"/>
    <cellStyle name="Normal 2 11 2 2 5 3 2" xfId="25084" xr:uid="{00000000-0005-0000-0000-000039220000}"/>
    <cellStyle name="Normal 2 11 2 2 5 4" xfId="2535" xr:uid="{00000000-0005-0000-0000-00003A220000}"/>
    <cellStyle name="Normal 2 11 2 2 5 4 2" xfId="28921" xr:uid="{00000000-0005-0000-0000-00003B220000}"/>
    <cellStyle name="Normal 2 11 2 2 5 5" xfId="18764" xr:uid="{00000000-0005-0000-0000-00003C220000}"/>
    <cellStyle name="Normal 2 11 2 2 6" xfId="2536" xr:uid="{00000000-0005-0000-0000-00003D220000}"/>
    <cellStyle name="Normal 2 11 2 2 6 2" xfId="21233" xr:uid="{00000000-0005-0000-0000-00003E220000}"/>
    <cellStyle name="Normal 2 11 2 2 7" xfId="2537" xr:uid="{00000000-0005-0000-0000-00003F220000}"/>
    <cellStyle name="Normal 2 11 2 2 7 2" xfId="25069" xr:uid="{00000000-0005-0000-0000-000040220000}"/>
    <cellStyle name="Normal 2 11 2 2 8" xfId="2538" xr:uid="{00000000-0005-0000-0000-000041220000}"/>
    <cellStyle name="Normal 2 11 2 2 8 2" xfId="28906" xr:uid="{00000000-0005-0000-0000-000042220000}"/>
    <cellStyle name="Normal 2 11 2 2 9" xfId="16910" xr:uid="{00000000-0005-0000-0000-000043220000}"/>
    <cellStyle name="Normal 2 11 2 3" xfId="2539" xr:uid="{00000000-0005-0000-0000-000044220000}"/>
    <cellStyle name="Normal 2 11 2 3 2" xfId="2540" xr:uid="{00000000-0005-0000-0000-000045220000}"/>
    <cellStyle name="Normal 2 11 2 3 2 2" xfId="2541" xr:uid="{00000000-0005-0000-0000-000046220000}"/>
    <cellStyle name="Normal 2 11 2 3 2 2 2" xfId="2542" xr:uid="{00000000-0005-0000-0000-000047220000}"/>
    <cellStyle name="Normal 2 11 2 3 2 2 2 2" xfId="2543" xr:uid="{00000000-0005-0000-0000-000048220000}"/>
    <cellStyle name="Normal 2 11 2 3 2 2 2 2 2" xfId="21252" xr:uid="{00000000-0005-0000-0000-000049220000}"/>
    <cellStyle name="Normal 2 11 2 3 2 2 2 3" xfId="2544" xr:uid="{00000000-0005-0000-0000-00004A220000}"/>
    <cellStyle name="Normal 2 11 2 3 2 2 2 3 2" xfId="25088" xr:uid="{00000000-0005-0000-0000-00004B220000}"/>
    <cellStyle name="Normal 2 11 2 3 2 2 2 4" xfId="2545" xr:uid="{00000000-0005-0000-0000-00004C220000}"/>
    <cellStyle name="Normal 2 11 2 3 2 2 2 4 2" xfId="28925" xr:uid="{00000000-0005-0000-0000-00004D220000}"/>
    <cellStyle name="Normal 2 11 2 3 2 2 2 5" xfId="19755" xr:uid="{00000000-0005-0000-0000-00004E220000}"/>
    <cellStyle name="Normal 2 11 2 3 2 2 3" xfId="2546" xr:uid="{00000000-0005-0000-0000-00004F220000}"/>
    <cellStyle name="Normal 2 11 2 3 2 2 3 2" xfId="21251" xr:uid="{00000000-0005-0000-0000-000050220000}"/>
    <cellStyle name="Normal 2 11 2 3 2 2 4" xfId="2547" xr:uid="{00000000-0005-0000-0000-000051220000}"/>
    <cellStyle name="Normal 2 11 2 3 2 2 4 2" xfId="25087" xr:uid="{00000000-0005-0000-0000-000052220000}"/>
    <cellStyle name="Normal 2 11 2 3 2 2 5" xfId="2548" xr:uid="{00000000-0005-0000-0000-000053220000}"/>
    <cellStyle name="Normal 2 11 2 3 2 2 5 2" xfId="28924" xr:uid="{00000000-0005-0000-0000-000054220000}"/>
    <cellStyle name="Normal 2 11 2 3 2 2 6" xfId="16920" xr:uid="{00000000-0005-0000-0000-000055220000}"/>
    <cellStyle name="Normal 2 11 2 3 2 3" xfId="2549" xr:uid="{00000000-0005-0000-0000-000056220000}"/>
    <cellStyle name="Normal 2 11 2 3 2 3 2" xfId="2550" xr:uid="{00000000-0005-0000-0000-000057220000}"/>
    <cellStyle name="Normal 2 11 2 3 2 3 2 2" xfId="21253" xr:uid="{00000000-0005-0000-0000-000058220000}"/>
    <cellStyle name="Normal 2 11 2 3 2 3 3" xfId="2551" xr:uid="{00000000-0005-0000-0000-000059220000}"/>
    <cellStyle name="Normal 2 11 2 3 2 3 3 2" xfId="25089" xr:uid="{00000000-0005-0000-0000-00005A220000}"/>
    <cellStyle name="Normal 2 11 2 3 2 3 4" xfId="2552" xr:uid="{00000000-0005-0000-0000-00005B220000}"/>
    <cellStyle name="Normal 2 11 2 3 2 3 4 2" xfId="28926" xr:uid="{00000000-0005-0000-0000-00005C220000}"/>
    <cellStyle name="Normal 2 11 2 3 2 3 5" xfId="18769" xr:uid="{00000000-0005-0000-0000-00005D220000}"/>
    <cellStyle name="Normal 2 11 2 3 2 4" xfId="2553" xr:uid="{00000000-0005-0000-0000-00005E220000}"/>
    <cellStyle name="Normal 2 11 2 3 2 4 2" xfId="21250" xr:uid="{00000000-0005-0000-0000-00005F220000}"/>
    <cellStyle name="Normal 2 11 2 3 2 5" xfId="2554" xr:uid="{00000000-0005-0000-0000-000060220000}"/>
    <cellStyle name="Normal 2 11 2 3 2 5 2" xfId="25086" xr:uid="{00000000-0005-0000-0000-000061220000}"/>
    <cellStyle name="Normal 2 11 2 3 2 6" xfId="2555" xr:uid="{00000000-0005-0000-0000-000062220000}"/>
    <cellStyle name="Normal 2 11 2 3 2 6 2" xfId="28923" xr:uid="{00000000-0005-0000-0000-000063220000}"/>
    <cellStyle name="Normal 2 11 2 3 2 7" xfId="16919" xr:uid="{00000000-0005-0000-0000-000064220000}"/>
    <cellStyle name="Normal 2 11 2 3 3" xfId="2556" xr:uid="{00000000-0005-0000-0000-000065220000}"/>
    <cellStyle name="Normal 2 11 2 3 3 2" xfId="2557" xr:uid="{00000000-0005-0000-0000-000066220000}"/>
    <cellStyle name="Normal 2 11 2 3 3 2 2" xfId="2558" xr:uid="{00000000-0005-0000-0000-000067220000}"/>
    <cellStyle name="Normal 2 11 2 3 3 2 2 2" xfId="21255" xr:uid="{00000000-0005-0000-0000-000068220000}"/>
    <cellStyle name="Normal 2 11 2 3 3 2 3" xfId="2559" xr:uid="{00000000-0005-0000-0000-000069220000}"/>
    <cellStyle name="Normal 2 11 2 3 3 2 3 2" xfId="25091" xr:uid="{00000000-0005-0000-0000-00006A220000}"/>
    <cellStyle name="Normal 2 11 2 3 3 2 4" xfId="2560" xr:uid="{00000000-0005-0000-0000-00006B220000}"/>
    <cellStyle name="Normal 2 11 2 3 3 2 4 2" xfId="28928" xr:uid="{00000000-0005-0000-0000-00006C220000}"/>
    <cellStyle name="Normal 2 11 2 3 3 2 5" xfId="19754" xr:uid="{00000000-0005-0000-0000-00006D220000}"/>
    <cellStyle name="Normal 2 11 2 3 3 3" xfId="2561" xr:uid="{00000000-0005-0000-0000-00006E220000}"/>
    <cellStyle name="Normal 2 11 2 3 3 3 2" xfId="21254" xr:uid="{00000000-0005-0000-0000-00006F220000}"/>
    <cellStyle name="Normal 2 11 2 3 3 4" xfId="2562" xr:uid="{00000000-0005-0000-0000-000070220000}"/>
    <cellStyle name="Normal 2 11 2 3 3 4 2" xfId="25090" xr:uid="{00000000-0005-0000-0000-000071220000}"/>
    <cellStyle name="Normal 2 11 2 3 3 5" xfId="2563" xr:uid="{00000000-0005-0000-0000-000072220000}"/>
    <cellStyle name="Normal 2 11 2 3 3 5 2" xfId="28927" xr:uid="{00000000-0005-0000-0000-000073220000}"/>
    <cellStyle name="Normal 2 11 2 3 3 6" xfId="16921" xr:uid="{00000000-0005-0000-0000-000074220000}"/>
    <cellStyle name="Normal 2 11 2 3 4" xfId="2564" xr:uid="{00000000-0005-0000-0000-000075220000}"/>
    <cellStyle name="Normal 2 11 2 3 4 2" xfId="2565" xr:uid="{00000000-0005-0000-0000-000076220000}"/>
    <cellStyle name="Normal 2 11 2 3 4 2 2" xfId="21256" xr:uid="{00000000-0005-0000-0000-000077220000}"/>
    <cellStyle name="Normal 2 11 2 3 4 3" xfId="2566" xr:uid="{00000000-0005-0000-0000-000078220000}"/>
    <cellStyle name="Normal 2 11 2 3 4 3 2" xfId="25092" xr:uid="{00000000-0005-0000-0000-000079220000}"/>
    <cellStyle name="Normal 2 11 2 3 4 4" xfId="2567" xr:uid="{00000000-0005-0000-0000-00007A220000}"/>
    <cellStyle name="Normal 2 11 2 3 4 4 2" xfId="28929" xr:uid="{00000000-0005-0000-0000-00007B220000}"/>
    <cellStyle name="Normal 2 11 2 3 4 5" xfId="18768" xr:uid="{00000000-0005-0000-0000-00007C220000}"/>
    <cellStyle name="Normal 2 11 2 3 5" xfId="2568" xr:uid="{00000000-0005-0000-0000-00007D220000}"/>
    <cellStyle name="Normal 2 11 2 3 5 2" xfId="21249" xr:uid="{00000000-0005-0000-0000-00007E220000}"/>
    <cellStyle name="Normal 2 11 2 3 6" xfId="2569" xr:uid="{00000000-0005-0000-0000-00007F220000}"/>
    <cellStyle name="Normal 2 11 2 3 6 2" xfId="25085" xr:uid="{00000000-0005-0000-0000-000080220000}"/>
    <cellStyle name="Normal 2 11 2 3 7" xfId="2570" xr:uid="{00000000-0005-0000-0000-000081220000}"/>
    <cellStyle name="Normal 2 11 2 3 7 2" xfId="28922" xr:uid="{00000000-0005-0000-0000-000082220000}"/>
    <cellStyle name="Normal 2 11 2 3 8" xfId="16918" xr:uid="{00000000-0005-0000-0000-000083220000}"/>
    <cellStyle name="Normal 2 11 2 4" xfId="2571" xr:uid="{00000000-0005-0000-0000-000084220000}"/>
    <cellStyle name="Normal 2 11 2 4 2" xfId="2572" xr:uid="{00000000-0005-0000-0000-000085220000}"/>
    <cellStyle name="Normal 2 11 2 4 2 2" xfId="2573" xr:uid="{00000000-0005-0000-0000-000086220000}"/>
    <cellStyle name="Normal 2 11 2 4 2 2 2" xfId="2574" xr:uid="{00000000-0005-0000-0000-000087220000}"/>
    <cellStyle name="Normal 2 11 2 4 2 2 2 2" xfId="21259" xr:uid="{00000000-0005-0000-0000-000088220000}"/>
    <cellStyle name="Normal 2 11 2 4 2 2 3" xfId="2575" xr:uid="{00000000-0005-0000-0000-000089220000}"/>
    <cellStyle name="Normal 2 11 2 4 2 2 3 2" xfId="25095" xr:uid="{00000000-0005-0000-0000-00008A220000}"/>
    <cellStyle name="Normal 2 11 2 4 2 2 4" xfId="2576" xr:uid="{00000000-0005-0000-0000-00008B220000}"/>
    <cellStyle name="Normal 2 11 2 4 2 2 4 2" xfId="28932" xr:uid="{00000000-0005-0000-0000-00008C220000}"/>
    <cellStyle name="Normal 2 11 2 4 2 2 5" xfId="19756" xr:uid="{00000000-0005-0000-0000-00008D220000}"/>
    <cellStyle name="Normal 2 11 2 4 2 3" xfId="2577" xr:uid="{00000000-0005-0000-0000-00008E220000}"/>
    <cellStyle name="Normal 2 11 2 4 2 3 2" xfId="21258" xr:uid="{00000000-0005-0000-0000-00008F220000}"/>
    <cellStyle name="Normal 2 11 2 4 2 4" xfId="2578" xr:uid="{00000000-0005-0000-0000-000090220000}"/>
    <cellStyle name="Normal 2 11 2 4 2 4 2" xfId="25094" xr:uid="{00000000-0005-0000-0000-000091220000}"/>
    <cellStyle name="Normal 2 11 2 4 2 5" xfId="2579" xr:uid="{00000000-0005-0000-0000-000092220000}"/>
    <cellStyle name="Normal 2 11 2 4 2 5 2" xfId="28931" xr:uid="{00000000-0005-0000-0000-000093220000}"/>
    <cellStyle name="Normal 2 11 2 4 2 6" xfId="16923" xr:uid="{00000000-0005-0000-0000-000094220000}"/>
    <cellStyle name="Normal 2 11 2 4 3" xfId="2580" xr:uid="{00000000-0005-0000-0000-000095220000}"/>
    <cellStyle name="Normal 2 11 2 4 3 2" xfId="2581" xr:uid="{00000000-0005-0000-0000-000096220000}"/>
    <cellStyle name="Normal 2 11 2 4 3 2 2" xfId="21260" xr:uid="{00000000-0005-0000-0000-000097220000}"/>
    <cellStyle name="Normal 2 11 2 4 3 3" xfId="2582" xr:uid="{00000000-0005-0000-0000-000098220000}"/>
    <cellStyle name="Normal 2 11 2 4 3 3 2" xfId="25096" xr:uid="{00000000-0005-0000-0000-000099220000}"/>
    <cellStyle name="Normal 2 11 2 4 3 4" xfId="2583" xr:uid="{00000000-0005-0000-0000-00009A220000}"/>
    <cellStyle name="Normal 2 11 2 4 3 4 2" xfId="28933" xr:uid="{00000000-0005-0000-0000-00009B220000}"/>
    <cellStyle name="Normal 2 11 2 4 3 5" xfId="18770" xr:uid="{00000000-0005-0000-0000-00009C220000}"/>
    <cellStyle name="Normal 2 11 2 4 4" xfId="2584" xr:uid="{00000000-0005-0000-0000-00009D220000}"/>
    <cellStyle name="Normal 2 11 2 4 4 2" xfId="21257" xr:uid="{00000000-0005-0000-0000-00009E220000}"/>
    <cellStyle name="Normal 2 11 2 4 5" xfId="2585" xr:uid="{00000000-0005-0000-0000-00009F220000}"/>
    <cellStyle name="Normal 2 11 2 4 5 2" xfId="25093" xr:uid="{00000000-0005-0000-0000-0000A0220000}"/>
    <cellStyle name="Normal 2 11 2 4 6" xfId="2586" xr:uid="{00000000-0005-0000-0000-0000A1220000}"/>
    <cellStyle name="Normal 2 11 2 4 6 2" xfId="28930" xr:uid="{00000000-0005-0000-0000-0000A2220000}"/>
    <cellStyle name="Normal 2 11 2 4 7" xfId="16922" xr:uid="{00000000-0005-0000-0000-0000A3220000}"/>
    <cellStyle name="Normal 2 11 2 5" xfId="2587" xr:uid="{00000000-0005-0000-0000-0000A4220000}"/>
    <cellStyle name="Normal 2 11 2 5 2" xfId="2588" xr:uid="{00000000-0005-0000-0000-0000A5220000}"/>
    <cellStyle name="Normal 2 11 2 5 2 2" xfId="2589" xr:uid="{00000000-0005-0000-0000-0000A6220000}"/>
    <cellStyle name="Normal 2 11 2 5 2 2 2" xfId="2590" xr:uid="{00000000-0005-0000-0000-0000A7220000}"/>
    <cellStyle name="Normal 2 11 2 5 2 2 2 2" xfId="21263" xr:uid="{00000000-0005-0000-0000-0000A8220000}"/>
    <cellStyle name="Normal 2 11 2 5 2 2 3" xfId="2591" xr:uid="{00000000-0005-0000-0000-0000A9220000}"/>
    <cellStyle name="Normal 2 11 2 5 2 2 3 2" xfId="25099" xr:uid="{00000000-0005-0000-0000-0000AA220000}"/>
    <cellStyle name="Normal 2 11 2 5 2 2 4" xfId="2592" xr:uid="{00000000-0005-0000-0000-0000AB220000}"/>
    <cellStyle name="Normal 2 11 2 5 2 2 4 2" xfId="28936" xr:uid="{00000000-0005-0000-0000-0000AC220000}"/>
    <cellStyle name="Normal 2 11 2 5 2 2 5" xfId="20532" xr:uid="{00000000-0005-0000-0000-0000AD220000}"/>
    <cellStyle name="Normal 2 11 2 5 2 3" xfId="2593" xr:uid="{00000000-0005-0000-0000-0000AE220000}"/>
    <cellStyle name="Normal 2 11 2 5 2 3 2" xfId="21262" xr:uid="{00000000-0005-0000-0000-0000AF220000}"/>
    <cellStyle name="Normal 2 11 2 5 2 4" xfId="2594" xr:uid="{00000000-0005-0000-0000-0000B0220000}"/>
    <cellStyle name="Normal 2 11 2 5 2 4 2" xfId="25098" xr:uid="{00000000-0005-0000-0000-0000B1220000}"/>
    <cellStyle name="Normal 2 11 2 5 2 5" xfId="2595" xr:uid="{00000000-0005-0000-0000-0000B2220000}"/>
    <cellStyle name="Normal 2 11 2 5 2 5 2" xfId="28935" xr:uid="{00000000-0005-0000-0000-0000B3220000}"/>
    <cellStyle name="Normal 2 11 2 5 2 6" xfId="16925" xr:uid="{00000000-0005-0000-0000-0000B4220000}"/>
    <cellStyle name="Normal 2 11 2 5 3" xfId="2596" xr:uid="{00000000-0005-0000-0000-0000B5220000}"/>
    <cellStyle name="Normal 2 11 2 5 3 2" xfId="2597" xr:uid="{00000000-0005-0000-0000-0000B6220000}"/>
    <cellStyle name="Normal 2 11 2 5 3 2 2" xfId="21264" xr:uid="{00000000-0005-0000-0000-0000B7220000}"/>
    <cellStyle name="Normal 2 11 2 5 3 3" xfId="2598" xr:uid="{00000000-0005-0000-0000-0000B8220000}"/>
    <cellStyle name="Normal 2 11 2 5 3 3 2" xfId="25100" xr:uid="{00000000-0005-0000-0000-0000B9220000}"/>
    <cellStyle name="Normal 2 11 2 5 3 4" xfId="2599" xr:uid="{00000000-0005-0000-0000-0000BA220000}"/>
    <cellStyle name="Normal 2 11 2 5 3 4 2" xfId="28937" xr:uid="{00000000-0005-0000-0000-0000BB220000}"/>
    <cellStyle name="Normal 2 11 2 5 3 5" xfId="19564" xr:uid="{00000000-0005-0000-0000-0000BC220000}"/>
    <cellStyle name="Normal 2 11 2 5 4" xfId="2600" xr:uid="{00000000-0005-0000-0000-0000BD220000}"/>
    <cellStyle name="Normal 2 11 2 5 4 2" xfId="21261" xr:uid="{00000000-0005-0000-0000-0000BE220000}"/>
    <cellStyle name="Normal 2 11 2 5 5" xfId="2601" xr:uid="{00000000-0005-0000-0000-0000BF220000}"/>
    <cellStyle name="Normal 2 11 2 5 5 2" xfId="25097" xr:uid="{00000000-0005-0000-0000-0000C0220000}"/>
    <cellStyle name="Normal 2 11 2 5 6" xfId="2602" xr:uid="{00000000-0005-0000-0000-0000C1220000}"/>
    <cellStyle name="Normal 2 11 2 5 6 2" xfId="28934" xr:uid="{00000000-0005-0000-0000-0000C2220000}"/>
    <cellStyle name="Normal 2 11 2 5 7" xfId="16924" xr:uid="{00000000-0005-0000-0000-0000C3220000}"/>
    <cellStyle name="Normal 2 11 2 6" xfId="2603" xr:uid="{00000000-0005-0000-0000-0000C4220000}"/>
    <cellStyle name="Normal 2 11 2 6 2" xfId="2604" xr:uid="{00000000-0005-0000-0000-0000C5220000}"/>
    <cellStyle name="Normal 2 11 2 6 2 2" xfId="2605" xr:uid="{00000000-0005-0000-0000-0000C6220000}"/>
    <cellStyle name="Normal 2 11 2 6 2 2 2" xfId="21266" xr:uid="{00000000-0005-0000-0000-0000C7220000}"/>
    <cellStyle name="Normal 2 11 2 6 2 3" xfId="2606" xr:uid="{00000000-0005-0000-0000-0000C8220000}"/>
    <cellStyle name="Normal 2 11 2 6 2 3 2" xfId="25102" xr:uid="{00000000-0005-0000-0000-0000C9220000}"/>
    <cellStyle name="Normal 2 11 2 6 2 4" xfId="2607" xr:uid="{00000000-0005-0000-0000-0000CA220000}"/>
    <cellStyle name="Normal 2 11 2 6 2 4 2" xfId="28939" xr:uid="{00000000-0005-0000-0000-0000CB220000}"/>
    <cellStyle name="Normal 2 11 2 6 2 5" xfId="19749" xr:uid="{00000000-0005-0000-0000-0000CC220000}"/>
    <cellStyle name="Normal 2 11 2 6 3" xfId="2608" xr:uid="{00000000-0005-0000-0000-0000CD220000}"/>
    <cellStyle name="Normal 2 11 2 6 3 2" xfId="21265" xr:uid="{00000000-0005-0000-0000-0000CE220000}"/>
    <cellStyle name="Normal 2 11 2 6 4" xfId="2609" xr:uid="{00000000-0005-0000-0000-0000CF220000}"/>
    <cellStyle name="Normal 2 11 2 6 4 2" xfId="25101" xr:uid="{00000000-0005-0000-0000-0000D0220000}"/>
    <cellStyle name="Normal 2 11 2 6 5" xfId="2610" xr:uid="{00000000-0005-0000-0000-0000D1220000}"/>
    <cellStyle name="Normal 2 11 2 6 5 2" xfId="28938" xr:uid="{00000000-0005-0000-0000-0000D2220000}"/>
    <cellStyle name="Normal 2 11 2 6 6" xfId="16926" xr:uid="{00000000-0005-0000-0000-0000D3220000}"/>
    <cellStyle name="Normal 2 11 2 7" xfId="2611" xr:uid="{00000000-0005-0000-0000-0000D4220000}"/>
    <cellStyle name="Normal 2 11 2 7 2" xfId="2612" xr:uid="{00000000-0005-0000-0000-0000D5220000}"/>
    <cellStyle name="Normal 2 11 2 7 2 2" xfId="21267" xr:uid="{00000000-0005-0000-0000-0000D6220000}"/>
    <cellStyle name="Normal 2 11 2 7 3" xfId="2613" xr:uid="{00000000-0005-0000-0000-0000D7220000}"/>
    <cellStyle name="Normal 2 11 2 7 3 2" xfId="25103" xr:uid="{00000000-0005-0000-0000-0000D8220000}"/>
    <cellStyle name="Normal 2 11 2 7 4" xfId="2614" xr:uid="{00000000-0005-0000-0000-0000D9220000}"/>
    <cellStyle name="Normal 2 11 2 7 4 2" xfId="28940" xr:uid="{00000000-0005-0000-0000-0000DA220000}"/>
    <cellStyle name="Normal 2 11 2 7 5" xfId="18763" xr:uid="{00000000-0005-0000-0000-0000DB220000}"/>
    <cellStyle name="Normal 2 11 2 8" xfId="2615" xr:uid="{00000000-0005-0000-0000-0000DC220000}"/>
    <cellStyle name="Normal 2 11 2 8 2" xfId="21232" xr:uid="{00000000-0005-0000-0000-0000DD220000}"/>
    <cellStyle name="Normal 2 11 2 9" xfId="2616" xr:uid="{00000000-0005-0000-0000-0000DE220000}"/>
    <cellStyle name="Normal 2 11 2 9 2" xfId="25068" xr:uid="{00000000-0005-0000-0000-0000DF220000}"/>
    <cellStyle name="Normal 2 11 3" xfId="2617" xr:uid="{00000000-0005-0000-0000-0000E0220000}"/>
    <cellStyle name="Normal 2 11 3 10" xfId="2618" xr:uid="{00000000-0005-0000-0000-0000E1220000}"/>
    <cellStyle name="Normal 2 11 3 10 2" xfId="28941" xr:uid="{00000000-0005-0000-0000-0000E2220000}"/>
    <cellStyle name="Normal 2 11 3 11" xfId="16927" xr:uid="{00000000-0005-0000-0000-0000E3220000}"/>
    <cellStyle name="Normal 2 11 3 2" xfId="2619" xr:uid="{00000000-0005-0000-0000-0000E4220000}"/>
    <cellStyle name="Normal 2 11 3 2 2" xfId="2620" xr:uid="{00000000-0005-0000-0000-0000E5220000}"/>
    <cellStyle name="Normal 2 11 3 2 2 2" xfId="2621" xr:uid="{00000000-0005-0000-0000-0000E6220000}"/>
    <cellStyle name="Normal 2 11 3 2 2 2 2" xfId="2622" xr:uid="{00000000-0005-0000-0000-0000E7220000}"/>
    <cellStyle name="Normal 2 11 3 2 2 2 2 2" xfId="2623" xr:uid="{00000000-0005-0000-0000-0000E8220000}"/>
    <cellStyle name="Normal 2 11 3 2 2 2 2 2 2" xfId="2624" xr:uid="{00000000-0005-0000-0000-0000E9220000}"/>
    <cellStyle name="Normal 2 11 3 2 2 2 2 2 2 2" xfId="21273" xr:uid="{00000000-0005-0000-0000-0000EA220000}"/>
    <cellStyle name="Normal 2 11 3 2 2 2 2 2 3" xfId="2625" xr:uid="{00000000-0005-0000-0000-0000EB220000}"/>
    <cellStyle name="Normal 2 11 3 2 2 2 2 2 3 2" xfId="25109" xr:uid="{00000000-0005-0000-0000-0000EC220000}"/>
    <cellStyle name="Normal 2 11 3 2 2 2 2 2 4" xfId="2626" xr:uid="{00000000-0005-0000-0000-0000ED220000}"/>
    <cellStyle name="Normal 2 11 3 2 2 2 2 2 4 2" xfId="28946" xr:uid="{00000000-0005-0000-0000-0000EE220000}"/>
    <cellStyle name="Normal 2 11 3 2 2 2 2 2 5" xfId="19760" xr:uid="{00000000-0005-0000-0000-0000EF220000}"/>
    <cellStyle name="Normal 2 11 3 2 2 2 2 3" xfId="2627" xr:uid="{00000000-0005-0000-0000-0000F0220000}"/>
    <cellStyle name="Normal 2 11 3 2 2 2 2 3 2" xfId="21272" xr:uid="{00000000-0005-0000-0000-0000F1220000}"/>
    <cellStyle name="Normal 2 11 3 2 2 2 2 4" xfId="2628" xr:uid="{00000000-0005-0000-0000-0000F2220000}"/>
    <cellStyle name="Normal 2 11 3 2 2 2 2 4 2" xfId="25108" xr:uid="{00000000-0005-0000-0000-0000F3220000}"/>
    <cellStyle name="Normal 2 11 3 2 2 2 2 5" xfId="2629" xr:uid="{00000000-0005-0000-0000-0000F4220000}"/>
    <cellStyle name="Normal 2 11 3 2 2 2 2 5 2" xfId="28945" xr:uid="{00000000-0005-0000-0000-0000F5220000}"/>
    <cellStyle name="Normal 2 11 3 2 2 2 2 6" xfId="16931" xr:uid="{00000000-0005-0000-0000-0000F6220000}"/>
    <cellStyle name="Normal 2 11 3 2 2 2 3" xfId="2630" xr:uid="{00000000-0005-0000-0000-0000F7220000}"/>
    <cellStyle name="Normal 2 11 3 2 2 2 3 2" xfId="2631" xr:uid="{00000000-0005-0000-0000-0000F8220000}"/>
    <cellStyle name="Normal 2 11 3 2 2 2 3 2 2" xfId="21274" xr:uid="{00000000-0005-0000-0000-0000F9220000}"/>
    <cellStyle name="Normal 2 11 3 2 2 2 3 3" xfId="2632" xr:uid="{00000000-0005-0000-0000-0000FA220000}"/>
    <cellStyle name="Normal 2 11 3 2 2 2 3 3 2" xfId="25110" xr:uid="{00000000-0005-0000-0000-0000FB220000}"/>
    <cellStyle name="Normal 2 11 3 2 2 2 3 4" xfId="2633" xr:uid="{00000000-0005-0000-0000-0000FC220000}"/>
    <cellStyle name="Normal 2 11 3 2 2 2 3 4 2" xfId="28947" xr:uid="{00000000-0005-0000-0000-0000FD220000}"/>
    <cellStyle name="Normal 2 11 3 2 2 2 3 5" xfId="18774" xr:uid="{00000000-0005-0000-0000-0000FE220000}"/>
    <cellStyle name="Normal 2 11 3 2 2 2 4" xfId="2634" xr:uid="{00000000-0005-0000-0000-0000FF220000}"/>
    <cellStyle name="Normal 2 11 3 2 2 2 4 2" xfId="21271" xr:uid="{00000000-0005-0000-0000-000000230000}"/>
    <cellStyle name="Normal 2 11 3 2 2 2 5" xfId="2635" xr:uid="{00000000-0005-0000-0000-000001230000}"/>
    <cellStyle name="Normal 2 11 3 2 2 2 5 2" xfId="25107" xr:uid="{00000000-0005-0000-0000-000002230000}"/>
    <cellStyle name="Normal 2 11 3 2 2 2 6" xfId="2636" xr:uid="{00000000-0005-0000-0000-000003230000}"/>
    <cellStyle name="Normal 2 11 3 2 2 2 6 2" xfId="28944" xr:uid="{00000000-0005-0000-0000-000004230000}"/>
    <cellStyle name="Normal 2 11 3 2 2 2 7" xfId="16930" xr:uid="{00000000-0005-0000-0000-000005230000}"/>
    <cellStyle name="Normal 2 11 3 2 2 3" xfId="2637" xr:uid="{00000000-0005-0000-0000-000006230000}"/>
    <cellStyle name="Normal 2 11 3 2 2 3 2" xfId="2638" xr:uid="{00000000-0005-0000-0000-000007230000}"/>
    <cellStyle name="Normal 2 11 3 2 2 3 2 2" xfId="2639" xr:uid="{00000000-0005-0000-0000-000008230000}"/>
    <cellStyle name="Normal 2 11 3 2 2 3 2 2 2" xfId="21276" xr:uid="{00000000-0005-0000-0000-000009230000}"/>
    <cellStyle name="Normal 2 11 3 2 2 3 2 3" xfId="2640" xr:uid="{00000000-0005-0000-0000-00000A230000}"/>
    <cellStyle name="Normal 2 11 3 2 2 3 2 3 2" xfId="25112" xr:uid="{00000000-0005-0000-0000-00000B230000}"/>
    <cellStyle name="Normal 2 11 3 2 2 3 2 4" xfId="2641" xr:uid="{00000000-0005-0000-0000-00000C230000}"/>
    <cellStyle name="Normal 2 11 3 2 2 3 2 4 2" xfId="28949" xr:uid="{00000000-0005-0000-0000-00000D230000}"/>
    <cellStyle name="Normal 2 11 3 2 2 3 2 5" xfId="19759" xr:uid="{00000000-0005-0000-0000-00000E230000}"/>
    <cellStyle name="Normal 2 11 3 2 2 3 3" xfId="2642" xr:uid="{00000000-0005-0000-0000-00000F230000}"/>
    <cellStyle name="Normal 2 11 3 2 2 3 3 2" xfId="21275" xr:uid="{00000000-0005-0000-0000-000010230000}"/>
    <cellStyle name="Normal 2 11 3 2 2 3 4" xfId="2643" xr:uid="{00000000-0005-0000-0000-000011230000}"/>
    <cellStyle name="Normal 2 11 3 2 2 3 4 2" xfId="25111" xr:uid="{00000000-0005-0000-0000-000012230000}"/>
    <cellStyle name="Normal 2 11 3 2 2 3 5" xfId="2644" xr:uid="{00000000-0005-0000-0000-000013230000}"/>
    <cellStyle name="Normal 2 11 3 2 2 3 5 2" xfId="28948" xr:uid="{00000000-0005-0000-0000-000014230000}"/>
    <cellStyle name="Normal 2 11 3 2 2 3 6" xfId="16932" xr:uid="{00000000-0005-0000-0000-000015230000}"/>
    <cellStyle name="Normal 2 11 3 2 2 4" xfId="2645" xr:uid="{00000000-0005-0000-0000-000016230000}"/>
    <cellStyle name="Normal 2 11 3 2 2 4 2" xfId="2646" xr:uid="{00000000-0005-0000-0000-000017230000}"/>
    <cellStyle name="Normal 2 11 3 2 2 4 2 2" xfId="21277" xr:uid="{00000000-0005-0000-0000-000018230000}"/>
    <cellStyle name="Normal 2 11 3 2 2 4 3" xfId="2647" xr:uid="{00000000-0005-0000-0000-000019230000}"/>
    <cellStyle name="Normal 2 11 3 2 2 4 3 2" xfId="25113" xr:uid="{00000000-0005-0000-0000-00001A230000}"/>
    <cellStyle name="Normal 2 11 3 2 2 4 4" xfId="2648" xr:uid="{00000000-0005-0000-0000-00001B230000}"/>
    <cellStyle name="Normal 2 11 3 2 2 4 4 2" xfId="28950" xr:uid="{00000000-0005-0000-0000-00001C230000}"/>
    <cellStyle name="Normal 2 11 3 2 2 4 5" xfId="18773" xr:uid="{00000000-0005-0000-0000-00001D230000}"/>
    <cellStyle name="Normal 2 11 3 2 2 5" xfId="2649" xr:uid="{00000000-0005-0000-0000-00001E230000}"/>
    <cellStyle name="Normal 2 11 3 2 2 5 2" xfId="21270" xr:uid="{00000000-0005-0000-0000-00001F230000}"/>
    <cellStyle name="Normal 2 11 3 2 2 6" xfId="2650" xr:uid="{00000000-0005-0000-0000-000020230000}"/>
    <cellStyle name="Normal 2 11 3 2 2 6 2" xfId="25106" xr:uid="{00000000-0005-0000-0000-000021230000}"/>
    <cellStyle name="Normal 2 11 3 2 2 7" xfId="2651" xr:uid="{00000000-0005-0000-0000-000022230000}"/>
    <cellStyle name="Normal 2 11 3 2 2 7 2" xfId="28943" xr:uid="{00000000-0005-0000-0000-000023230000}"/>
    <cellStyle name="Normal 2 11 3 2 2 8" xfId="16929" xr:uid="{00000000-0005-0000-0000-000024230000}"/>
    <cellStyle name="Normal 2 11 3 2 3" xfId="2652" xr:uid="{00000000-0005-0000-0000-000025230000}"/>
    <cellStyle name="Normal 2 11 3 2 3 2" xfId="2653" xr:uid="{00000000-0005-0000-0000-000026230000}"/>
    <cellStyle name="Normal 2 11 3 2 3 2 2" xfId="2654" xr:uid="{00000000-0005-0000-0000-000027230000}"/>
    <cellStyle name="Normal 2 11 3 2 3 2 2 2" xfId="2655" xr:uid="{00000000-0005-0000-0000-000028230000}"/>
    <cellStyle name="Normal 2 11 3 2 3 2 2 2 2" xfId="21280" xr:uid="{00000000-0005-0000-0000-000029230000}"/>
    <cellStyle name="Normal 2 11 3 2 3 2 2 3" xfId="2656" xr:uid="{00000000-0005-0000-0000-00002A230000}"/>
    <cellStyle name="Normal 2 11 3 2 3 2 2 3 2" xfId="25116" xr:uid="{00000000-0005-0000-0000-00002B230000}"/>
    <cellStyle name="Normal 2 11 3 2 3 2 2 4" xfId="2657" xr:uid="{00000000-0005-0000-0000-00002C230000}"/>
    <cellStyle name="Normal 2 11 3 2 3 2 2 4 2" xfId="28953" xr:uid="{00000000-0005-0000-0000-00002D230000}"/>
    <cellStyle name="Normal 2 11 3 2 3 2 2 5" xfId="19761" xr:uid="{00000000-0005-0000-0000-00002E230000}"/>
    <cellStyle name="Normal 2 11 3 2 3 2 3" xfId="2658" xr:uid="{00000000-0005-0000-0000-00002F230000}"/>
    <cellStyle name="Normal 2 11 3 2 3 2 3 2" xfId="21279" xr:uid="{00000000-0005-0000-0000-000030230000}"/>
    <cellStyle name="Normal 2 11 3 2 3 2 4" xfId="2659" xr:uid="{00000000-0005-0000-0000-000031230000}"/>
    <cellStyle name="Normal 2 11 3 2 3 2 4 2" xfId="25115" xr:uid="{00000000-0005-0000-0000-000032230000}"/>
    <cellStyle name="Normal 2 11 3 2 3 2 5" xfId="2660" xr:uid="{00000000-0005-0000-0000-000033230000}"/>
    <cellStyle name="Normal 2 11 3 2 3 2 5 2" xfId="28952" xr:uid="{00000000-0005-0000-0000-000034230000}"/>
    <cellStyle name="Normal 2 11 3 2 3 2 6" xfId="16934" xr:uid="{00000000-0005-0000-0000-000035230000}"/>
    <cellStyle name="Normal 2 11 3 2 3 3" xfId="2661" xr:uid="{00000000-0005-0000-0000-000036230000}"/>
    <cellStyle name="Normal 2 11 3 2 3 3 2" xfId="2662" xr:uid="{00000000-0005-0000-0000-000037230000}"/>
    <cellStyle name="Normal 2 11 3 2 3 3 2 2" xfId="21281" xr:uid="{00000000-0005-0000-0000-000038230000}"/>
    <cellStyle name="Normal 2 11 3 2 3 3 3" xfId="2663" xr:uid="{00000000-0005-0000-0000-000039230000}"/>
    <cellStyle name="Normal 2 11 3 2 3 3 3 2" xfId="25117" xr:uid="{00000000-0005-0000-0000-00003A230000}"/>
    <cellStyle name="Normal 2 11 3 2 3 3 4" xfId="2664" xr:uid="{00000000-0005-0000-0000-00003B230000}"/>
    <cellStyle name="Normal 2 11 3 2 3 3 4 2" xfId="28954" xr:uid="{00000000-0005-0000-0000-00003C230000}"/>
    <cellStyle name="Normal 2 11 3 2 3 3 5" xfId="18775" xr:uid="{00000000-0005-0000-0000-00003D230000}"/>
    <cellStyle name="Normal 2 11 3 2 3 4" xfId="2665" xr:uid="{00000000-0005-0000-0000-00003E230000}"/>
    <cellStyle name="Normal 2 11 3 2 3 4 2" xfId="21278" xr:uid="{00000000-0005-0000-0000-00003F230000}"/>
    <cellStyle name="Normal 2 11 3 2 3 5" xfId="2666" xr:uid="{00000000-0005-0000-0000-000040230000}"/>
    <cellStyle name="Normal 2 11 3 2 3 5 2" xfId="25114" xr:uid="{00000000-0005-0000-0000-000041230000}"/>
    <cellStyle name="Normal 2 11 3 2 3 6" xfId="2667" xr:uid="{00000000-0005-0000-0000-000042230000}"/>
    <cellStyle name="Normal 2 11 3 2 3 6 2" xfId="28951" xr:uid="{00000000-0005-0000-0000-000043230000}"/>
    <cellStyle name="Normal 2 11 3 2 3 7" xfId="16933" xr:uid="{00000000-0005-0000-0000-000044230000}"/>
    <cellStyle name="Normal 2 11 3 2 4" xfId="2668" xr:uid="{00000000-0005-0000-0000-000045230000}"/>
    <cellStyle name="Normal 2 11 3 2 4 2" xfId="2669" xr:uid="{00000000-0005-0000-0000-000046230000}"/>
    <cellStyle name="Normal 2 11 3 2 4 2 2" xfId="2670" xr:uid="{00000000-0005-0000-0000-000047230000}"/>
    <cellStyle name="Normal 2 11 3 2 4 2 2 2" xfId="21283" xr:uid="{00000000-0005-0000-0000-000048230000}"/>
    <cellStyle name="Normal 2 11 3 2 4 2 3" xfId="2671" xr:uid="{00000000-0005-0000-0000-000049230000}"/>
    <cellStyle name="Normal 2 11 3 2 4 2 3 2" xfId="25119" xr:uid="{00000000-0005-0000-0000-00004A230000}"/>
    <cellStyle name="Normal 2 11 3 2 4 2 4" xfId="2672" xr:uid="{00000000-0005-0000-0000-00004B230000}"/>
    <cellStyle name="Normal 2 11 3 2 4 2 4 2" xfId="28956" xr:uid="{00000000-0005-0000-0000-00004C230000}"/>
    <cellStyle name="Normal 2 11 3 2 4 2 5" xfId="19758" xr:uid="{00000000-0005-0000-0000-00004D230000}"/>
    <cellStyle name="Normal 2 11 3 2 4 3" xfId="2673" xr:uid="{00000000-0005-0000-0000-00004E230000}"/>
    <cellStyle name="Normal 2 11 3 2 4 3 2" xfId="21282" xr:uid="{00000000-0005-0000-0000-00004F230000}"/>
    <cellStyle name="Normal 2 11 3 2 4 4" xfId="2674" xr:uid="{00000000-0005-0000-0000-000050230000}"/>
    <cellStyle name="Normal 2 11 3 2 4 4 2" xfId="25118" xr:uid="{00000000-0005-0000-0000-000051230000}"/>
    <cellStyle name="Normal 2 11 3 2 4 5" xfId="2675" xr:uid="{00000000-0005-0000-0000-000052230000}"/>
    <cellStyle name="Normal 2 11 3 2 4 5 2" xfId="28955" xr:uid="{00000000-0005-0000-0000-000053230000}"/>
    <cellStyle name="Normal 2 11 3 2 4 6" xfId="16935" xr:uid="{00000000-0005-0000-0000-000054230000}"/>
    <cellStyle name="Normal 2 11 3 2 5" xfId="2676" xr:uid="{00000000-0005-0000-0000-000055230000}"/>
    <cellStyle name="Normal 2 11 3 2 5 2" xfId="2677" xr:uid="{00000000-0005-0000-0000-000056230000}"/>
    <cellStyle name="Normal 2 11 3 2 5 2 2" xfId="21284" xr:uid="{00000000-0005-0000-0000-000057230000}"/>
    <cellStyle name="Normal 2 11 3 2 5 3" xfId="2678" xr:uid="{00000000-0005-0000-0000-000058230000}"/>
    <cellStyle name="Normal 2 11 3 2 5 3 2" xfId="25120" xr:uid="{00000000-0005-0000-0000-000059230000}"/>
    <cellStyle name="Normal 2 11 3 2 5 4" xfId="2679" xr:uid="{00000000-0005-0000-0000-00005A230000}"/>
    <cellStyle name="Normal 2 11 3 2 5 4 2" xfId="28957" xr:uid="{00000000-0005-0000-0000-00005B230000}"/>
    <cellStyle name="Normal 2 11 3 2 5 5" xfId="18772" xr:uid="{00000000-0005-0000-0000-00005C230000}"/>
    <cellStyle name="Normal 2 11 3 2 6" xfId="2680" xr:uid="{00000000-0005-0000-0000-00005D230000}"/>
    <cellStyle name="Normal 2 11 3 2 6 2" xfId="21269" xr:uid="{00000000-0005-0000-0000-00005E230000}"/>
    <cellStyle name="Normal 2 11 3 2 7" xfId="2681" xr:uid="{00000000-0005-0000-0000-00005F230000}"/>
    <cellStyle name="Normal 2 11 3 2 7 2" xfId="25105" xr:uid="{00000000-0005-0000-0000-000060230000}"/>
    <cellStyle name="Normal 2 11 3 2 8" xfId="2682" xr:uid="{00000000-0005-0000-0000-000061230000}"/>
    <cellStyle name="Normal 2 11 3 2 8 2" xfId="28942" xr:uid="{00000000-0005-0000-0000-000062230000}"/>
    <cellStyle name="Normal 2 11 3 2 9" xfId="16928" xr:uid="{00000000-0005-0000-0000-000063230000}"/>
    <cellStyle name="Normal 2 11 3 3" xfId="2683" xr:uid="{00000000-0005-0000-0000-000064230000}"/>
    <cellStyle name="Normal 2 11 3 3 2" xfId="2684" xr:uid="{00000000-0005-0000-0000-000065230000}"/>
    <cellStyle name="Normal 2 11 3 3 2 2" xfId="2685" xr:uid="{00000000-0005-0000-0000-000066230000}"/>
    <cellStyle name="Normal 2 11 3 3 2 2 2" xfId="2686" xr:uid="{00000000-0005-0000-0000-000067230000}"/>
    <cellStyle name="Normal 2 11 3 3 2 2 2 2" xfId="2687" xr:uid="{00000000-0005-0000-0000-000068230000}"/>
    <cellStyle name="Normal 2 11 3 3 2 2 2 2 2" xfId="21288" xr:uid="{00000000-0005-0000-0000-000069230000}"/>
    <cellStyle name="Normal 2 11 3 3 2 2 2 3" xfId="2688" xr:uid="{00000000-0005-0000-0000-00006A230000}"/>
    <cellStyle name="Normal 2 11 3 3 2 2 2 3 2" xfId="25124" xr:uid="{00000000-0005-0000-0000-00006B230000}"/>
    <cellStyle name="Normal 2 11 3 3 2 2 2 4" xfId="2689" xr:uid="{00000000-0005-0000-0000-00006C230000}"/>
    <cellStyle name="Normal 2 11 3 3 2 2 2 4 2" xfId="28961" xr:uid="{00000000-0005-0000-0000-00006D230000}"/>
    <cellStyle name="Normal 2 11 3 3 2 2 2 5" xfId="19763" xr:uid="{00000000-0005-0000-0000-00006E230000}"/>
    <cellStyle name="Normal 2 11 3 3 2 2 3" xfId="2690" xr:uid="{00000000-0005-0000-0000-00006F230000}"/>
    <cellStyle name="Normal 2 11 3 3 2 2 3 2" xfId="21287" xr:uid="{00000000-0005-0000-0000-000070230000}"/>
    <cellStyle name="Normal 2 11 3 3 2 2 4" xfId="2691" xr:uid="{00000000-0005-0000-0000-000071230000}"/>
    <cellStyle name="Normal 2 11 3 3 2 2 4 2" xfId="25123" xr:uid="{00000000-0005-0000-0000-000072230000}"/>
    <cellStyle name="Normal 2 11 3 3 2 2 5" xfId="2692" xr:uid="{00000000-0005-0000-0000-000073230000}"/>
    <cellStyle name="Normal 2 11 3 3 2 2 5 2" xfId="28960" xr:uid="{00000000-0005-0000-0000-000074230000}"/>
    <cellStyle name="Normal 2 11 3 3 2 2 6" xfId="16938" xr:uid="{00000000-0005-0000-0000-000075230000}"/>
    <cellStyle name="Normal 2 11 3 3 2 3" xfId="2693" xr:uid="{00000000-0005-0000-0000-000076230000}"/>
    <cellStyle name="Normal 2 11 3 3 2 3 2" xfId="2694" xr:uid="{00000000-0005-0000-0000-000077230000}"/>
    <cellStyle name="Normal 2 11 3 3 2 3 2 2" xfId="21289" xr:uid="{00000000-0005-0000-0000-000078230000}"/>
    <cellStyle name="Normal 2 11 3 3 2 3 3" xfId="2695" xr:uid="{00000000-0005-0000-0000-000079230000}"/>
    <cellStyle name="Normal 2 11 3 3 2 3 3 2" xfId="25125" xr:uid="{00000000-0005-0000-0000-00007A230000}"/>
    <cellStyle name="Normal 2 11 3 3 2 3 4" xfId="2696" xr:uid="{00000000-0005-0000-0000-00007B230000}"/>
    <cellStyle name="Normal 2 11 3 3 2 3 4 2" xfId="28962" xr:uid="{00000000-0005-0000-0000-00007C230000}"/>
    <cellStyle name="Normal 2 11 3 3 2 3 5" xfId="18777" xr:uid="{00000000-0005-0000-0000-00007D230000}"/>
    <cellStyle name="Normal 2 11 3 3 2 4" xfId="2697" xr:uid="{00000000-0005-0000-0000-00007E230000}"/>
    <cellStyle name="Normal 2 11 3 3 2 4 2" xfId="21286" xr:uid="{00000000-0005-0000-0000-00007F230000}"/>
    <cellStyle name="Normal 2 11 3 3 2 5" xfId="2698" xr:uid="{00000000-0005-0000-0000-000080230000}"/>
    <cellStyle name="Normal 2 11 3 3 2 5 2" xfId="25122" xr:uid="{00000000-0005-0000-0000-000081230000}"/>
    <cellStyle name="Normal 2 11 3 3 2 6" xfId="2699" xr:uid="{00000000-0005-0000-0000-000082230000}"/>
    <cellStyle name="Normal 2 11 3 3 2 6 2" xfId="28959" xr:uid="{00000000-0005-0000-0000-000083230000}"/>
    <cellStyle name="Normal 2 11 3 3 2 7" xfId="16937" xr:uid="{00000000-0005-0000-0000-000084230000}"/>
    <cellStyle name="Normal 2 11 3 3 3" xfId="2700" xr:uid="{00000000-0005-0000-0000-000085230000}"/>
    <cellStyle name="Normal 2 11 3 3 3 2" xfId="2701" xr:uid="{00000000-0005-0000-0000-000086230000}"/>
    <cellStyle name="Normal 2 11 3 3 3 2 2" xfId="2702" xr:uid="{00000000-0005-0000-0000-000087230000}"/>
    <cellStyle name="Normal 2 11 3 3 3 2 2 2" xfId="21291" xr:uid="{00000000-0005-0000-0000-000088230000}"/>
    <cellStyle name="Normal 2 11 3 3 3 2 3" xfId="2703" xr:uid="{00000000-0005-0000-0000-000089230000}"/>
    <cellStyle name="Normal 2 11 3 3 3 2 3 2" xfId="25127" xr:uid="{00000000-0005-0000-0000-00008A230000}"/>
    <cellStyle name="Normal 2 11 3 3 3 2 4" xfId="2704" xr:uid="{00000000-0005-0000-0000-00008B230000}"/>
    <cellStyle name="Normal 2 11 3 3 3 2 4 2" xfId="28964" xr:uid="{00000000-0005-0000-0000-00008C230000}"/>
    <cellStyle name="Normal 2 11 3 3 3 2 5" xfId="19762" xr:uid="{00000000-0005-0000-0000-00008D230000}"/>
    <cellStyle name="Normal 2 11 3 3 3 3" xfId="2705" xr:uid="{00000000-0005-0000-0000-00008E230000}"/>
    <cellStyle name="Normal 2 11 3 3 3 3 2" xfId="21290" xr:uid="{00000000-0005-0000-0000-00008F230000}"/>
    <cellStyle name="Normal 2 11 3 3 3 4" xfId="2706" xr:uid="{00000000-0005-0000-0000-000090230000}"/>
    <cellStyle name="Normal 2 11 3 3 3 4 2" xfId="25126" xr:uid="{00000000-0005-0000-0000-000091230000}"/>
    <cellStyle name="Normal 2 11 3 3 3 5" xfId="2707" xr:uid="{00000000-0005-0000-0000-000092230000}"/>
    <cellStyle name="Normal 2 11 3 3 3 5 2" xfId="28963" xr:uid="{00000000-0005-0000-0000-000093230000}"/>
    <cellStyle name="Normal 2 11 3 3 3 6" xfId="16939" xr:uid="{00000000-0005-0000-0000-000094230000}"/>
    <cellStyle name="Normal 2 11 3 3 4" xfId="2708" xr:uid="{00000000-0005-0000-0000-000095230000}"/>
    <cellStyle name="Normal 2 11 3 3 4 2" xfId="2709" xr:uid="{00000000-0005-0000-0000-000096230000}"/>
    <cellStyle name="Normal 2 11 3 3 4 2 2" xfId="21292" xr:uid="{00000000-0005-0000-0000-000097230000}"/>
    <cellStyle name="Normal 2 11 3 3 4 3" xfId="2710" xr:uid="{00000000-0005-0000-0000-000098230000}"/>
    <cellStyle name="Normal 2 11 3 3 4 3 2" xfId="25128" xr:uid="{00000000-0005-0000-0000-000099230000}"/>
    <cellStyle name="Normal 2 11 3 3 4 4" xfId="2711" xr:uid="{00000000-0005-0000-0000-00009A230000}"/>
    <cellStyle name="Normal 2 11 3 3 4 4 2" xfId="28965" xr:uid="{00000000-0005-0000-0000-00009B230000}"/>
    <cellStyle name="Normal 2 11 3 3 4 5" xfId="18776" xr:uid="{00000000-0005-0000-0000-00009C230000}"/>
    <cellStyle name="Normal 2 11 3 3 5" xfId="2712" xr:uid="{00000000-0005-0000-0000-00009D230000}"/>
    <cellStyle name="Normal 2 11 3 3 5 2" xfId="21285" xr:uid="{00000000-0005-0000-0000-00009E230000}"/>
    <cellStyle name="Normal 2 11 3 3 6" xfId="2713" xr:uid="{00000000-0005-0000-0000-00009F230000}"/>
    <cellStyle name="Normal 2 11 3 3 6 2" xfId="25121" xr:uid="{00000000-0005-0000-0000-0000A0230000}"/>
    <cellStyle name="Normal 2 11 3 3 7" xfId="2714" xr:uid="{00000000-0005-0000-0000-0000A1230000}"/>
    <cellStyle name="Normal 2 11 3 3 7 2" xfId="28958" xr:uid="{00000000-0005-0000-0000-0000A2230000}"/>
    <cellStyle name="Normal 2 11 3 3 8" xfId="16936" xr:uid="{00000000-0005-0000-0000-0000A3230000}"/>
    <cellStyle name="Normal 2 11 3 4" xfId="2715" xr:uid="{00000000-0005-0000-0000-0000A4230000}"/>
    <cellStyle name="Normal 2 11 3 4 2" xfId="2716" xr:uid="{00000000-0005-0000-0000-0000A5230000}"/>
    <cellStyle name="Normal 2 11 3 4 2 2" xfId="2717" xr:uid="{00000000-0005-0000-0000-0000A6230000}"/>
    <cellStyle name="Normal 2 11 3 4 2 2 2" xfId="2718" xr:uid="{00000000-0005-0000-0000-0000A7230000}"/>
    <cellStyle name="Normal 2 11 3 4 2 2 2 2" xfId="21295" xr:uid="{00000000-0005-0000-0000-0000A8230000}"/>
    <cellStyle name="Normal 2 11 3 4 2 2 3" xfId="2719" xr:uid="{00000000-0005-0000-0000-0000A9230000}"/>
    <cellStyle name="Normal 2 11 3 4 2 2 3 2" xfId="25131" xr:uid="{00000000-0005-0000-0000-0000AA230000}"/>
    <cellStyle name="Normal 2 11 3 4 2 2 4" xfId="2720" xr:uid="{00000000-0005-0000-0000-0000AB230000}"/>
    <cellStyle name="Normal 2 11 3 4 2 2 4 2" xfId="28968" xr:uid="{00000000-0005-0000-0000-0000AC230000}"/>
    <cellStyle name="Normal 2 11 3 4 2 2 5" xfId="19764" xr:uid="{00000000-0005-0000-0000-0000AD230000}"/>
    <cellStyle name="Normal 2 11 3 4 2 3" xfId="2721" xr:uid="{00000000-0005-0000-0000-0000AE230000}"/>
    <cellStyle name="Normal 2 11 3 4 2 3 2" xfId="21294" xr:uid="{00000000-0005-0000-0000-0000AF230000}"/>
    <cellStyle name="Normal 2 11 3 4 2 4" xfId="2722" xr:uid="{00000000-0005-0000-0000-0000B0230000}"/>
    <cellStyle name="Normal 2 11 3 4 2 4 2" xfId="25130" xr:uid="{00000000-0005-0000-0000-0000B1230000}"/>
    <cellStyle name="Normal 2 11 3 4 2 5" xfId="2723" xr:uid="{00000000-0005-0000-0000-0000B2230000}"/>
    <cellStyle name="Normal 2 11 3 4 2 5 2" xfId="28967" xr:uid="{00000000-0005-0000-0000-0000B3230000}"/>
    <cellStyle name="Normal 2 11 3 4 2 6" xfId="16941" xr:uid="{00000000-0005-0000-0000-0000B4230000}"/>
    <cellStyle name="Normal 2 11 3 4 3" xfId="2724" xr:uid="{00000000-0005-0000-0000-0000B5230000}"/>
    <cellStyle name="Normal 2 11 3 4 3 2" xfId="2725" xr:uid="{00000000-0005-0000-0000-0000B6230000}"/>
    <cellStyle name="Normal 2 11 3 4 3 2 2" xfId="21296" xr:uid="{00000000-0005-0000-0000-0000B7230000}"/>
    <cellStyle name="Normal 2 11 3 4 3 3" xfId="2726" xr:uid="{00000000-0005-0000-0000-0000B8230000}"/>
    <cellStyle name="Normal 2 11 3 4 3 3 2" xfId="25132" xr:uid="{00000000-0005-0000-0000-0000B9230000}"/>
    <cellStyle name="Normal 2 11 3 4 3 4" xfId="2727" xr:uid="{00000000-0005-0000-0000-0000BA230000}"/>
    <cellStyle name="Normal 2 11 3 4 3 4 2" xfId="28969" xr:uid="{00000000-0005-0000-0000-0000BB230000}"/>
    <cellStyle name="Normal 2 11 3 4 3 5" xfId="18778" xr:uid="{00000000-0005-0000-0000-0000BC230000}"/>
    <cellStyle name="Normal 2 11 3 4 4" xfId="2728" xr:uid="{00000000-0005-0000-0000-0000BD230000}"/>
    <cellStyle name="Normal 2 11 3 4 4 2" xfId="21293" xr:uid="{00000000-0005-0000-0000-0000BE230000}"/>
    <cellStyle name="Normal 2 11 3 4 5" xfId="2729" xr:uid="{00000000-0005-0000-0000-0000BF230000}"/>
    <cellStyle name="Normal 2 11 3 4 5 2" xfId="25129" xr:uid="{00000000-0005-0000-0000-0000C0230000}"/>
    <cellStyle name="Normal 2 11 3 4 6" xfId="2730" xr:uid="{00000000-0005-0000-0000-0000C1230000}"/>
    <cellStyle name="Normal 2 11 3 4 6 2" xfId="28966" xr:uid="{00000000-0005-0000-0000-0000C2230000}"/>
    <cellStyle name="Normal 2 11 3 4 7" xfId="16940" xr:uid="{00000000-0005-0000-0000-0000C3230000}"/>
    <cellStyle name="Normal 2 11 3 5" xfId="2731" xr:uid="{00000000-0005-0000-0000-0000C4230000}"/>
    <cellStyle name="Normal 2 11 3 5 2" xfId="2732" xr:uid="{00000000-0005-0000-0000-0000C5230000}"/>
    <cellStyle name="Normal 2 11 3 5 2 2" xfId="2733" xr:uid="{00000000-0005-0000-0000-0000C6230000}"/>
    <cellStyle name="Normal 2 11 3 5 2 2 2" xfId="2734" xr:uid="{00000000-0005-0000-0000-0000C7230000}"/>
    <cellStyle name="Normal 2 11 3 5 2 2 2 2" xfId="21299" xr:uid="{00000000-0005-0000-0000-0000C8230000}"/>
    <cellStyle name="Normal 2 11 3 5 2 2 3" xfId="2735" xr:uid="{00000000-0005-0000-0000-0000C9230000}"/>
    <cellStyle name="Normal 2 11 3 5 2 2 3 2" xfId="25135" xr:uid="{00000000-0005-0000-0000-0000CA230000}"/>
    <cellStyle name="Normal 2 11 3 5 2 2 4" xfId="2736" xr:uid="{00000000-0005-0000-0000-0000CB230000}"/>
    <cellStyle name="Normal 2 11 3 5 2 2 4 2" xfId="28972" xr:uid="{00000000-0005-0000-0000-0000CC230000}"/>
    <cellStyle name="Normal 2 11 3 5 2 2 5" xfId="20533" xr:uid="{00000000-0005-0000-0000-0000CD230000}"/>
    <cellStyle name="Normal 2 11 3 5 2 3" xfId="2737" xr:uid="{00000000-0005-0000-0000-0000CE230000}"/>
    <cellStyle name="Normal 2 11 3 5 2 3 2" xfId="21298" xr:uid="{00000000-0005-0000-0000-0000CF230000}"/>
    <cellStyle name="Normal 2 11 3 5 2 4" xfId="2738" xr:uid="{00000000-0005-0000-0000-0000D0230000}"/>
    <cellStyle name="Normal 2 11 3 5 2 4 2" xfId="25134" xr:uid="{00000000-0005-0000-0000-0000D1230000}"/>
    <cellStyle name="Normal 2 11 3 5 2 5" xfId="2739" xr:uid="{00000000-0005-0000-0000-0000D2230000}"/>
    <cellStyle name="Normal 2 11 3 5 2 5 2" xfId="28971" xr:uid="{00000000-0005-0000-0000-0000D3230000}"/>
    <cellStyle name="Normal 2 11 3 5 2 6" xfId="16943" xr:uid="{00000000-0005-0000-0000-0000D4230000}"/>
    <cellStyle name="Normal 2 11 3 5 3" xfId="2740" xr:uid="{00000000-0005-0000-0000-0000D5230000}"/>
    <cellStyle name="Normal 2 11 3 5 3 2" xfId="2741" xr:uid="{00000000-0005-0000-0000-0000D6230000}"/>
    <cellStyle name="Normal 2 11 3 5 3 2 2" xfId="21300" xr:uid="{00000000-0005-0000-0000-0000D7230000}"/>
    <cellStyle name="Normal 2 11 3 5 3 3" xfId="2742" xr:uid="{00000000-0005-0000-0000-0000D8230000}"/>
    <cellStyle name="Normal 2 11 3 5 3 3 2" xfId="25136" xr:uid="{00000000-0005-0000-0000-0000D9230000}"/>
    <cellStyle name="Normal 2 11 3 5 3 4" xfId="2743" xr:uid="{00000000-0005-0000-0000-0000DA230000}"/>
    <cellStyle name="Normal 2 11 3 5 3 4 2" xfId="28973" xr:uid="{00000000-0005-0000-0000-0000DB230000}"/>
    <cellStyle name="Normal 2 11 3 5 3 5" xfId="19565" xr:uid="{00000000-0005-0000-0000-0000DC230000}"/>
    <cellStyle name="Normal 2 11 3 5 4" xfId="2744" xr:uid="{00000000-0005-0000-0000-0000DD230000}"/>
    <cellStyle name="Normal 2 11 3 5 4 2" xfId="21297" xr:uid="{00000000-0005-0000-0000-0000DE230000}"/>
    <cellStyle name="Normal 2 11 3 5 5" xfId="2745" xr:uid="{00000000-0005-0000-0000-0000DF230000}"/>
    <cellStyle name="Normal 2 11 3 5 5 2" xfId="25133" xr:uid="{00000000-0005-0000-0000-0000E0230000}"/>
    <cellStyle name="Normal 2 11 3 5 6" xfId="2746" xr:uid="{00000000-0005-0000-0000-0000E1230000}"/>
    <cellStyle name="Normal 2 11 3 5 6 2" xfId="28970" xr:uid="{00000000-0005-0000-0000-0000E2230000}"/>
    <cellStyle name="Normal 2 11 3 5 7" xfId="16942" xr:uid="{00000000-0005-0000-0000-0000E3230000}"/>
    <cellStyle name="Normal 2 11 3 6" xfId="2747" xr:uid="{00000000-0005-0000-0000-0000E4230000}"/>
    <cellStyle name="Normal 2 11 3 6 2" xfId="2748" xr:uid="{00000000-0005-0000-0000-0000E5230000}"/>
    <cellStyle name="Normal 2 11 3 6 2 2" xfId="2749" xr:uid="{00000000-0005-0000-0000-0000E6230000}"/>
    <cellStyle name="Normal 2 11 3 6 2 2 2" xfId="21302" xr:uid="{00000000-0005-0000-0000-0000E7230000}"/>
    <cellStyle name="Normal 2 11 3 6 2 3" xfId="2750" xr:uid="{00000000-0005-0000-0000-0000E8230000}"/>
    <cellStyle name="Normal 2 11 3 6 2 3 2" xfId="25138" xr:uid="{00000000-0005-0000-0000-0000E9230000}"/>
    <cellStyle name="Normal 2 11 3 6 2 4" xfId="2751" xr:uid="{00000000-0005-0000-0000-0000EA230000}"/>
    <cellStyle name="Normal 2 11 3 6 2 4 2" xfId="28975" xr:uid="{00000000-0005-0000-0000-0000EB230000}"/>
    <cellStyle name="Normal 2 11 3 6 2 5" xfId="19757" xr:uid="{00000000-0005-0000-0000-0000EC230000}"/>
    <cellStyle name="Normal 2 11 3 6 3" xfId="2752" xr:uid="{00000000-0005-0000-0000-0000ED230000}"/>
    <cellStyle name="Normal 2 11 3 6 3 2" xfId="21301" xr:uid="{00000000-0005-0000-0000-0000EE230000}"/>
    <cellStyle name="Normal 2 11 3 6 4" xfId="2753" xr:uid="{00000000-0005-0000-0000-0000EF230000}"/>
    <cellStyle name="Normal 2 11 3 6 4 2" xfId="25137" xr:uid="{00000000-0005-0000-0000-0000F0230000}"/>
    <cellStyle name="Normal 2 11 3 6 5" xfId="2754" xr:uid="{00000000-0005-0000-0000-0000F1230000}"/>
    <cellStyle name="Normal 2 11 3 6 5 2" xfId="28974" xr:uid="{00000000-0005-0000-0000-0000F2230000}"/>
    <cellStyle name="Normal 2 11 3 6 6" xfId="16944" xr:uid="{00000000-0005-0000-0000-0000F3230000}"/>
    <cellStyle name="Normal 2 11 3 7" xfId="2755" xr:uid="{00000000-0005-0000-0000-0000F4230000}"/>
    <cellStyle name="Normal 2 11 3 7 2" xfId="2756" xr:uid="{00000000-0005-0000-0000-0000F5230000}"/>
    <cellStyle name="Normal 2 11 3 7 2 2" xfId="21303" xr:uid="{00000000-0005-0000-0000-0000F6230000}"/>
    <cellStyle name="Normal 2 11 3 7 3" xfId="2757" xr:uid="{00000000-0005-0000-0000-0000F7230000}"/>
    <cellStyle name="Normal 2 11 3 7 3 2" xfId="25139" xr:uid="{00000000-0005-0000-0000-0000F8230000}"/>
    <cellStyle name="Normal 2 11 3 7 4" xfId="2758" xr:uid="{00000000-0005-0000-0000-0000F9230000}"/>
    <cellStyle name="Normal 2 11 3 7 4 2" xfId="28976" xr:uid="{00000000-0005-0000-0000-0000FA230000}"/>
    <cellStyle name="Normal 2 11 3 7 5" xfId="18771" xr:uid="{00000000-0005-0000-0000-0000FB230000}"/>
    <cellStyle name="Normal 2 11 3 8" xfId="2759" xr:uid="{00000000-0005-0000-0000-0000FC230000}"/>
    <cellStyle name="Normal 2 11 3 8 2" xfId="21268" xr:uid="{00000000-0005-0000-0000-0000FD230000}"/>
    <cellStyle name="Normal 2 11 3 9" xfId="2760" xr:uid="{00000000-0005-0000-0000-0000FE230000}"/>
    <cellStyle name="Normal 2 11 3 9 2" xfId="25104" xr:uid="{00000000-0005-0000-0000-0000FF230000}"/>
    <cellStyle name="Normal 2 11 4" xfId="2761" xr:uid="{00000000-0005-0000-0000-000000240000}"/>
    <cellStyle name="Normal 2 11 4 2" xfId="2762" xr:uid="{00000000-0005-0000-0000-000001240000}"/>
    <cellStyle name="Normal 2 11 4 2 2" xfId="2763" xr:uid="{00000000-0005-0000-0000-000002240000}"/>
    <cellStyle name="Normal 2 11 4 2 2 2" xfId="2764" xr:uid="{00000000-0005-0000-0000-000003240000}"/>
    <cellStyle name="Normal 2 11 4 2 2 2 2" xfId="2765" xr:uid="{00000000-0005-0000-0000-000004240000}"/>
    <cellStyle name="Normal 2 11 4 2 2 2 2 2" xfId="2766" xr:uid="{00000000-0005-0000-0000-000005240000}"/>
    <cellStyle name="Normal 2 11 4 2 2 2 2 2 2" xfId="21308" xr:uid="{00000000-0005-0000-0000-000006240000}"/>
    <cellStyle name="Normal 2 11 4 2 2 2 2 3" xfId="2767" xr:uid="{00000000-0005-0000-0000-000007240000}"/>
    <cellStyle name="Normal 2 11 4 2 2 2 2 3 2" xfId="25144" xr:uid="{00000000-0005-0000-0000-000008240000}"/>
    <cellStyle name="Normal 2 11 4 2 2 2 2 4" xfId="2768" xr:uid="{00000000-0005-0000-0000-000009240000}"/>
    <cellStyle name="Normal 2 11 4 2 2 2 2 4 2" xfId="28981" xr:uid="{00000000-0005-0000-0000-00000A240000}"/>
    <cellStyle name="Normal 2 11 4 2 2 2 2 5" xfId="19767" xr:uid="{00000000-0005-0000-0000-00000B240000}"/>
    <cellStyle name="Normal 2 11 4 2 2 2 3" xfId="2769" xr:uid="{00000000-0005-0000-0000-00000C240000}"/>
    <cellStyle name="Normal 2 11 4 2 2 2 3 2" xfId="21307" xr:uid="{00000000-0005-0000-0000-00000D240000}"/>
    <cellStyle name="Normal 2 11 4 2 2 2 4" xfId="2770" xr:uid="{00000000-0005-0000-0000-00000E240000}"/>
    <cellStyle name="Normal 2 11 4 2 2 2 4 2" xfId="25143" xr:uid="{00000000-0005-0000-0000-00000F240000}"/>
    <cellStyle name="Normal 2 11 4 2 2 2 5" xfId="2771" xr:uid="{00000000-0005-0000-0000-000010240000}"/>
    <cellStyle name="Normal 2 11 4 2 2 2 5 2" xfId="28980" xr:uid="{00000000-0005-0000-0000-000011240000}"/>
    <cellStyle name="Normal 2 11 4 2 2 2 6" xfId="16948" xr:uid="{00000000-0005-0000-0000-000012240000}"/>
    <cellStyle name="Normal 2 11 4 2 2 3" xfId="2772" xr:uid="{00000000-0005-0000-0000-000013240000}"/>
    <cellStyle name="Normal 2 11 4 2 2 3 2" xfId="2773" xr:uid="{00000000-0005-0000-0000-000014240000}"/>
    <cellStyle name="Normal 2 11 4 2 2 3 2 2" xfId="21309" xr:uid="{00000000-0005-0000-0000-000015240000}"/>
    <cellStyle name="Normal 2 11 4 2 2 3 3" xfId="2774" xr:uid="{00000000-0005-0000-0000-000016240000}"/>
    <cellStyle name="Normal 2 11 4 2 2 3 3 2" xfId="25145" xr:uid="{00000000-0005-0000-0000-000017240000}"/>
    <cellStyle name="Normal 2 11 4 2 2 3 4" xfId="2775" xr:uid="{00000000-0005-0000-0000-000018240000}"/>
    <cellStyle name="Normal 2 11 4 2 2 3 4 2" xfId="28982" xr:uid="{00000000-0005-0000-0000-000019240000}"/>
    <cellStyle name="Normal 2 11 4 2 2 3 5" xfId="18781" xr:uid="{00000000-0005-0000-0000-00001A240000}"/>
    <cellStyle name="Normal 2 11 4 2 2 4" xfId="2776" xr:uid="{00000000-0005-0000-0000-00001B240000}"/>
    <cellStyle name="Normal 2 11 4 2 2 4 2" xfId="21306" xr:uid="{00000000-0005-0000-0000-00001C240000}"/>
    <cellStyle name="Normal 2 11 4 2 2 5" xfId="2777" xr:uid="{00000000-0005-0000-0000-00001D240000}"/>
    <cellStyle name="Normal 2 11 4 2 2 5 2" xfId="25142" xr:uid="{00000000-0005-0000-0000-00001E240000}"/>
    <cellStyle name="Normal 2 11 4 2 2 6" xfId="2778" xr:uid="{00000000-0005-0000-0000-00001F240000}"/>
    <cellStyle name="Normal 2 11 4 2 2 6 2" xfId="28979" xr:uid="{00000000-0005-0000-0000-000020240000}"/>
    <cellStyle name="Normal 2 11 4 2 2 7" xfId="16947" xr:uid="{00000000-0005-0000-0000-000021240000}"/>
    <cellStyle name="Normal 2 11 4 2 3" xfId="2779" xr:uid="{00000000-0005-0000-0000-000022240000}"/>
    <cellStyle name="Normal 2 11 4 2 3 2" xfId="2780" xr:uid="{00000000-0005-0000-0000-000023240000}"/>
    <cellStyle name="Normal 2 11 4 2 3 2 2" xfId="2781" xr:uid="{00000000-0005-0000-0000-000024240000}"/>
    <cellStyle name="Normal 2 11 4 2 3 2 2 2" xfId="21311" xr:uid="{00000000-0005-0000-0000-000025240000}"/>
    <cellStyle name="Normal 2 11 4 2 3 2 3" xfId="2782" xr:uid="{00000000-0005-0000-0000-000026240000}"/>
    <cellStyle name="Normal 2 11 4 2 3 2 3 2" xfId="25147" xr:uid="{00000000-0005-0000-0000-000027240000}"/>
    <cellStyle name="Normal 2 11 4 2 3 2 4" xfId="2783" xr:uid="{00000000-0005-0000-0000-000028240000}"/>
    <cellStyle name="Normal 2 11 4 2 3 2 4 2" xfId="28984" xr:uid="{00000000-0005-0000-0000-000029240000}"/>
    <cellStyle name="Normal 2 11 4 2 3 2 5" xfId="19766" xr:uid="{00000000-0005-0000-0000-00002A240000}"/>
    <cellStyle name="Normal 2 11 4 2 3 3" xfId="2784" xr:uid="{00000000-0005-0000-0000-00002B240000}"/>
    <cellStyle name="Normal 2 11 4 2 3 3 2" xfId="21310" xr:uid="{00000000-0005-0000-0000-00002C240000}"/>
    <cellStyle name="Normal 2 11 4 2 3 4" xfId="2785" xr:uid="{00000000-0005-0000-0000-00002D240000}"/>
    <cellStyle name="Normal 2 11 4 2 3 4 2" xfId="25146" xr:uid="{00000000-0005-0000-0000-00002E240000}"/>
    <cellStyle name="Normal 2 11 4 2 3 5" xfId="2786" xr:uid="{00000000-0005-0000-0000-00002F240000}"/>
    <cellStyle name="Normal 2 11 4 2 3 5 2" xfId="28983" xr:uid="{00000000-0005-0000-0000-000030240000}"/>
    <cellStyle name="Normal 2 11 4 2 3 6" xfId="16949" xr:uid="{00000000-0005-0000-0000-000031240000}"/>
    <cellStyle name="Normal 2 11 4 2 4" xfId="2787" xr:uid="{00000000-0005-0000-0000-000032240000}"/>
    <cellStyle name="Normal 2 11 4 2 4 2" xfId="2788" xr:uid="{00000000-0005-0000-0000-000033240000}"/>
    <cellStyle name="Normal 2 11 4 2 4 2 2" xfId="21312" xr:uid="{00000000-0005-0000-0000-000034240000}"/>
    <cellStyle name="Normal 2 11 4 2 4 3" xfId="2789" xr:uid="{00000000-0005-0000-0000-000035240000}"/>
    <cellStyle name="Normal 2 11 4 2 4 3 2" xfId="25148" xr:uid="{00000000-0005-0000-0000-000036240000}"/>
    <cellStyle name="Normal 2 11 4 2 4 4" xfId="2790" xr:uid="{00000000-0005-0000-0000-000037240000}"/>
    <cellStyle name="Normal 2 11 4 2 4 4 2" xfId="28985" xr:uid="{00000000-0005-0000-0000-000038240000}"/>
    <cellStyle name="Normal 2 11 4 2 4 5" xfId="18780" xr:uid="{00000000-0005-0000-0000-000039240000}"/>
    <cellStyle name="Normal 2 11 4 2 5" xfId="2791" xr:uid="{00000000-0005-0000-0000-00003A240000}"/>
    <cellStyle name="Normal 2 11 4 2 5 2" xfId="21305" xr:uid="{00000000-0005-0000-0000-00003B240000}"/>
    <cellStyle name="Normal 2 11 4 2 6" xfId="2792" xr:uid="{00000000-0005-0000-0000-00003C240000}"/>
    <cellStyle name="Normal 2 11 4 2 6 2" xfId="25141" xr:uid="{00000000-0005-0000-0000-00003D240000}"/>
    <cellStyle name="Normal 2 11 4 2 7" xfId="2793" xr:uid="{00000000-0005-0000-0000-00003E240000}"/>
    <cellStyle name="Normal 2 11 4 2 7 2" xfId="28978" xr:uid="{00000000-0005-0000-0000-00003F240000}"/>
    <cellStyle name="Normal 2 11 4 2 8" xfId="16946" xr:uid="{00000000-0005-0000-0000-000040240000}"/>
    <cellStyle name="Normal 2 11 4 3" xfId="2794" xr:uid="{00000000-0005-0000-0000-000041240000}"/>
    <cellStyle name="Normal 2 11 4 3 2" xfId="2795" xr:uid="{00000000-0005-0000-0000-000042240000}"/>
    <cellStyle name="Normal 2 11 4 3 2 2" xfId="2796" xr:uid="{00000000-0005-0000-0000-000043240000}"/>
    <cellStyle name="Normal 2 11 4 3 2 2 2" xfId="2797" xr:uid="{00000000-0005-0000-0000-000044240000}"/>
    <cellStyle name="Normal 2 11 4 3 2 2 2 2" xfId="21315" xr:uid="{00000000-0005-0000-0000-000045240000}"/>
    <cellStyle name="Normal 2 11 4 3 2 2 3" xfId="2798" xr:uid="{00000000-0005-0000-0000-000046240000}"/>
    <cellStyle name="Normal 2 11 4 3 2 2 3 2" xfId="25151" xr:uid="{00000000-0005-0000-0000-000047240000}"/>
    <cellStyle name="Normal 2 11 4 3 2 2 4" xfId="2799" xr:uid="{00000000-0005-0000-0000-000048240000}"/>
    <cellStyle name="Normal 2 11 4 3 2 2 4 2" xfId="28988" xr:uid="{00000000-0005-0000-0000-000049240000}"/>
    <cellStyle name="Normal 2 11 4 3 2 2 5" xfId="19768" xr:uid="{00000000-0005-0000-0000-00004A240000}"/>
    <cellStyle name="Normal 2 11 4 3 2 3" xfId="2800" xr:uid="{00000000-0005-0000-0000-00004B240000}"/>
    <cellStyle name="Normal 2 11 4 3 2 3 2" xfId="21314" xr:uid="{00000000-0005-0000-0000-00004C240000}"/>
    <cellStyle name="Normal 2 11 4 3 2 4" xfId="2801" xr:uid="{00000000-0005-0000-0000-00004D240000}"/>
    <cellStyle name="Normal 2 11 4 3 2 4 2" xfId="25150" xr:uid="{00000000-0005-0000-0000-00004E240000}"/>
    <cellStyle name="Normal 2 11 4 3 2 5" xfId="2802" xr:uid="{00000000-0005-0000-0000-00004F240000}"/>
    <cellStyle name="Normal 2 11 4 3 2 5 2" xfId="28987" xr:uid="{00000000-0005-0000-0000-000050240000}"/>
    <cellStyle name="Normal 2 11 4 3 2 6" xfId="16951" xr:uid="{00000000-0005-0000-0000-000051240000}"/>
    <cellStyle name="Normal 2 11 4 3 3" xfId="2803" xr:uid="{00000000-0005-0000-0000-000052240000}"/>
    <cellStyle name="Normal 2 11 4 3 3 2" xfId="2804" xr:uid="{00000000-0005-0000-0000-000053240000}"/>
    <cellStyle name="Normal 2 11 4 3 3 2 2" xfId="21316" xr:uid="{00000000-0005-0000-0000-000054240000}"/>
    <cellStyle name="Normal 2 11 4 3 3 3" xfId="2805" xr:uid="{00000000-0005-0000-0000-000055240000}"/>
    <cellStyle name="Normal 2 11 4 3 3 3 2" xfId="25152" xr:uid="{00000000-0005-0000-0000-000056240000}"/>
    <cellStyle name="Normal 2 11 4 3 3 4" xfId="2806" xr:uid="{00000000-0005-0000-0000-000057240000}"/>
    <cellStyle name="Normal 2 11 4 3 3 4 2" xfId="28989" xr:uid="{00000000-0005-0000-0000-000058240000}"/>
    <cellStyle name="Normal 2 11 4 3 3 5" xfId="18782" xr:uid="{00000000-0005-0000-0000-000059240000}"/>
    <cellStyle name="Normal 2 11 4 3 4" xfId="2807" xr:uid="{00000000-0005-0000-0000-00005A240000}"/>
    <cellStyle name="Normal 2 11 4 3 4 2" xfId="21313" xr:uid="{00000000-0005-0000-0000-00005B240000}"/>
    <cellStyle name="Normal 2 11 4 3 5" xfId="2808" xr:uid="{00000000-0005-0000-0000-00005C240000}"/>
    <cellStyle name="Normal 2 11 4 3 5 2" xfId="25149" xr:uid="{00000000-0005-0000-0000-00005D240000}"/>
    <cellStyle name="Normal 2 11 4 3 6" xfId="2809" xr:uid="{00000000-0005-0000-0000-00005E240000}"/>
    <cellStyle name="Normal 2 11 4 3 6 2" xfId="28986" xr:uid="{00000000-0005-0000-0000-00005F240000}"/>
    <cellStyle name="Normal 2 11 4 3 7" xfId="16950" xr:uid="{00000000-0005-0000-0000-000060240000}"/>
    <cellStyle name="Normal 2 11 4 4" xfId="2810" xr:uid="{00000000-0005-0000-0000-000061240000}"/>
    <cellStyle name="Normal 2 11 4 4 2" xfId="2811" xr:uid="{00000000-0005-0000-0000-000062240000}"/>
    <cellStyle name="Normal 2 11 4 4 2 2" xfId="2812" xr:uid="{00000000-0005-0000-0000-000063240000}"/>
    <cellStyle name="Normal 2 11 4 4 2 2 2" xfId="21318" xr:uid="{00000000-0005-0000-0000-000064240000}"/>
    <cellStyle name="Normal 2 11 4 4 2 3" xfId="2813" xr:uid="{00000000-0005-0000-0000-000065240000}"/>
    <cellStyle name="Normal 2 11 4 4 2 3 2" xfId="25154" xr:uid="{00000000-0005-0000-0000-000066240000}"/>
    <cellStyle name="Normal 2 11 4 4 2 4" xfId="2814" xr:uid="{00000000-0005-0000-0000-000067240000}"/>
    <cellStyle name="Normal 2 11 4 4 2 4 2" xfId="28991" xr:uid="{00000000-0005-0000-0000-000068240000}"/>
    <cellStyle name="Normal 2 11 4 4 2 5" xfId="19765" xr:uid="{00000000-0005-0000-0000-000069240000}"/>
    <cellStyle name="Normal 2 11 4 4 3" xfId="2815" xr:uid="{00000000-0005-0000-0000-00006A240000}"/>
    <cellStyle name="Normal 2 11 4 4 3 2" xfId="21317" xr:uid="{00000000-0005-0000-0000-00006B240000}"/>
    <cellStyle name="Normal 2 11 4 4 4" xfId="2816" xr:uid="{00000000-0005-0000-0000-00006C240000}"/>
    <cellStyle name="Normal 2 11 4 4 4 2" xfId="25153" xr:uid="{00000000-0005-0000-0000-00006D240000}"/>
    <cellStyle name="Normal 2 11 4 4 5" xfId="2817" xr:uid="{00000000-0005-0000-0000-00006E240000}"/>
    <cellStyle name="Normal 2 11 4 4 5 2" xfId="28990" xr:uid="{00000000-0005-0000-0000-00006F240000}"/>
    <cellStyle name="Normal 2 11 4 4 6" xfId="16952" xr:uid="{00000000-0005-0000-0000-000070240000}"/>
    <cellStyle name="Normal 2 11 4 5" xfId="2818" xr:uid="{00000000-0005-0000-0000-000071240000}"/>
    <cellStyle name="Normal 2 11 4 5 2" xfId="2819" xr:uid="{00000000-0005-0000-0000-000072240000}"/>
    <cellStyle name="Normal 2 11 4 5 2 2" xfId="21319" xr:uid="{00000000-0005-0000-0000-000073240000}"/>
    <cellStyle name="Normal 2 11 4 5 3" xfId="2820" xr:uid="{00000000-0005-0000-0000-000074240000}"/>
    <cellStyle name="Normal 2 11 4 5 3 2" xfId="25155" xr:uid="{00000000-0005-0000-0000-000075240000}"/>
    <cellStyle name="Normal 2 11 4 5 4" xfId="2821" xr:uid="{00000000-0005-0000-0000-000076240000}"/>
    <cellStyle name="Normal 2 11 4 5 4 2" xfId="28992" xr:uid="{00000000-0005-0000-0000-000077240000}"/>
    <cellStyle name="Normal 2 11 4 5 5" xfId="18779" xr:uid="{00000000-0005-0000-0000-000078240000}"/>
    <cellStyle name="Normal 2 11 4 6" xfId="2822" xr:uid="{00000000-0005-0000-0000-000079240000}"/>
    <cellStyle name="Normal 2 11 4 6 2" xfId="21304" xr:uid="{00000000-0005-0000-0000-00007A240000}"/>
    <cellStyle name="Normal 2 11 4 7" xfId="2823" xr:uid="{00000000-0005-0000-0000-00007B240000}"/>
    <cellStyle name="Normal 2 11 4 7 2" xfId="25140" xr:uid="{00000000-0005-0000-0000-00007C240000}"/>
    <cellStyle name="Normal 2 11 4 8" xfId="2824" xr:uid="{00000000-0005-0000-0000-00007D240000}"/>
    <cellStyle name="Normal 2 11 4 8 2" xfId="28977" xr:uid="{00000000-0005-0000-0000-00007E240000}"/>
    <cellStyle name="Normal 2 11 4 9" xfId="16945" xr:uid="{00000000-0005-0000-0000-00007F240000}"/>
    <cellStyle name="Normal 2 11 5" xfId="2825" xr:uid="{00000000-0005-0000-0000-000080240000}"/>
    <cellStyle name="Normal 2 11 5 2" xfId="2826" xr:uid="{00000000-0005-0000-0000-000081240000}"/>
    <cellStyle name="Normal 2 11 5 2 2" xfId="2827" xr:uid="{00000000-0005-0000-0000-000082240000}"/>
    <cellStyle name="Normal 2 11 5 2 2 2" xfId="2828" xr:uid="{00000000-0005-0000-0000-000083240000}"/>
    <cellStyle name="Normal 2 11 5 2 2 2 2" xfId="2829" xr:uid="{00000000-0005-0000-0000-000084240000}"/>
    <cellStyle name="Normal 2 11 5 2 2 2 2 2" xfId="21323" xr:uid="{00000000-0005-0000-0000-000085240000}"/>
    <cellStyle name="Normal 2 11 5 2 2 2 3" xfId="2830" xr:uid="{00000000-0005-0000-0000-000086240000}"/>
    <cellStyle name="Normal 2 11 5 2 2 2 3 2" xfId="25159" xr:uid="{00000000-0005-0000-0000-000087240000}"/>
    <cellStyle name="Normal 2 11 5 2 2 2 4" xfId="2831" xr:uid="{00000000-0005-0000-0000-000088240000}"/>
    <cellStyle name="Normal 2 11 5 2 2 2 4 2" xfId="28996" xr:uid="{00000000-0005-0000-0000-000089240000}"/>
    <cellStyle name="Normal 2 11 5 2 2 2 5" xfId="19770" xr:uid="{00000000-0005-0000-0000-00008A240000}"/>
    <cellStyle name="Normal 2 11 5 2 2 3" xfId="2832" xr:uid="{00000000-0005-0000-0000-00008B240000}"/>
    <cellStyle name="Normal 2 11 5 2 2 3 2" xfId="21322" xr:uid="{00000000-0005-0000-0000-00008C240000}"/>
    <cellStyle name="Normal 2 11 5 2 2 4" xfId="2833" xr:uid="{00000000-0005-0000-0000-00008D240000}"/>
    <cellStyle name="Normal 2 11 5 2 2 4 2" xfId="25158" xr:uid="{00000000-0005-0000-0000-00008E240000}"/>
    <cellStyle name="Normal 2 11 5 2 2 5" xfId="2834" xr:uid="{00000000-0005-0000-0000-00008F240000}"/>
    <cellStyle name="Normal 2 11 5 2 2 5 2" xfId="28995" xr:uid="{00000000-0005-0000-0000-000090240000}"/>
    <cellStyle name="Normal 2 11 5 2 2 6" xfId="16955" xr:uid="{00000000-0005-0000-0000-000091240000}"/>
    <cellStyle name="Normal 2 11 5 2 3" xfId="2835" xr:uid="{00000000-0005-0000-0000-000092240000}"/>
    <cellStyle name="Normal 2 11 5 2 3 2" xfId="2836" xr:uid="{00000000-0005-0000-0000-000093240000}"/>
    <cellStyle name="Normal 2 11 5 2 3 2 2" xfId="21324" xr:uid="{00000000-0005-0000-0000-000094240000}"/>
    <cellStyle name="Normal 2 11 5 2 3 3" xfId="2837" xr:uid="{00000000-0005-0000-0000-000095240000}"/>
    <cellStyle name="Normal 2 11 5 2 3 3 2" xfId="25160" xr:uid="{00000000-0005-0000-0000-000096240000}"/>
    <cellStyle name="Normal 2 11 5 2 3 4" xfId="2838" xr:uid="{00000000-0005-0000-0000-000097240000}"/>
    <cellStyle name="Normal 2 11 5 2 3 4 2" xfId="28997" xr:uid="{00000000-0005-0000-0000-000098240000}"/>
    <cellStyle name="Normal 2 11 5 2 3 5" xfId="18784" xr:uid="{00000000-0005-0000-0000-000099240000}"/>
    <cellStyle name="Normal 2 11 5 2 4" xfId="2839" xr:uid="{00000000-0005-0000-0000-00009A240000}"/>
    <cellStyle name="Normal 2 11 5 2 4 2" xfId="21321" xr:uid="{00000000-0005-0000-0000-00009B240000}"/>
    <cellStyle name="Normal 2 11 5 2 5" xfId="2840" xr:uid="{00000000-0005-0000-0000-00009C240000}"/>
    <cellStyle name="Normal 2 11 5 2 5 2" xfId="25157" xr:uid="{00000000-0005-0000-0000-00009D240000}"/>
    <cellStyle name="Normal 2 11 5 2 6" xfId="2841" xr:uid="{00000000-0005-0000-0000-00009E240000}"/>
    <cellStyle name="Normal 2 11 5 2 6 2" xfId="28994" xr:uid="{00000000-0005-0000-0000-00009F240000}"/>
    <cellStyle name="Normal 2 11 5 2 7" xfId="16954" xr:uid="{00000000-0005-0000-0000-0000A0240000}"/>
    <cellStyle name="Normal 2 11 5 3" xfId="2842" xr:uid="{00000000-0005-0000-0000-0000A1240000}"/>
    <cellStyle name="Normal 2 11 5 3 2" xfId="2843" xr:uid="{00000000-0005-0000-0000-0000A2240000}"/>
    <cellStyle name="Normal 2 11 5 3 2 2" xfId="2844" xr:uid="{00000000-0005-0000-0000-0000A3240000}"/>
    <cellStyle name="Normal 2 11 5 3 2 2 2" xfId="21326" xr:uid="{00000000-0005-0000-0000-0000A4240000}"/>
    <cellStyle name="Normal 2 11 5 3 2 3" xfId="2845" xr:uid="{00000000-0005-0000-0000-0000A5240000}"/>
    <cellStyle name="Normal 2 11 5 3 2 3 2" xfId="25162" xr:uid="{00000000-0005-0000-0000-0000A6240000}"/>
    <cellStyle name="Normal 2 11 5 3 2 4" xfId="2846" xr:uid="{00000000-0005-0000-0000-0000A7240000}"/>
    <cellStyle name="Normal 2 11 5 3 2 4 2" xfId="28999" xr:uid="{00000000-0005-0000-0000-0000A8240000}"/>
    <cellStyle name="Normal 2 11 5 3 2 5" xfId="19769" xr:uid="{00000000-0005-0000-0000-0000A9240000}"/>
    <cellStyle name="Normal 2 11 5 3 3" xfId="2847" xr:uid="{00000000-0005-0000-0000-0000AA240000}"/>
    <cellStyle name="Normal 2 11 5 3 3 2" xfId="21325" xr:uid="{00000000-0005-0000-0000-0000AB240000}"/>
    <cellStyle name="Normal 2 11 5 3 4" xfId="2848" xr:uid="{00000000-0005-0000-0000-0000AC240000}"/>
    <cellStyle name="Normal 2 11 5 3 4 2" xfId="25161" xr:uid="{00000000-0005-0000-0000-0000AD240000}"/>
    <cellStyle name="Normal 2 11 5 3 5" xfId="2849" xr:uid="{00000000-0005-0000-0000-0000AE240000}"/>
    <cellStyle name="Normal 2 11 5 3 5 2" xfId="28998" xr:uid="{00000000-0005-0000-0000-0000AF240000}"/>
    <cellStyle name="Normal 2 11 5 3 6" xfId="16956" xr:uid="{00000000-0005-0000-0000-0000B0240000}"/>
    <cellStyle name="Normal 2 11 5 4" xfId="2850" xr:uid="{00000000-0005-0000-0000-0000B1240000}"/>
    <cellStyle name="Normal 2 11 5 4 2" xfId="2851" xr:uid="{00000000-0005-0000-0000-0000B2240000}"/>
    <cellStyle name="Normal 2 11 5 4 2 2" xfId="21327" xr:uid="{00000000-0005-0000-0000-0000B3240000}"/>
    <cellStyle name="Normal 2 11 5 4 3" xfId="2852" xr:uid="{00000000-0005-0000-0000-0000B4240000}"/>
    <cellStyle name="Normal 2 11 5 4 3 2" xfId="25163" xr:uid="{00000000-0005-0000-0000-0000B5240000}"/>
    <cellStyle name="Normal 2 11 5 4 4" xfId="2853" xr:uid="{00000000-0005-0000-0000-0000B6240000}"/>
    <cellStyle name="Normal 2 11 5 4 4 2" xfId="29000" xr:uid="{00000000-0005-0000-0000-0000B7240000}"/>
    <cellStyle name="Normal 2 11 5 4 5" xfId="18783" xr:uid="{00000000-0005-0000-0000-0000B8240000}"/>
    <cellStyle name="Normal 2 11 5 5" xfId="2854" xr:uid="{00000000-0005-0000-0000-0000B9240000}"/>
    <cellStyle name="Normal 2 11 5 5 2" xfId="21320" xr:uid="{00000000-0005-0000-0000-0000BA240000}"/>
    <cellStyle name="Normal 2 11 5 6" xfId="2855" xr:uid="{00000000-0005-0000-0000-0000BB240000}"/>
    <cellStyle name="Normal 2 11 5 6 2" xfId="25156" xr:uid="{00000000-0005-0000-0000-0000BC240000}"/>
    <cellStyle name="Normal 2 11 5 7" xfId="2856" xr:uid="{00000000-0005-0000-0000-0000BD240000}"/>
    <cellStyle name="Normal 2 11 5 7 2" xfId="28993" xr:uid="{00000000-0005-0000-0000-0000BE240000}"/>
    <cellStyle name="Normal 2 11 5 8" xfId="16953" xr:uid="{00000000-0005-0000-0000-0000BF240000}"/>
    <cellStyle name="Normal 2 11 6" xfId="2857" xr:uid="{00000000-0005-0000-0000-0000C0240000}"/>
    <cellStyle name="Normal 2 11 6 2" xfId="2858" xr:uid="{00000000-0005-0000-0000-0000C1240000}"/>
    <cellStyle name="Normal 2 11 6 2 2" xfId="2859" xr:uid="{00000000-0005-0000-0000-0000C2240000}"/>
    <cellStyle name="Normal 2 11 6 2 2 2" xfId="2860" xr:uid="{00000000-0005-0000-0000-0000C3240000}"/>
    <cellStyle name="Normal 2 11 6 2 2 2 2" xfId="21330" xr:uid="{00000000-0005-0000-0000-0000C4240000}"/>
    <cellStyle name="Normal 2 11 6 2 2 3" xfId="2861" xr:uid="{00000000-0005-0000-0000-0000C5240000}"/>
    <cellStyle name="Normal 2 11 6 2 2 3 2" xfId="25166" xr:uid="{00000000-0005-0000-0000-0000C6240000}"/>
    <cellStyle name="Normal 2 11 6 2 2 4" xfId="2862" xr:uid="{00000000-0005-0000-0000-0000C7240000}"/>
    <cellStyle name="Normal 2 11 6 2 2 4 2" xfId="29003" xr:uid="{00000000-0005-0000-0000-0000C8240000}"/>
    <cellStyle name="Normal 2 11 6 2 2 5" xfId="19771" xr:uid="{00000000-0005-0000-0000-0000C9240000}"/>
    <cellStyle name="Normal 2 11 6 2 3" xfId="2863" xr:uid="{00000000-0005-0000-0000-0000CA240000}"/>
    <cellStyle name="Normal 2 11 6 2 3 2" xfId="21329" xr:uid="{00000000-0005-0000-0000-0000CB240000}"/>
    <cellStyle name="Normal 2 11 6 2 4" xfId="2864" xr:uid="{00000000-0005-0000-0000-0000CC240000}"/>
    <cellStyle name="Normal 2 11 6 2 4 2" xfId="25165" xr:uid="{00000000-0005-0000-0000-0000CD240000}"/>
    <cellStyle name="Normal 2 11 6 2 5" xfId="2865" xr:uid="{00000000-0005-0000-0000-0000CE240000}"/>
    <cellStyle name="Normal 2 11 6 2 5 2" xfId="29002" xr:uid="{00000000-0005-0000-0000-0000CF240000}"/>
    <cellStyle name="Normal 2 11 6 2 6" xfId="16958" xr:uid="{00000000-0005-0000-0000-0000D0240000}"/>
    <cellStyle name="Normal 2 11 6 3" xfId="2866" xr:uid="{00000000-0005-0000-0000-0000D1240000}"/>
    <cellStyle name="Normal 2 11 6 3 2" xfId="2867" xr:uid="{00000000-0005-0000-0000-0000D2240000}"/>
    <cellStyle name="Normal 2 11 6 3 2 2" xfId="21331" xr:uid="{00000000-0005-0000-0000-0000D3240000}"/>
    <cellStyle name="Normal 2 11 6 3 3" xfId="2868" xr:uid="{00000000-0005-0000-0000-0000D4240000}"/>
    <cellStyle name="Normal 2 11 6 3 3 2" xfId="25167" xr:uid="{00000000-0005-0000-0000-0000D5240000}"/>
    <cellStyle name="Normal 2 11 6 3 4" xfId="2869" xr:uid="{00000000-0005-0000-0000-0000D6240000}"/>
    <cellStyle name="Normal 2 11 6 3 4 2" xfId="29004" xr:uid="{00000000-0005-0000-0000-0000D7240000}"/>
    <cellStyle name="Normal 2 11 6 3 5" xfId="18785" xr:uid="{00000000-0005-0000-0000-0000D8240000}"/>
    <cellStyle name="Normal 2 11 6 4" xfId="2870" xr:uid="{00000000-0005-0000-0000-0000D9240000}"/>
    <cellStyle name="Normal 2 11 6 4 2" xfId="21328" xr:uid="{00000000-0005-0000-0000-0000DA240000}"/>
    <cellStyle name="Normal 2 11 6 5" xfId="2871" xr:uid="{00000000-0005-0000-0000-0000DB240000}"/>
    <cellStyle name="Normal 2 11 6 5 2" xfId="25164" xr:uid="{00000000-0005-0000-0000-0000DC240000}"/>
    <cellStyle name="Normal 2 11 6 6" xfId="2872" xr:uid="{00000000-0005-0000-0000-0000DD240000}"/>
    <cellStyle name="Normal 2 11 6 6 2" xfId="29001" xr:uid="{00000000-0005-0000-0000-0000DE240000}"/>
    <cellStyle name="Normal 2 11 6 7" xfId="16957" xr:uid="{00000000-0005-0000-0000-0000DF240000}"/>
    <cellStyle name="Normal 2 11 7" xfId="2873" xr:uid="{00000000-0005-0000-0000-0000E0240000}"/>
    <cellStyle name="Normal 2 11 7 2" xfId="2874" xr:uid="{00000000-0005-0000-0000-0000E1240000}"/>
    <cellStyle name="Normal 2 11 7 2 2" xfId="2875" xr:uid="{00000000-0005-0000-0000-0000E2240000}"/>
    <cellStyle name="Normal 2 11 7 2 2 2" xfId="2876" xr:uid="{00000000-0005-0000-0000-0000E3240000}"/>
    <cellStyle name="Normal 2 11 7 2 2 2 2" xfId="21334" xr:uid="{00000000-0005-0000-0000-0000E4240000}"/>
    <cellStyle name="Normal 2 11 7 2 2 3" xfId="2877" xr:uid="{00000000-0005-0000-0000-0000E5240000}"/>
    <cellStyle name="Normal 2 11 7 2 2 3 2" xfId="25170" xr:uid="{00000000-0005-0000-0000-0000E6240000}"/>
    <cellStyle name="Normal 2 11 7 2 2 4" xfId="2878" xr:uid="{00000000-0005-0000-0000-0000E7240000}"/>
    <cellStyle name="Normal 2 11 7 2 2 4 2" xfId="29007" xr:uid="{00000000-0005-0000-0000-0000E8240000}"/>
    <cellStyle name="Normal 2 11 7 2 2 5" xfId="20534" xr:uid="{00000000-0005-0000-0000-0000E9240000}"/>
    <cellStyle name="Normal 2 11 7 2 3" xfId="2879" xr:uid="{00000000-0005-0000-0000-0000EA240000}"/>
    <cellStyle name="Normal 2 11 7 2 3 2" xfId="21333" xr:uid="{00000000-0005-0000-0000-0000EB240000}"/>
    <cellStyle name="Normal 2 11 7 2 4" xfId="2880" xr:uid="{00000000-0005-0000-0000-0000EC240000}"/>
    <cellStyle name="Normal 2 11 7 2 4 2" xfId="25169" xr:uid="{00000000-0005-0000-0000-0000ED240000}"/>
    <cellStyle name="Normal 2 11 7 2 5" xfId="2881" xr:uid="{00000000-0005-0000-0000-0000EE240000}"/>
    <cellStyle name="Normal 2 11 7 2 5 2" xfId="29006" xr:uid="{00000000-0005-0000-0000-0000EF240000}"/>
    <cellStyle name="Normal 2 11 7 2 6" xfId="16960" xr:uid="{00000000-0005-0000-0000-0000F0240000}"/>
    <cellStyle name="Normal 2 11 7 3" xfId="2882" xr:uid="{00000000-0005-0000-0000-0000F1240000}"/>
    <cellStyle name="Normal 2 11 7 3 2" xfId="2883" xr:uid="{00000000-0005-0000-0000-0000F2240000}"/>
    <cellStyle name="Normal 2 11 7 3 2 2" xfId="21335" xr:uid="{00000000-0005-0000-0000-0000F3240000}"/>
    <cellStyle name="Normal 2 11 7 3 3" xfId="2884" xr:uid="{00000000-0005-0000-0000-0000F4240000}"/>
    <cellStyle name="Normal 2 11 7 3 3 2" xfId="25171" xr:uid="{00000000-0005-0000-0000-0000F5240000}"/>
    <cellStyle name="Normal 2 11 7 3 4" xfId="2885" xr:uid="{00000000-0005-0000-0000-0000F6240000}"/>
    <cellStyle name="Normal 2 11 7 3 4 2" xfId="29008" xr:uid="{00000000-0005-0000-0000-0000F7240000}"/>
    <cellStyle name="Normal 2 11 7 3 5" xfId="19535" xr:uid="{00000000-0005-0000-0000-0000F8240000}"/>
    <cellStyle name="Normal 2 11 7 4" xfId="2886" xr:uid="{00000000-0005-0000-0000-0000F9240000}"/>
    <cellStyle name="Normal 2 11 7 4 2" xfId="21332" xr:uid="{00000000-0005-0000-0000-0000FA240000}"/>
    <cellStyle name="Normal 2 11 7 5" xfId="2887" xr:uid="{00000000-0005-0000-0000-0000FB240000}"/>
    <cellStyle name="Normal 2 11 7 5 2" xfId="25168" xr:uid="{00000000-0005-0000-0000-0000FC240000}"/>
    <cellStyle name="Normal 2 11 7 6" xfId="2888" xr:uid="{00000000-0005-0000-0000-0000FD240000}"/>
    <cellStyle name="Normal 2 11 7 6 2" xfId="29005" xr:uid="{00000000-0005-0000-0000-0000FE240000}"/>
    <cellStyle name="Normal 2 11 7 7" xfId="16959" xr:uid="{00000000-0005-0000-0000-0000FF240000}"/>
    <cellStyle name="Normal 2 11 8" xfId="2889" xr:uid="{00000000-0005-0000-0000-000000250000}"/>
    <cellStyle name="Normal 2 11 8 2" xfId="2890" xr:uid="{00000000-0005-0000-0000-000001250000}"/>
    <cellStyle name="Normal 2 11 8 2 2" xfId="2891" xr:uid="{00000000-0005-0000-0000-000002250000}"/>
    <cellStyle name="Normal 2 11 8 2 2 2" xfId="21337" xr:uid="{00000000-0005-0000-0000-000003250000}"/>
    <cellStyle name="Normal 2 11 8 2 3" xfId="2892" xr:uid="{00000000-0005-0000-0000-000004250000}"/>
    <cellStyle name="Normal 2 11 8 2 3 2" xfId="25173" xr:uid="{00000000-0005-0000-0000-000005250000}"/>
    <cellStyle name="Normal 2 11 8 2 4" xfId="2893" xr:uid="{00000000-0005-0000-0000-000006250000}"/>
    <cellStyle name="Normal 2 11 8 2 4 2" xfId="29010" xr:uid="{00000000-0005-0000-0000-000007250000}"/>
    <cellStyle name="Normal 2 11 8 2 5" xfId="19748" xr:uid="{00000000-0005-0000-0000-000008250000}"/>
    <cellStyle name="Normal 2 11 8 3" xfId="2894" xr:uid="{00000000-0005-0000-0000-000009250000}"/>
    <cellStyle name="Normal 2 11 8 3 2" xfId="21336" xr:uid="{00000000-0005-0000-0000-00000A250000}"/>
    <cellStyle name="Normal 2 11 8 4" xfId="2895" xr:uid="{00000000-0005-0000-0000-00000B250000}"/>
    <cellStyle name="Normal 2 11 8 4 2" xfId="25172" xr:uid="{00000000-0005-0000-0000-00000C250000}"/>
    <cellStyle name="Normal 2 11 8 5" xfId="2896" xr:uid="{00000000-0005-0000-0000-00000D250000}"/>
    <cellStyle name="Normal 2 11 8 5 2" xfId="29009" xr:uid="{00000000-0005-0000-0000-00000E250000}"/>
    <cellStyle name="Normal 2 11 8 6" xfId="16961" xr:uid="{00000000-0005-0000-0000-00000F250000}"/>
    <cellStyle name="Normal 2 11 9" xfId="2897" xr:uid="{00000000-0005-0000-0000-000010250000}"/>
    <cellStyle name="Normal 2 11 9 2" xfId="2898" xr:uid="{00000000-0005-0000-0000-000011250000}"/>
    <cellStyle name="Normal 2 11 9 2 2" xfId="21338" xr:uid="{00000000-0005-0000-0000-000012250000}"/>
    <cellStyle name="Normal 2 11 9 3" xfId="2899" xr:uid="{00000000-0005-0000-0000-000013250000}"/>
    <cellStyle name="Normal 2 11 9 3 2" xfId="25174" xr:uid="{00000000-0005-0000-0000-000014250000}"/>
    <cellStyle name="Normal 2 11 9 4" xfId="2900" xr:uid="{00000000-0005-0000-0000-000015250000}"/>
    <cellStyle name="Normal 2 11 9 4 2" xfId="29011" xr:uid="{00000000-0005-0000-0000-000016250000}"/>
    <cellStyle name="Normal 2 11 9 5" xfId="18762" xr:uid="{00000000-0005-0000-0000-000017250000}"/>
    <cellStyle name="Normal 2 12" xfId="2901" xr:uid="{00000000-0005-0000-0000-000018250000}"/>
    <cellStyle name="Normal 2 12 10" xfId="2902" xr:uid="{00000000-0005-0000-0000-000019250000}"/>
    <cellStyle name="Normal 2 12 10 2" xfId="21339" xr:uid="{00000000-0005-0000-0000-00001A250000}"/>
    <cellStyle name="Normal 2 12 11" xfId="2903" xr:uid="{00000000-0005-0000-0000-00001B250000}"/>
    <cellStyle name="Normal 2 12 11 2" xfId="25175" xr:uid="{00000000-0005-0000-0000-00001C250000}"/>
    <cellStyle name="Normal 2 12 12" xfId="2904" xr:uid="{00000000-0005-0000-0000-00001D250000}"/>
    <cellStyle name="Normal 2 12 12 2" xfId="29012" xr:uid="{00000000-0005-0000-0000-00001E250000}"/>
    <cellStyle name="Normal 2 12 13" xfId="32643" xr:uid="{00000000-0005-0000-0000-00001F250000}"/>
    <cellStyle name="Normal 2 12 14" xfId="35406" xr:uid="{00000000-0005-0000-0000-000020250000}"/>
    <cellStyle name="Normal 2 12 15" xfId="16962" xr:uid="{00000000-0005-0000-0000-000021250000}"/>
    <cellStyle name="Normal 2 12 2" xfId="2905" xr:uid="{00000000-0005-0000-0000-000022250000}"/>
    <cellStyle name="Normal 2 12 2 10" xfId="2906" xr:uid="{00000000-0005-0000-0000-000023250000}"/>
    <cellStyle name="Normal 2 12 2 10 2" xfId="29013" xr:uid="{00000000-0005-0000-0000-000024250000}"/>
    <cellStyle name="Normal 2 12 2 11" xfId="16963" xr:uid="{00000000-0005-0000-0000-000025250000}"/>
    <cellStyle name="Normal 2 12 2 2" xfId="2907" xr:uid="{00000000-0005-0000-0000-000026250000}"/>
    <cellStyle name="Normal 2 12 2 2 2" xfId="2908" xr:uid="{00000000-0005-0000-0000-000027250000}"/>
    <cellStyle name="Normal 2 12 2 2 2 2" xfId="2909" xr:uid="{00000000-0005-0000-0000-000028250000}"/>
    <cellStyle name="Normal 2 12 2 2 2 2 2" xfId="2910" xr:uid="{00000000-0005-0000-0000-000029250000}"/>
    <cellStyle name="Normal 2 12 2 2 2 2 2 2" xfId="2911" xr:uid="{00000000-0005-0000-0000-00002A250000}"/>
    <cellStyle name="Normal 2 12 2 2 2 2 2 2 2" xfId="2912" xr:uid="{00000000-0005-0000-0000-00002B250000}"/>
    <cellStyle name="Normal 2 12 2 2 2 2 2 2 2 2" xfId="21345" xr:uid="{00000000-0005-0000-0000-00002C250000}"/>
    <cellStyle name="Normal 2 12 2 2 2 2 2 2 3" xfId="2913" xr:uid="{00000000-0005-0000-0000-00002D250000}"/>
    <cellStyle name="Normal 2 12 2 2 2 2 2 2 3 2" xfId="25181" xr:uid="{00000000-0005-0000-0000-00002E250000}"/>
    <cellStyle name="Normal 2 12 2 2 2 2 2 2 4" xfId="2914" xr:uid="{00000000-0005-0000-0000-00002F250000}"/>
    <cellStyle name="Normal 2 12 2 2 2 2 2 2 4 2" xfId="29018" xr:uid="{00000000-0005-0000-0000-000030250000}"/>
    <cellStyle name="Normal 2 12 2 2 2 2 2 2 5" xfId="19776" xr:uid="{00000000-0005-0000-0000-000031250000}"/>
    <cellStyle name="Normal 2 12 2 2 2 2 2 3" xfId="2915" xr:uid="{00000000-0005-0000-0000-000032250000}"/>
    <cellStyle name="Normal 2 12 2 2 2 2 2 3 2" xfId="21344" xr:uid="{00000000-0005-0000-0000-000033250000}"/>
    <cellStyle name="Normal 2 12 2 2 2 2 2 4" xfId="2916" xr:uid="{00000000-0005-0000-0000-000034250000}"/>
    <cellStyle name="Normal 2 12 2 2 2 2 2 4 2" xfId="25180" xr:uid="{00000000-0005-0000-0000-000035250000}"/>
    <cellStyle name="Normal 2 12 2 2 2 2 2 5" xfId="2917" xr:uid="{00000000-0005-0000-0000-000036250000}"/>
    <cellStyle name="Normal 2 12 2 2 2 2 2 5 2" xfId="29017" xr:uid="{00000000-0005-0000-0000-000037250000}"/>
    <cellStyle name="Normal 2 12 2 2 2 2 2 6" xfId="16967" xr:uid="{00000000-0005-0000-0000-000038250000}"/>
    <cellStyle name="Normal 2 12 2 2 2 2 3" xfId="2918" xr:uid="{00000000-0005-0000-0000-000039250000}"/>
    <cellStyle name="Normal 2 12 2 2 2 2 3 2" xfId="2919" xr:uid="{00000000-0005-0000-0000-00003A250000}"/>
    <cellStyle name="Normal 2 12 2 2 2 2 3 2 2" xfId="21346" xr:uid="{00000000-0005-0000-0000-00003B250000}"/>
    <cellStyle name="Normal 2 12 2 2 2 2 3 3" xfId="2920" xr:uid="{00000000-0005-0000-0000-00003C250000}"/>
    <cellStyle name="Normal 2 12 2 2 2 2 3 3 2" xfId="25182" xr:uid="{00000000-0005-0000-0000-00003D250000}"/>
    <cellStyle name="Normal 2 12 2 2 2 2 3 4" xfId="2921" xr:uid="{00000000-0005-0000-0000-00003E250000}"/>
    <cellStyle name="Normal 2 12 2 2 2 2 3 4 2" xfId="29019" xr:uid="{00000000-0005-0000-0000-00003F250000}"/>
    <cellStyle name="Normal 2 12 2 2 2 2 3 5" xfId="18790" xr:uid="{00000000-0005-0000-0000-000040250000}"/>
    <cellStyle name="Normal 2 12 2 2 2 2 4" xfId="2922" xr:uid="{00000000-0005-0000-0000-000041250000}"/>
    <cellStyle name="Normal 2 12 2 2 2 2 4 2" xfId="21343" xr:uid="{00000000-0005-0000-0000-000042250000}"/>
    <cellStyle name="Normal 2 12 2 2 2 2 5" xfId="2923" xr:uid="{00000000-0005-0000-0000-000043250000}"/>
    <cellStyle name="Normal 2 12 2 2 2 2 5 2" xfId="25179" xr:uid="{00000000-0005-0000-0000-000044250000}"/>
    <cellStyle name="Normal 2 12 2 2 2 2 6" xfId="2924" xr:uid="{00000000-0005-0000-0000-000045250000}"/>
    <cellStyle name="Normal 2 12 2 2 2 2 6 2" xfId="29016" xr:uid="{00000000-0005-0000-0000-000046250000}"/>
    <cellStyle name="Normal 2 12 2 2 2 2 7" xfId="16966" xr:uid="{00000000-0005-0000-0000-000047250000}"/>
    <cellStyle name="Normal 2 12 2 2 2 3" xfId="2925" xr:uid="{00000000-0005-0000-0000-000048250000}"/>
    <cellStyle name="Normal 2 12 2 2 2 3 2" xfId="2926" xr:uid="{00000000-0005-0000-0000-000049250000}"/>
    <cellStyle name="Normal 2 12 2 2 2 3 2 2" xfId="2927" xr:uid="{00000000-0005-0000-0000-00004A250000}"/>
    <cellStyle name="Normal 2 12 2 2 2 3 2 2 2" xfId="21348" xr:uid="{00000000-0005-0000-0000-00004B250000}"/>
    <cellStyle name="Normal 2 12 2 2 2 3 2 3" xfId="2928" xr:uid="{00000000-0005-0000-0000-00004C250000}"/>
    <cellStyle name="Normal 2 12 2 2 2 3 2 3 2" xfId="25184" xr:uid="{00000000-0005-0000-0000-00004D250000}"/>
    <cellStyle name="Normal 2 12 2 2 2 3 2 4" xfId="2929" xr:uid="{00000000-0005-0000-0000-00004E250000}"/>
    <cellStyle name="Normal 2 12 2 2 2 3 2 4 2" xfId="29021" xr:uid="{00000000-0005-0000-0000-00004F250000}"/>
    <cellStyle name="Normal 2 12 2 2 2 3 2 5" xfId="19775" xr:uid="{00000000-0005-0000-0000-000050250000}"/>
    <cellStyle name="Normal 2 12 2 2 2 3 3" xfId="2930" xr:uid="{00000000-0005-0000-0000-000051250000}"/>
    <cellStyle name="Normal 2 12 2 2 2 3 3 2" xfId="21347" xr:uid="{00000000-0005-0000-0000-000052250000}"/>
    <cellStyle name="Normal 2 12 2 2 2 3 4" xfId="2931" xr:uid="{00000000-0005-0000-0000-000053250000}"/>
    <cellStyle name="Normal 2 12 2 2 2 3 4 2" xfId="25183" xr:uid="{00000000-0005-0000-0000-000054250000}"/>
    <cellStyle name="Normal 2 12 2 2 2 3 5" xfId="2932" xr:uid="{00000000-0005-0000-0000-000055250000}"/>
    <cellStyle name="Normal 2 12 2 2 2 3 5 2" xfId="29020" xr:uid="{00000000-0005-0000-0000-000056250000}"/>
    <cellStyle name="Normal 2 12 2 2 2 3 6" xfId="16968" xr:uid="{00000000-0005-0000-0000-000057250000}"/>
    <cellStyle name="Normal 2 12 2 2 2 4" xfId="2933" xr:uid="{00000000-0005-0000-0000-000058250000}"/>
    <cellStyle name="Normal 2 12 2 2 2 4 2" xfId="2934" xr:uid="{00000000-0005-0000-0000-000059250000}"/>
    <cellStyle name="Normal 2 12 2 2 2 4 2 2" xfId="21349" xr:uid="{00000000-0005-0000-0000-00005A250000}"/>
    <cellStyle name="Normal 2 12 2 2 2 4 3" xfId="2935" xr:uid="{00000000-0005-0000-0000-00005B250000}"/>
    <cellStyle name="Normal 2 12 2 2 2 4 3 2" xfId="25185" xr:uid="{00000000-0005-0000-0000-00005C250000}"/>
    <cellStyle name="Normal 2 12 2 2 2 4 4" xfId="2936" xr:uid="{00000000-0005-0000-0000-00005D250000}"/>
    <cellStyle name="Normal 2 12 2 2 2 4 4 2" xfId="29022" xr:uid="{00000000-0005-0000-0000-00005E250000}"/>
    <cellStyle name="Normal 2 12 2 2 2 4 5" xfId="18789" xr:uid="{00000000-0005-0000-0000-00005F250000}"/>
    <cellStyle name="Normal 2 12 2 2 2 5" xfId="2937" xr:uid="{00000000-0005-0000-0000-000060250000}"/>
    <cellStyle name="Normal 2 12 2 2 2 5 2" xfId="21342" xr:uid="{00000000-0005-0000-0000-000061250000}"/>
    <cellStyle name="Normal 2 12 2 2 2 6" xfId="2938" xr:uid="{00000000-0005-0000-0000-000062250000}"/>
    <cellStyle name="Normal 2 12 2 2 2 6 2" xfId="25178" xr:uid="{00000000-0005-0000-0000-000063250000}"/>
    <cellStyle name="Normal 2 12 2 2 2 7" xfId="2939" xr:uid="{00000000-0005-0000-0000-000064250000}"/>
    <cellStyle name="Normal 2 12 2 2 2 7 2" xfId="29015" xr:uid="{00000000-0005-0000-0000-000065250000}"/>
    <cellStyle name="Normal 2 12 2 2 2 8" xfId="16965" xr:uid="{00000000-0005-0000-0000-000066250000}"/>
    <cellStyle name="Normal 2 12 2 2 3" xfId="2940" xr:uid="{00000000-0005-0000-0000-000067250000}"/>
    <cellStyle name="Normal 2 12 2 2 3 2" xfId="2941" xr:uid="{00000000-0005-0000-0000-000068250000}"/>
    <cellStyle name="Normal 2 12 2 2 3 2 2" xfId="2942" xr:uid="{00000000-0005-0000-0000-000069250000}"/>
    <cellStyle name="Normal 2 12 2 2 3 2 2 2" xfId="2943" xr:uid="{00000000-0005-0000-0000-00006A250000}"/>
    <cellStyle name="Normal 2 12 2 2 3 2 2 2 2" xfId="21352" xr:uid="{00000000-0005-0000-0000-00006B250000}"/>
    <cellStyle name="Normal 2 12 2 2 3 2 2 3" xfId="2944" xr:uid="{00000000-0005-0000-0000-00006C250000}"/>
    <cellStyle name="Normal 2 12 2 2 3 2 2 3 2" xfId="25188" xr:uid="{00000000-0005-0000-0000-00006D250000}"/>
    <cellStyle name="Normal 2 12 2 2 3 2 2 4" xfId="2945" xr:uid="{00000000-0005-0000-0000-00006E250000}"/>
    <cellStyle name="Normal 2 12 2 2 3 2 2 4 2" xfId="29025" xr:uid="{00000000-0005-0000-0000-00006F250000}"/>
    <cellStyle name="Normal 2 12 2 2 3 2 2 5" xfId="19777" xr:uid="{00000000-0005-0000-0000-000070250000}"/>
    <cellStyle name="Normal 2 12 2 2 3 2 3" xfId="2946" xr:uid="{00000000-0005-0000-0000-000071250000}"/>
    <cellStyle name="Normal 2 12 2 2 3 2 3 2" xfId="21351" xr:uid="{00000000-0005-0000-0000-000072250000}"/>
    <cellStyle name="Normal 2 12 2 2 3 2 4" xfId="2947" xr:uid="{00000000-0005-0000-0000-000073250000}"/>
    <cellStyle name="Normal 2 12 2 2 3 2 4 2" xfId="25187" xr:uid="{00000000-0005-0000-0000-000074250000}"/>
    <cellStyle name="Normal 2 12 2 2 3 2 5" xfId="2948" xr:uid="{00000000-0005-0000-0000-000075250000}"/>
    <cellStyle name="Normal 2 12 2 2 3 2 5 2" xfId="29024" xr:uid="{00000000-0005-0000-0000-000076250000}"/>
    <cellStyle name="Normal 2 12 2 2 3 2 6" xfId="16970" xr:uid="{00000000-0005-0000-0000-000077250000}"/>
    <cellStyle name="Normal 2 12 2 2 3 3" xfId="2949" xr:uid="{00000000-0005-0000-0000-000078250000}"/>
    <cellStyle name="Normal 2 12 2 2 3 3 2" xfId="2950" xr:uid="{00000000-0005-0000-0000-000079250000}"/>
    <cellStyle name="Normal 2 12 2 2 3 3 2 2" xfId="21353" xr:uid="{00000000-0005-0000-0000-00007A250000}"/>
    <cellStyle name="Normal 2 12 2 2 3 3 3" xfId="2951" xr:uid="{00000000-0005-0000-0000-00007B250000}"/>
    <cellStyle name="Normal 2 12 2 2 3 3 3 2" xfId="25189" xr:uid="{00000000-0005-0000-0000-00007C250000}"/>
    <cellStyle name="Normal 2 12 2 2 3 3 4" xfId="2952" xr:uid="{00000000-0005-0000-0000-00007D250000}"/>
    <cellStyle name="Normal 2 12 2 2 3 3 4 2" xfId="29026" xr:uid="{00000000-0005-0000-0000-00007E250000}"/>
    <cellStyle name="Normal 2 12 2 2 3 3 5" xfId="18791" xr:uid="{00000000-0005-0000-0000-00007F250000}"/>
    <cellStyle name="Normal 2 12 2 2 3 4" xfId="2953" xr:uid="{00000000-0005-0000-0000-000080250000}"/>
    <cellStyle name="Normal 2 12 2 2 3 4 2" xfId="21350" xr:uid="{00000000-0005-0000-0000-000081250000}"/>
    <cellStyle name="Normal 2 12 2 2 3 5" xfId="2954" xr:uid="{00000000-0005-0000-0000-000082250000}"/>
    <cellStyle name="Normal 2 12 2 2 3 5 2" xfId="25186" xr:uid="{00000000-0005-0000-0000-000083250000}"/>
    <cellStyle name="Normal 2 12 2 2 3 6" xfId="2955" xr:uid="{00000000-0005-0000-0000-000084250000}"/>
    <cellStyle name="Normal 2 12 2 2 3 6 2" xfId="29023" xr:uid="{00000000-0005-0000-0000-000085250000}"/>
    <cellStyle name="Normal 2 12 2 2 3 7" xfId="16969" xr:uid="{00000000-0005-0000-0000-000086250000}"/>
    <cellStyle name="Normal 2 12 2 2 4" xfId="2956" xr:uid="{00000000-0005-0000-0000-000087250000}"/>
    <cellStyle name="Normal 2 12 2 2 4 2" xfId="2957" xr:uid="{00000000-0005-0000-0000-000088250000}"/>
    <cellStyle name="Normal 2 12 2 2 4 2 2" xfId="2958" xr:uid="{00000000-0005-0000-0000-000089250000}"/>
    <cellStyle name="Normal 2 12 2 2 4 2 2 2" xfId="21355" xr:uid="{00000000-0005-0000-0000-00008A250000}"/>
    <cellStyle name="Normal 2 12 2 2 4 2 3" xfId="2959" xr:uid="{00000000-0005-0000-0000-00008B250000}"/>
    <cellStyle name="Normal 2 12 2 2 4 2 3 2" xfId="25191" xr:uid="{00000000-0005-0000-0000-00008C250000}"/>
    <cellStyle name="Normal 2 12 2 2 4 2 4" xfId="2960" xr:uid="{00000000-0005-0000-0000-00008D250000}"/>
    <cellStyle name="Normal 2 12 2 2 4 2 4 2" xfId="29028" xr:uid="{00000000-0005-0000-0000-00008E250000}"/>
    <cellStyle name="Normal 2 12 2 2 4 2 5" xfId="19774" xr:uid="{00000000-0005-0000-0000-00008F250000}"/>
    <cellStyle name="Normal 2 12 2 2 4 3" xfId="2961" xr:uid="{00000000-0005-0000-0000-000090250000}"/>
    <cellStyle name="Normal 2 12 2 2 4 3 2" xfId="21354" xr:uid="{00000000-0005-0000-0000-000091250000}"/>
    <cellStyle name="Normal 2 12 2 2 4 4" xfId="2962" xr:uid="{00000000-0005-0000-0000-000092250000}"/>
    <cellStyle name="Normal 2 12 2 2 4 4 2" xfId="25190" xr:uid="{00000000-0005-0000-0000-000093250000}"/>
    <cellStyle name="Normal 2 12 2 2 4 5" xfId="2963" xr:uid="{00000000-0005-0000-0000-000094250000}"/>
    <cellStyle name="Normal 2 12 2 2 4 5 2" xfId="29027" xr:uid="{00000000-0005-0000-0000-000095250000}"/>
    <cellStyle name="Normal 2 12 2 2 4 6" xfId="16971" xr:uid="{00000000-0005-0000-0000-000096250000}"/>
    <cellStyle name="Normal 2 12 2 2 5" xfId="2964" xr:uid="{00000000-0005-0000-0000-000097250000}"/>
    <cellStyle name="Normal 2 12 2 2 5 2" xfId="2965" xr:uid="{00000000-0005-0000-0000-000098250000}"/>
    <cellStyle name="Normal 2 12 2 2 5 2 2" xfId="21356" xr:uid="{00000000-0005-0000-0000-000099250000}"/>
    <cellStyle name="Normal 2 12 2 2 5 3" xfId="2966" xr:uid="{00000000-0005-0000-0000-00009A250000}"/>
    <cellStyle name="Normal 2 12 2 2 5 3 2" xfId="25192" xr:uid="{00000000-0005-0000-0000-00009B250000}"/>
    <cellStyle name="Normal 2 12 2 2 5 4" xfId="2967" xr:uid="{00000000-0005-0000-0000-00009C250000}"/>
    <cellStyle name="Normal 2 12 2 2 5 4 2" xfId="29029" xr:uid="{00000000-0005-0000-0000-00009D250000}"/>
    <cellStyle name="Normal 2 12 2 2 5 5" xfId="18788" xr:uid="{00000000-0005-0000-0000-00009E250000}"/>
    <cellStyle name="Normal 2 12 2 2 6" xfId="2968" xr:uid="{00000000-0005-0000-0000-00009F250000}"/>
    <cellStyle name="Normal 2 12 2 2 6 2" xfId="21341" xr:uid="{00000000-0005-0000-0000-0000A0250000}"/>
    <cellStyle name="Normal 2 12 2 2 7" xfId="2969" xr:uid="{00000000-0005-0000-0000-0000A1250000}"/>
    <cellStyle name="Normal 2 12 2 2 7 2" xfId="25177" xr:uid="{00000000-0005-0000-0000-0000A2250000}"/>
    <cellStyle name="Normal 2 12 2 2 8" xfId="2970" xr:uid="{00000000-0005-0000-0000-0000A3250000}"/>
    <cellStyle name="Normal 2 12 2 2 8 2" xfId="29014" xr:uid="{00000000-0005-0000-0000-0000A4250000}"/>
    <cellStyle name="Normal 2 12 2 2 9" xfId="16964" xr:uid="{00000000-0005-0000-0000-0000A5250000}"/>
    <cellStyle name="Normal 2 12 2 3" xfId="2971" xr:uid="{00000000-0005-0000-0000-0000A6250000}"/>
    <cellStyle name="Normal 2 12 2 3 2" xfId="2972" xr:uid="{00000000-0005-0000-0000-0000A7250000}"/>
    <cellStyle name="Normal 2 12 2 3 2 2" xfId="2973" xr:uid="{00000000-0005-0000-0000-0000A8250000}"/>
    <cellStyle name="Normal 2 12 2 3 2 2 2" xfId="2974" xr:uid="{00000000-0005-0000-0000-0000A9250000}"/>
    <cellStyle name="Normal 2 12 2 3 2 2 2 2" xfId="2975" xr:uid="{00000000-0005-0000-0000-0000AA250000}"/>
    <cellStyle name="Normal 2 12 2 3 2 2 2 2 2" xfId="21360" xr:uid="{00000000-0005-0000-0000-0000AB250000}"/>
    <cellStyle name="Normal 2 12 2 3 2 2 2 3" xfId="2976" xr:uid="{00000000-0005-0000-0000-0000AC250000}"/>
    <cellStyle name="Normal 2 12 2 3 2 2 2 3 2" xfId="25196" xr:uid="{00000000-0005-0000-0000-0000AD250000}"/>
    <cellStyle name="Normal 2 12 2 3 2 2 2 4" xfId="2977" xr:uid="{00000000-0005-0000-0000-0000AE250000}"/>
    <cellStyle name="Normal 2 12 2 3 2 2 2 4 2" xfId="29033" xr:uid="{00000000-0005-0000-0000-0000AF250000}"/>
    <cellStyle name="Normal 2 12 2 3 2 2 2 5" xfId="19779" xr:uid="{00000000-0005-0000-0000-0000B0250000}"/>
    <cellStyle name="Normal 2 12 2 3 2 2 3" xfId="2978" xr:uid="{00000000-0005-0000-0000-0000B1250000}"/>
    <cellStyle name="Normal 2 12 2 3 2 2 3 2" xfId="21359" xr:uid="{00000000-0005-0000-0000-0000B2250000}"/>
    <cellStyle name="Normal 2 12 2 3 2 2 4" xfId="2979" xr:uid="{00000000-0005-0000-0000-0000B3250000}"/>
    <cellStyle name="Normal 2 12 2 3 2 2 4 2" xfId="25195" xr:uid="{00000000-0005-0000-0000-0000B4250000}"/>
    <cellStyle name="Normal 2 12 2 3 2 2 5" xfId="2980" xr:uid="{00000000-0005-0000-0000-0000B5250000}"/>
    <cellStyle name="Normal 2 12 2 3 2 2 5 2" xfId="29032" xr:uid="{00000000-0005-0000-0000-0000B6250000}"/>
    <cellStyle name="Normal 2 12 2 3 2 2 6" xfId="16974" xr:uid="{00000000-0005-0000-0000-0000B7250000}"/>
    <cellStyle name="Normal 2 12 2 3 2 3" xfId="2981" xr:uid="{00000000-0005-0000-0000-0000B8250000}"/>
    <cellStyle name="Normal 2 12 2 3 2 3 2" xfId="2982" xr:uid="{00000000-0005-0000-0000-0000B9250000}"/>
    <cellStyle name="Normal 2 12 2 3 2 3 2 2" xfId="21361" xr:uid="{00000000-0005-0000-0000-0000BA250000}"/>
    <cellStyle name="Normal 2 12 2 3 2 3 3" xfId="2983" xr:uid="{00000000-0005-0000-0000-0000BB250000}"/>
    <cellStyle name="Normal 2 12 2 3 2 3 3 2" xfId="25197" xr:uid="{00000000-0005-0000-0000-0000BC250000}"/>
    <cellStyle name="Normal 2 12 2 3 2 3 4" xfId="2984" xr:uid="{00000000-0005-0000-0000-0000BD250000}"/>
    <cellStyle name="Normal 2 12 2 3 2 3 4 2" xfId="29034" xr:uid="{00000000-0005-0000-0000-0000BE250000}"/>
    <cellStyle name="Normal 2 12 2 3 2 3 5" xfId="18793" xr:uid="{00000000-0005-0000-0000-0000BF250000}"/>
    <cellStyle name="Normal 2 12 2 3 2 4" xfId="2985" xr:uid="{00000000-0005-0000-0000-0000C0250000}"/>
    <cellStyle name="Normal 2 12 2 3 2 4 2" xfId="21358" xr:uid="{00000000-0005-0000-0000-0000C1250000}"/>
    <cellStyle name="Normal 2 12 2 3 2 5" xfId="2986" xr:uid="{00000000-0005-0000-0000-0000C2250000}"/>
    <cellStyle name="Normal 2 12 2 3 2 5 2" xfId="25194" xr:uid="{00000000-0005-0000-0000-0000C3250000}"/>
    <cellStyle name="Normal 2 12 2 3 2 6" xfId="2987" xr:uid="{00000000-0005-0000-0000-0000C4250000}"/>
    <cellStyle name="Normal 2 12 2 3 2 6 2" xfId="29031" xr:uid="{00000000-0005-0000-0000-0000C5250000}"/>
    <cellStyle name="Normal 2 12 2 3 2 7" xfId="16973" xr:uid="{00000000-0005-0000-0000-0000C6250000}"/>
    <cellStyle name="Normal 2 12 2 3 3" xfId="2988" xr:uid="{00000000-0005-0000-0000-0000C7250000}"/>
    <cellStyle name="Normal 2 12 2 3 3 2" xfId="2989" xr:uid="{00000000-0005-0000-0000-0000C8250000}"/>
    <cellStyle name="Normal 2 12 2 3 3 2 2" xfId="2990" xr:uid="{00000000-0005-0000-0000-0000C9250000}"/>
    <cellStyle name="Normal 2 12 2 3 3 2 2 2" xfId="21363" xr:uid="{00000000-0005-0000-0000-0000CA250000}"/>
    <cellStyle name="Normal 2 12 2 3 3 2 3" xfId="2991" xr:uid="{00000000-0005-0000-0000-0000CB250000}"/>
    <cellStyle name="Normal 2 12 2 3 3 2 3 2" xfId="25199" xr:uid="{00000000-0005-0000-0000-0000CC250000}"/>
    <cellStyle name="Normal 2 12 2 3 3 2 4" xfId="2992" xr:uid="{00000000-0005-0000-0000-0000CD250000}"/>
    <cellStyle name="Normal 2 12 2 3 3 2 4 2" xfId="29036" xr:uid="{00000000-0005-0000-0000-0000CE250000}"/>
    <cellStyle name="Normal 2 12 2 3 3 2 5" xfId="19778" xr:uid="{00000000-0005-0000-0000-0000CF250000}"/>
    <cellStyle name="Normal 2 12 2 3 3 3" xfId="2993" xr:uid="{00000000-0005-0000-0000-0000D0250000}"/>
    <cellStyle name="Normal 2 12 2 3 3 3 2" xfId="21362" xr:uid="{00000000-0005-0000-0000-0000D1250000}"/>
    <cellStyle name="Normal 2 12 2 3 3 4" xfId="2994" xr:uid="{00000000-0005-0000-0000-0000D2250000}"/>
    <cellStyle name="Normal 2 12 2 3 3 4 2" xfId="25198" xr:uid="{00000000-0005-0000-0000-0000D3250000}"/>
    <cellStyle name="Normal 2 12 2 3 3 5" xfId="2995" xr:uid="{00000000-0005-0000-0000-0000D4250000}"/>
    <cellStyle name="Normal 2 12 2 3 3 5 2" xfId="29035" xr:uid="{00000000-0005-0000-0000-0000D5250000}"/>
    <cellStyle name="Normal 2 12 2 3 3 6" xfId="16975" xr:uid="{00000000-0005-0000-0000-0000D6250000}"/>
    <cellStyle name="Normal 2 12 2 3 4" xfId="2996" xr:uid="{00000000-0005-0000-0000-0000D7250000}"/>
    <cellStyle name="Normal 2 12 2 3 4 2" xfId="2997" xr:uid="{00000000-0005-0000-0000-0000D8250000}"/>
    <cellStyle name="Normal 2 12 2 3 4 2 2" xfId="21364" xr:uid="{00000000-0005-0000-0000-0000D9250000}"/>
    <cellStyle name="Normal 2 12 2 3 4 3" xfId="2998" xr:uid="{00000000-0005-0000-0000-0000DA250000}"/>
    <cellStyle name="Normal 2 12 2 3 4 3 2" xfId="25200" xr:uid="{00000000-0005-0000-0000-0000DB250000}"/>
    <cellStyle name="Normal 2 12 2 3 4 4" xfId="2999" xr:uid="{00000000-0005-0000-0000-0000DC250000}"/>
    <cellStyle name="Normal 2 12 2 3 4 4 2" xfId="29037" xr:uid="{00000000-0005-0000-0000-0000DD250000}"/>
    <cellStyle name="Normal 2 12 2 3 4 5" xfId="18792" xr:uid="{00000000-0005-0000-0000-0000DE250000}"/>
    <cellStyle name="Normal 2 12 2 3 5" xfId="3000" xr:uid="{00000000-0005-0000-0000-0000DF250000}"/>
    <cellStyle name="Normal 2 12 2 3 5 2" xfId="21357" xr:uid="{00000000-0005-0000-0000-0000E0250000}"/>
    <cellStyle name="Normal 2 12 2 3 6" xfId="3001" xr:uid="{00000000-0005-0000-0000-0000E1250000}"/>
    <cellStyle name="Normal 2 12 2 3 6 2" xfId="25193" xr:uid="{00000000-0005-0000-0000-0000E2250000}"/>
    <cellStyle name="Normal 2 12 2 3 7" xfId="3002" xr:uid="{00000000-0005-0000-0000-0000E3250000}"/>
    <cellStyle name="Normal 2 12 2 3 7 2" xfId="29030" xr:uid="{00000000-0005-0000-0000-0000E4250000}"/>
    <cellStyle name="Normal 2 12 2 3 8" xfId="16972" xr:uid="{00000000-0005-0000-0000-0000E5250000}"/>
    <cellStyle name="Normal 2 12 2 4" xfId="3003" xr:uid="{00000000-0005-0000-0000-0000E6250000}"/>
    <cellStyle name="Normal 2 12 2 4 2" xfId="3004" xr:uid="{00000000-0005-0000-0000-0000E7250000}"/>
    <cellStyle name="Normal 2 12 2 4 2 2" xfId="3005" xr:uid="{00000000-0005-0000-0000-0000E8250000}"/>
    <cellStyle name="Normal 2 12 2 4 2 2 2" xfId="3006" xr:uid="{00000000-0005-0000-0000-0000E9250000}"/>
    <cellStyle name="Normal 2 12 2 4 2 2 2 2" xfId="21367" xr:uid="{00000000-0005-0000-0000-0000EA250000}"/>
    <cellStyle name="Normal 2 12 2 4 2 2 3" xfId="3007" xr:uid="{00000000-0005-0000-0000-0000EB250000}"/>
    <cellStyle name="Normal 2 12 2 4 2 2 3 2" xfId="25203" xr:uid="{00000000-0005-0000-0000-0000EC250000}"/>
    <cellStyle name="Normal 2 12 2 4 2 2 4" xfId="3008" xr:uid="{00000000-0005-0000-0000-0000ED250000}"/>
    <cellStyle name="Normal 2 12 2 4 2 2 4 2" xfId="29040" xr:uid="{00000000-0005-0000-0000-0000EE250000}"/>
    <cellStyle name="Normal 2 12 2 4 2 2 5" xfId="19780" xr:uid="{00000000-0005-0000-0000-0000EF250000}"/>
    <cellStyle name="Normal 2 12 2 4 2 3" xfId="3009" xr:uid="{00000000-0005-0000-0000-0000F0250000}"/>
    <cellStyle name="Normal 2 12 2 4 2 3 2" xfId="21366" xr:uid="{00000000-0005-0000-0000-0000F1250000}"/>
    <cellStyle name="Normal 2 12 2 4 2 4" xfId="3010" xr:uid="{00000000-0005-0000-0000-0000F2250000}"/>
    <cellStyle name="Normal 2 12 2 4 2 4 2" xfId="25202" xr:uid="{00000000-0005-0000-0000-0000F3250000}"/>
    <cellStyle name="Normal 2 12 2 4 2 5" xfId="3011" xr:uid="{00000000-0005-0000-0000-0000F4250000}"/>
    <cellStyle name="Normal 2 12 2 4 2 5 2" xfId="29039" xr:uid="{00000000-0005-0000-0000-0000F5250000}"/>
    <cellStyle name="Normal 2 12 2 4 2 6" xfId="16977" xr:uid="{00000000-0005-0000-0000-0000F6250000}"/>
    <cellStyle name="Normal 2 12 2 4 3" xfId="3012" xr:uid="{00000000-0005-0000-0000-0000F7250000}"/>
    <cellStyle name="Normal 2 12 2 4 3 2" xfId="3013" xr:uid="{00000000-0005-0000-0000-0000F8250000}"/>
    <cellStyle name="Normal 2 12 2 4 3 2 2" xfId="21368" xr:uid="{00000000-0005-0000-0000-0000F9250000}"/>
    <cellStyle name="Normal 2 12 2 4 3 3" xfId="3014" xr:uid="{00000000-0005-0000-0000-0000FA250000}"/>
    <cellStyle name="Normal 2 12 2 4 3 3 2" xfId="25204" xr:uid="{00000000-0005-0000-0000-0000FB250000}"/>
    <cellStyle name="Normal 2 12 2 4 3 4" xfId="3015" xr:uid="{00000000-0005-0000-0000-0000FC250000}"/>
    <cellStyle name="Normal 2 12 2 4 3 4 2" xfId="29041" xr:uid="{00000000-0005-0000-0000-0000FD250000}"/>
    <cellStyle name="Normal 2 12 2 4 3 5" xfId="18794" xr:uid="{00000000-0005-0000-0000-0000FE250000}"/>
    <cellStyle name="Normal 2 12 2 4 4" xfId="3016" xr:uid="{00000000-0005-0000-0000-0000FF250000}"/>
    <cellStyle name="Normal 2 12 2 4 4 2" xfId="21365" xr:uid="{00000000-0005-0000-0000-000000260000}"/>
    <cellStyle name="Normal 2 12 2 4 5" xfId="3017" xr:uid="{00000000-0005-0000-0000-000001260000}"/>
    <cellStyle name="Normal 2 12 2 4 5 2" xfId="25201" xr:uid="{00000000-0005-0000-0000-000002260000}"/>
    <cellStyle name="Normal 2 12 2 4 6" xfId="3018" xr:uid="{00000000-0005-0000-0000-000003260000}"/>
    <cellStyle name="Normal 2 12 2 4 6 2" xfId="29038" xr:uid="{00000000-0005-0000-0000-000004260000}"/>
    <cellStyle name="Normal 2 12 2 4 7" xfId="16976" xr:uid="{00000000-0005-0000-0000-000005260000}"/>
    <cellStyle name="Normal 2 12 2 5" xfId="3019" xr:uid="{00000000-0005-0000-0000-000006260000}"/>
    <cellStyle name="Normal 2 12 2 5 2" xfId="3020" xr:uid="{00000000-0005-0000-0000-000007260000}"/>
    <cellStyle name="Normal 2 12 2 5 2 2" xfId="3021" xr:uid="{00000000-0005-0000-0000-000008260000}"/>
    <cellStyle name="Normal 2 12 2 5 2 2 2" xfId="3022" xr:uid="{00000000-0005-0000-0000-000009260000}"/>
    <cellStyle name="Normal 2 12 2 5 2 2 2 2" xfId="21371" xr:uid="{00000000-0005-0000-0000-00000A260000}"/>
    <cellStyle name="Normal 2 12 2 5 2 2 3" xfId="3023" xr:uid="{00000000-0005-0000-0000-00000B260000}"/>
    <cellStyle name="Normal 2 12 2 5 2 2 3 2" xfId="25207" xr:uid="{00000000-0005-0000-0000-00000C260000}"/>
    <cellStyle name="Normal 2 12 2 5 2 2 4" xfId="3024" xr:uid="{00000000-0005-0000-0000-00000D260000}"/>
    <cellStyle name="Normal 2 12 2 5 2 2 4 2" xfId="29044" xr:uid="{00000000-0005-0000-0000-00000E260000}"/>
    <cellStyle name="Normal 2 12 2 5 2 2 5" xfId="20535" xr:uid="{00000000-0005-0000-0000-00000F260000}"/>
    <cellStyle name="Normal 2 12 2 5 2 3" xfId="3025" xr:uid="{00000000-0005-0000-0000-000010260000}"/>
    <cellStyle name="Normal 2 12 2 5 2 3 2" xfId="21370" xr:uid="{00000000-0005-0000-0000-000011260000}"/>
    <cellStyle name="Normal 2 12 2 5 2 4" xfId="3026" xr:uid="{00000000-0005-0000-0000-000012260000}"/>
    <cellStyle name="Normal 2 12 2 5 2 4 2" xfId="25206" xr:uid="{00000000-0005-0000-0000-000013260000}"/>
    <cellStyle name="Normal 2 12 2 5 2 5" xfId="3027" xr:uid="{00000000-0005-0000-0000-000014260000}"/>
    <cellStyle name="Normal 2 12 2 5 2 5 2" xfId="29043" xr:uid="{00000000-0005-0000-0000-000015260000}"/>
    <cellStyle name="Normal 2 12 2 5 2 6" xfId="16979" xr:uid="{00000000-0005-0000-0000-000016260000}"/>
    <cellStyle name="Normal 2 12 2 5 3" xfId="3028" xr:uid="{00000000-0005-0000-0000-000017260000}"/>
    <cellStyle name="Normal 2 12 2 5 3 2" xfId="3029" xr:uid="{00000000-0005-0000-0000-000018260000}"/>
    <cellStyle name="Normal 2 12 2 5 3 2 2" xfId="21372" xr:uid="{00000000-0005-0000-0000-000019260000}"/>
    <cellStyle name="Normal 2 12 2 5 3 3" xfId="3030" xr:uid="{00000000-0005-0000-0000-00001A260000}"/>
    <cellStyle name="Normal 2 12 2 5 3 3 2" xfId="25208" xr:uid="{00000000-0005-0000-0000-00001B260000}"/>
    <cellStyle name="Normal 2 12 2 5 3 4" xfId="3031" xr:uid="{00000000-0005-0000-0000-00001C260000}"/>
    <cellStyle name="Normal 2 12 2 5 3 4 2" xfId="29045" xr:uid="{00000000-0005-0000-0000-00001D260000}"/>
    <cellStyle name="Normal 2 12 2 5 3 5" xfId="19566" xr:uid="{00000000-0005-0000-0000-00001E260000}"/>
    <cellStyle name="Normal 2 12 2 5 4" xfId="3032" xr:uid="{00000000-0005-0000-0000-00001F260000}"/>
    <cellStyle name="Normal 2 12 2 5 4 2" xfId="21369" xr:uid="{00000000-0005-0000-0000-000020260000}"/>
    <cellStyle name="Normal 2 12 2 5 5" xfId="3033" xr:uid="{00000000-0005-0000-0000-000021260000}"/>
    <cellStyle name="Normal 2 12 2 5 5 2" xfId="25205" xr:uid="{00000000-0005-0000-0000-000022260000}"/>
    <cellStyle name="Normal 2 12 2 5 6" xfId="3034" xr:uid="{00000000-0005-0000-0000-000023260000}"/>
    <cellStyle name="Normal 2 12 2 5 6 2" xfId="29042" xr:uid="{00000000-0005-0000-0000-000024260000}"/>
    <cellStyle name="Normal 2 12 2 5 7" xfId="16978" xr:uid="{00000000-0005-0000-0000-000025260000}"/>
    <cellStyle name="Normal 2 12 2 6" xfId="3035" xr:uid="{00000000-0005-0000-0000-000026260000}"/>
    <cellStyle name="Normal 2 12 2 6 2" xfId="3036" xr:uid="{00000000-0005-0000-0000-000027260000}"/>
    <cellStyle name="Normal 2 12 2 6 2 2" xfId="3037" xr:uid="{00000000-0005-0000-0000-000028260000}"/>
    <cellStyle name="Normal 2 12 2 6 2 2 2" xfId="21374" xr:uid="{00000000-0005-0000-0000-000029260000}"/>
    <cellStyle name="Normal 2 12 2 6 2 3" xfId="3038" xr:uid="{00000000-0005-0000-0000-00002A260000}"/>
    <cellStyle name="Normal 2 12 2 6 2 3 2" xfId="25210" xr:uid="{00000000-0005-0000-0000-00002B260000}"/>
    <cellStyle name="Normal 2 12 2 6 2 4" xfId="3039" xr:uid="{00000000-0005-0000-0000-00002C260000}"/>
    <cellStyle name="Normal 2 12 2 6 2 4 2" xfId="29047" xr:uid="{00000000-0005-0000-0000-00002D260000}"/>
    <cellStyle name="Normal 2 12 2 6 2 5" xfId="19773" xr:uid="{00000000-0005-0000-0000-00002E260000}"/>
    <cellStyle name="Normal 2 12 2 6 3" xfId="3040" xr:uid="{00000000-0005-0000-0000-00002F260000}"/>
    <cellStyle name="Normal 2 12 2 6 3 2" xfId="21373" xr:uid="{00000000-0005-0000-0000-000030260000}"/>
    <cellStyle name="Normal 2 12 2 6 4" xfId="3041" xr:uid="{00000000-0005-0000-0000-000031260000}"/>
    <cellStyle name="Normal 2 12 2 6 4 2" xfId="25209" xr:uid="{00000000-0005-0000-0000-000032260000}"/>
    <cellStyle name="Normal 2 12 2 6 5" xfId="3042" xr:uid="{00000000-0005-0000-0000-000033260000}"/>
    <cellStyle name="Normal 2 12 2 6 5 2" xfId="29046" xr:uid="{00000000-0005-0000-0000-000034260000}"/>
    <cellStyle name="Normal 2 12 2 6 6" xfId="16980" xr:uid="{00000000-0005-0000-0000-000035260000}"/>
    <cellStyle name="Normal 2 12 2 7" xfId="3043" xr:uid="{00000000-0005-0000-0000-000036260000}"/>
    <cellStyle name="Normal 2 12 2 7 2" xfId="3044" xr:uid="{00000000-0005-0000-0000-000037260000}"/>
    <cellStyle name="Normal 2 12 2 7 2 2" xfId="21375" xr:uid="{00000000-0005-0000-0000-000038260000}"/>
    <cellStyle name="Normal 2 12 2 7 3" xfId="3045" xr:uid="{00000000-0005-0000-0000-000039260000}"/>
    <cellStyle name="Normal 2 12 2 7 3 2" xfId="25211" xr:uid="{00000000-0005-0000-0000-00003A260000}"/>
    <cellStyle name="Normal 2 12 2 7 4" xfId="3046" xr:uid="{00000000-0005-0000-0000-00003B260000}"/>
    <cellStyle name="Normal 2 12 2 7 4 2" xfId="29048" xr:uid="{00000000-0005-0000-0000-00003C260000}"/>
    <cellStyle name="Normal 2 12 2 7 5" xfId="18787" xr:uid="{00000000-0005-0000-0000-00003D260000}"/>
    <cellStyle name="Normal 2 12 2 8" xfId="3047" xr:uid="{00000000-0005-0000-0000-00003E260000}"/>
    <cellStyle name="Normal 2 12 2 8 2" xfId="21340" xr:uid="{00000000-0005-0000-0000-00003F260000}"/>
    <cellStyle name="Normal 2 12 2 9" xfId="3048" xr:uid="{00000000-0005-0000-0000-000040260000}"/>
    <cellStyle name="Normal 2 12 2 9 2" xfId="25176" xr:uid="{00000000-0005-0000-0000-000041260000}"/>
    <cellStyle name="Normal 2 12 3" xfId="3049" xr:uid="{00000000-0005-0000-0000-000042260000}"/>
    <cellStyle name="Normal 2 12 3 10" xfId="3050" xr:uid="{00000000-0005-0000-0000-000043260000}"/>
    <cellStyle name="Normal 2 12 3 10 2" xfId="29049" xr:uid="{00000000-0005-0000-0000-000044260000}"/>
    <cellStyle name="Normal 2 12 3 11" xfId="16981" xr:uid="{00000000-0005-0000-0000-000045260000}"/>
    <cellStyle name="Normal 2 12 3 2" xfId="3051" xr:uid="{00000000-0005-0000-0000-000046260000}"/>
    <cellStyle name="Normal 2 12 3 2 2" xfId="3052" xr:uid="{00000000-0005-0000-0000-000047260000}"/>
    <cellStyle name="Normal 2 12 3 2 2 2" xfId="3053" xr:uid="{00000000-0005-0000-0000-000048260000}"/>
    <cellStyle name="Normal 2 12 3 2 2 2 2" xfId="3054" xr:uid="{00000000-0005-0000-0000-000049260000}"/>
    <cellStyle name="Normal 2 12 3 2 2 2 2 2" xfId="3055" xr:uid="{00000000-0005-0000-0000-00004A260000}"/>
    <cellStyle name="Normal 2 12 3 2 2 2 2 2 2" xfId="3056" xr:uid="{00000000-0005-0000-0000-00004B260000}"/>
    <cellStyle name="Normal 2 12 3 2 2 2 2 2 2 2" xfId="21381" xr:uid="{00000000-0005-0000-0000-00004C260000}"/>
    <cellStyle name="Normal 2 12 3 2 2 2 2 2 3" xfId="3057" xr:uid="{00000000-0005-0000-0000-00004D260000}"/>
    <cellStyle name="Normal 2 12 3 2 2 2 2 2 3 2" xfId="25217" xr:uid="{00000000-0005-0000-0000-00004E260000}"/>
    <cellStyle name="Normal 2 12 3 2 2 2 2 2 4" xfId="3058" xr:uid="{00000000-0005-0000-0000-00004F260000}"/>
    <cellStyle name="Normal 2 12 3 2 2 2 2 2 4 2" xfId="29054" xr:uid="{00000000-0005-0000-0000-000050260000}"/>
    <cellStyle name="Normal 2 12 3 2 2 2 2 2 5" xfId="19784" xr:uid="{00000000-0005-0000-0000-000051260000}"/>
    <cellStyle name="Normal 2 12 3 2 2 2 2 3" xfId="3059" xr:uid="{00000000-0005-0000-0000-000052260000}"/>
    <cellStyle name="Normal 2 12 3 2 2 2 2 3 2" xfId="21380" xr:uid="{00000000-0005-0000-0000-000053260000}"/>
    <cellStyle name="Normal 2 12 3 2 2 2 2 4" xfId="3060" xr:uid="{00000000-0005-0000-0000-000054260000}"/>
    <cellStyle name="Normal 2 12 3 2 2 2 2 4 2" xfId="25216" xr:uid="{00000000-0005-0000-0000-000055260000}"/>
    <cellStyle name="Normal 2 12 3 2 2 2 2 5" xfId="3061" xr:uid="{00000000-0005-0000-0000-000056260000}"/>
    <cellStyle name="Normal 2 12 3 2 2 2 2 5 2" xfId="29053" xr:uid="{00000000-0005-0000-0000-000057260000}"/>
    <cellStyle name="Normal 2 12 3 2 2 2 2 6" xfId="16985" xr:uid="{00000000-0005-0000-0000-000058260000}"/>
    <cellStyle name="Normal 2 12 3 2 2 2 3" xfId="3062" xr:uid="{00000000-0005-0000-0000-000059260000}"/>
    <cellStyle name="Normal 2 12 3 2 2 2 3 2" xfId="3063" xr:uid="{00000000-0005-0000-0000-00005A260000}"/>
    <cellStyle name="Normal 2 12 3 2 2 2 3 2 2" xfId="21382" xr:uid="{00000000-0005-0000-0000-00005B260000}"/>
    <cellStyle name="Normal 2 12 3 2 2 2 3 3" xfId="3064" xr:uid="{00000000-0005-0000-0000-00005C260000}"/>
    <cellStyle name="Normal 2 12 3 2 2 2 3 3 2" xfId="25218" xr:uid="{00000000-0005-0000-0000-00005D260000}"/>
    <cellStyle name="Normal 2 12 3 2 2 2 3 4" xfId="3065" xr:uid="{00000000-0005-0000-0000-00005E260000}"/>
    <cellStyle name="Normal 2 12 3 2 2 2 3 4 2" xfId="29055" xr:uid="{00000000-0005-0000-0000-00005F260000}"/>
    <cellStyle name="Normal 2 12 3 2 2 2 3 5" xfId="18798" xr:uid="{00000000-0005-0000-0000-000060260000}"/>
    <cellStyle name="Normal 2 12 3 2 2 2 4" xfId="3066" xr:uid="{00000000-0005-0000-0000-000061260000}"/>
    <cellStyle name="Normal 2 12 3 2 2 2 4 2" xfId="21379" xr:uid="{00000000-0005-0000-0000-000062260000}"/>
    <cellStyle name="Normal 2 12 3 2 2 2 5" xfId="3067" xr:uid="{00000000-0005-0000-0000-000063260000}"/>
    <cellStyle name="Normal 2 12 3 2 2 2 5 2" xfId="25215" xr:uid="{00000000-0005-0000-0000-000064260000}"/>
    <cellStyle name="Normal 2 12 3 2 2 2 6" xfId="3068" xr:uid="{00000000-0005-0000-0000-000065260000}"/>
    <cellStyle name="Normal 2 12 3 2 2 2 6 2" xfId="29052" xr:uid="{00000000-0005-0000-0000-000066260000}"/>
    <cellStyle name="Normal 2 12 3 2 2 2 7" xfId="16984" xr:uid="{00000000-0005-0000-0000-000067260000}"/>
    <cellStyle name="Normal 2 12 3 2 2 3" xfId="3069" xr:uid="{00000000-0005-0000-0000-000068260000}"/>
    <cellStyle name="Normal 2 12 3 2 2 3 2" xfId="3070" xr:uid="{00000000-0005-0000-0000-000069260000}"/>
    <cellStyle name="Normal 2 12 3 2 2 3 2 2" xfId="3071" xr:uid="{00000000-0005-0000-0000-00006A260000}"/>
    <cellStyle name="Normal 2 12 3 2 2 3 2 2 2" xfId="21384" xr:uid="{00000000-0005-0000-0000-00006B260000}"/>
    <cellStyle name="Normal 2 12 3 2 2 3 2 3" xfId="3072" xr:uid="{00000000-0005-0000-0000-00006C260000}"/>
    <cellStyle name="Normal 2 12 3 2 2 3 2 3 2" xfId="25220" xr:uid="{00000000-0005-0000-0000-00006D260000}"/>
    <cellStyle name="Normal 2 12 3 2 2 3 2 4" xfId="3073" xr:uid="{00000000-0005-0000-0000-00006E260000}"/>
    <cellStyle name="Normal 2 12 3 2 2 3 2 4 2" xfId="29057" xr:uid="{00000000-0005-0000-0000-00006F260000}"/>
    <cellStyle name="Normal 2 12 3 2 2 3 2 5" xfId="19783" xr:uid="{00000000-0005-0000-0000-000070260000}"/>
    <cellStyle name="Normal 2 12 3 2 2 3 3" xfId="3074" xr:uid="{00000000-0005-0000-0000-000071260000}"/>
    <cellStyle name="Normal 2 12 3 2 2 3 3 2" xfId="21383" xr:uid="{00000000-0005-0000-0000-000072260000}"/>
    <cellStyle name="Normal 2 12 3 2 2 3 4" xfId="3075" xr:uid="{00000000-0005-0000-0000-000073260000}"/>
    <cellStyle name="Normal 2 12 3 2 2 3 4 2" xfId="25219" xr:uid="{00000000-0005-0000-0000-000074260000}"/>
    <cellStyle name="Normal 2 12 3 2 2 3 5" xfId="3076" xr:uid="{00000000-0005-0000-0000-000075260000}"/>
    <cellStyle name="Normal 2 12 3 2 2 3 5 2" xfId="29056" xr:uid="{00000000-0005-0000-0000-000076260000}"/>
    <cellStyle name="Normal 2 12 3 2 2 3 6" xfId="16986" xr:uid="{00000000-0005-0000-0000-000077260000}"/>
    <cellStyle name="Normal 2 12 3 2 2 4" xfId="3077" xr:uid="{00000000-0005-0000-0000-000078260000}"/>
    <cellStyle name="Normal 2 12 3 2 2 4 2" xfId="3078" xr:uid="{00000000-0005-0000-0000-000079260000}"/>
    <cellStyle name="Normal 2 12 3 2 2 4 2 2" xfId="21385" xr:uid="{00000000-0005-0000-0000-00007A260000}"/>
    <cellStyle name="Normal 2 12 3 2 2 4 3" xfId="3079" xr:uid="{00000000-0005-0000-0000-00007B260000}"/>
    <cellStyle name="Normal 2 12 3 2 2 4 3 2" xfId="25221" xr:uid="{00000000-0005-0000-0000-00007C260000}"/>
    <cellStyle name="Normal 2 12 3 2 2 4 4" xfId="3080" xr:uid="{00000000-0005-0000-0000-00007D260000}"/>
    <cellStyle name="Normal 2 12 3 2 2 4 4 2" xfId="29058" xr:uid="{00000000-0005-0000-0000-00007E260000}"/>
    <cellStyle name="Normal 2 12 3 2 2 4 5" xfId="18797" xr:uid="{00000000-0005-0000-0000-00007F260000}"/>
    <cellStyle name="Normal 2 12 3 2 2 5" xfId="3081" xr:uid="{00000000-0005-0000-0000-000080260000}"/>
    <cellStyle name="Normal 2 12 3 2 2 5 2" xfId="21378" xr:uid="{00000000-0005-0000-0000-000081260000}"/>
    <cellStyle name="Normal 2 12 3 2 2 6" xfId="3082" xr:uid="{00000000-0005-0000-0000-000082260000}"/>
    <cellStyle name="Normal 2 12 3 2 2 6 2" xfId="25214" xr:uid="{00000000-0005-0000-0000-000083260000}"/>
    <cellStyle name="Normal 2 12 3 2 2 7" xfId="3083" xr:uid="{00000000-0005-0000-0000-000084260000}"/>
    <cellStyle name="Normal 2 12 3 2 2 7 2" xfId="29051" xr:uid="{00000000-0005-0000-0000-000085260000}"/>
    <cellStyle name="Normal 2 12 3 2 2 8" xfId="16983" xr:uid="{00000000-0005-0000-0000-000086260000}"/>
    <cellStyle name="Normal 2 12 3 2 3" xfId="3084" xr:uid="{00000000-0005-0000-0000-000087260000}"/>
    <cellStyle name="Normal 2 12 3 2 3 2" xfId="3085" xr:uid="{00000000-0005-0000-0000-000088260000}"/>
    <cellStyle name="Normal 2 12 3 2 3 2 2" xfId="3086" xr:uid="{00000000-0005-0000-0000-000089260000}"/>
    <cellStyle name="Normal 2 12 3 2 3 2 2 2" xfId="3087" xr:uid="{00000000-0005-0000-0000-00008A260000}"/>
    <cellStyle name="Normal 2 12 3 2 3 2 2 2 2" xfId="21388" xr:uid="{00000000-0005-0000-0000-00008B260000}"/>
    <cellStyle name="Normal 2 12 3 2 3 2 2 3" xfId="3088" xr:uid="{00000000-0005-0000-0000-00008C260000}"/>
    <cellStyle name="Normal 2 12 3 2 3 2 2 3 2" xfId="25224" xr:uid="{00000000-0005-0000-0000-00008D260000}"/>
    <cellStyle name="Normal 2 12 3 2 3 2 2 4" xfId="3089" xr:uid="{00000000-0005-0000-0000-00008E260000}"/>
    <cellStyle name="Normal 2 12 3 2 3 2 2 4 2" xfId="29061" xr:uid="{00000000-0005-0000-0000-00008F260000}"/>
    <cellStyle name="Normal 2 12 3 2 3 2 2 5" xfId="19785" xr:uid="{00000000-0005-0000-0000-000090260000}"/>
    <cellStyle name="Normal 2 12 3 2 3 2 3" xfId="3090" xr:uid="{00000000-0005-0000-0000-000091260000}"/>
    <cellStyle name="Normal 2 12 3 2 3 2 3 2" xfId="21387" xr:uid="{00000000-0005-0000-0000-000092260000}"/>
    <cellStyle name="Normal 2 12 3 2 3 2 4" xfId="3091" xr:uid="{00000000-0005-0000-0000-000093260000}"/>
    <cellStyle name="Normal 2 12 3 2 3 2 4 2" xfId="25223" xr:uid="{00000000-0005-0000-0000-000094260000}"/>
    <cellStyle name="Normal 2 12 3 2 3 2 5" xfId="3092" xr:uid="{00000000-0005-0000-0000-000095260000}"/>
    <cellStyle name="Normal 2 12 3 2 3 2 5 2" xfId="29060" xr:uid="{00000000-0005-0000-0000-000096260000}"/>
    <cellStyle name="Normal 2 12 3 2 3 2 6" xfId="16988" xr:uid="{00000000-0005-0000-0000-000097260000}"/>
    <cellStyle name="Normal 2 12 3 2 3 3" xfId="3093" xr:uid="{00000000-0005-0000-0000-000098260000}"/>
    <cellStyle name="Normal 2 12 3 2 3 3 2" xfId="3094" xr:uid="{00000000-0005-0000-0000-000099260000}"/>
    <cellStyle name="Normal 2 12 3 2 3 3 2 2" xfId="21389" xr:uid="{00000000-0005-0000-0000-00009A260000}"/>
    <cellStyle name="Normal 2 12 3 2 3 3 3" xfId="3095" xr:uid="{00000000-0005-0000-0000-00009B260000}"/>
    <cellStyle name="Normal 2 12 3 2 3 3 3 2" xfId="25225" xr:uid="{00000000-0005-0000-0000-00009C260000}"/>
    <cellStyle name="Normal 2 12 3 2 3 3 4" xfId="3096" xr:uid="{00000000-0005-0000-0000-00009D260000}"/>
    <cellStyle name="Normal 2 12 3 2 3 3 4 2" xfId="29062" xr:uid="{00000000-0005-0000-0000-00009E260000}"/>
    <cellStyle name="Normal 2 12 3 2 3 3 5" xfId="18799" xr:uid="{00000000-0005-0000-0000-00009F260000}"/>
    <cellStyle name="Normal 2 12 3 2 3 4" xfId="3097" xr:uid="{00000000-0005-0000-0000-0000A0260000}"/>
    <cellStyle name="Normal 2 12 3 2 3 4 2" xfId="21386" xr:uid="{00000000-0005-0000-0000-0000A1260000}"/>
    <cellStyle name="Normal 2 12 3 2 3 5" xfId="3098" xr:uid="{00000000-0005-0000-0000-0000A2260000}"/>
    <cellStyle name="Normal 2 12 3 2 3 5 2" xfId="25222" xr:uid="{00000000-0005-0000-0000-0000A3260000}"/>
    <cellStyle name="Normal 2 12 3 2 3 6" xfId="3099" xr:uid="{00000000-0005-0000-0000-0000A4260000}"/>
    <cellStyle name="Normal 2 12 3 2 3 6 2" xfId="29059" xr:uid="{00000000-0005-0000-0000-0000A5260000}"/>
    <cellStyle name="Normal 2 12 3 2 3 7" xfId="16987" xr:uid="{00000000-0005-0000-0000-0000A6260000}"/>
    <cellStyle name="Normal 2 12 3 2 4" xfId="3100" xr:uid="{00000000-0005-0000-0000-0000A7260000}"/>
    <cellStyle name="Normal 2 12 3 2 4 2" xfId="3101" xr:uid="{00000000-0005-0000-0000-0000A8260000}"/>
    <cellStyle name="Normal 2 12 3 2 4 2 2" xfId="3102" xr:uid="{00000000-0005-0000-0000-0000A9260000}"/>
    <cellStyle name="Normal 2 12 3 2 4 2 2 2" xfId="21391" xr:uid="{00000000-0005-0000-0000-0000AA260000}"/>
    <cellStyle name="Normal 2 12 3 2 4 2 3" xfId="3103" xr:uid="{00000000-0005-0000-0000-0000AB260000}"/>
    <cellStyle name="Normal 2 12 3 2 4 2 3 2" xfId="25227" xr:uid="{00000000-0005-0000-0000-0000AC260000}"/>
    <cellStyle name="Normal 2 12 3 2 4 2 4" xfId="3104" xr:uid="{00000000-0005-0000-0000-0000AD260000}"/>
    <cellStyle name="Normal 2 12 3 2 4 2 4 2" xfId="29064" xr:uid="{00000000-0005-0000-0000-0000AE260000}"/>
    <cellStyle name="Normal 2 12 3 2 4 2 5" xfId="19782" xr:uid="{00000000-0005-0000-0000-0000AF260000}"/>
    <cellStyle name="Normal 2 12 3 2 4 3" xfId="3105" xr:uid="{00000000-0005-0000-0000-0000B0260000}"/>
    <cellStyle name="Normal 2 12 3 2 4 3 2" xfId="21390" xr:uid="{00000000-0005-0000-0000-0000B1260000}"/>
    <cellStyle name="Normal 2 12 3 2 4 4" xfId="3106" xr:uid="{00000000-0005-0000-0000-0000B2260000}"/>
    <cellStyle name="Normal 2 12 3 2 4 4 2" xfId="25226" xr:uid="{00000000-0005-0000-0000-0000B3260000}"/>
    <cellStyle name="Normal 2 12 3 2 4 5" xfId="3107" xr:uid="{00000000-0005-0000-0000-0000B4260000}"/>
    <cellStyle name="Normal 2 12 3 2 4 5 2" xfId="29063" xr:uid="{00000000-0005-0000-0000-0000B5260000}"/>
    <cellStyle name="Normal 2 12 3 2 4 6" xfId="16989" xr:uid="{00000000-0005-0000-0000-0000B6260000}"/>
    <cellStyle name="Normal 2 12 3 2 5" xfId="3108" xr:uid="{00000000-0005-0000-0000-0000B7260000}"/>
    <cellStyle name="Normal 2 12 3 2 5 2" xfId="3109" xr:uid="{00000000-0005-0000-0000-0000B8260000}"/>
    <cellStyle name="Normal 2 12 3 2 5 2 2" xfId="21392" xr:uid="{00000000-0005-0000-0000-0000B9260000}"/>
    <cellStyle name="Normal 2 12 3 2 5 3" xfId="3110" xr:uid="{00000000-0005-0000-0000-0000BA260000}"/>
    <cellStyle name="Normal 2 12 3 2 5 3 2" xfId="25228" xr:uid="{00000000-0005-0000-0000-0000BB260000}"/>
    <cellStyle name="Normal 2 12 3 2 5 4" xfId="3111" xr:uid="{00000000-0005-0000-0000-0000BC260000}"/>
    <cellStyle name="Normal 2 12 3 2 5 4 2" xfId="29065" xr:uid="{00000000-0005-0000-0000-0000BD260000}"/>
    <cellStyle name="Normal 2 12 3 2 5 5" xfId="18796" xr:uid="{00000000-0005-0000-0000-0000BE260000}"/>
    <cellStyle name="Normal 2 12 3 2 6" xfId="3112" xr:uid="{00000000-0005-0000-0000-0000BF260000}"/>
    <cellStyle name="Normal 2 12 3 2 6 2" xfId="21377" xr:uid="{00000000-0005-0000-0000-0000C0260000}"/>
    <cellStyle name="Normal 2 12 3 2 7" xfId="3113" xr:uid="{00000000-0005-0000-0000-0000C1260000}"/>
    <cellStyle name="Normal 2 12 3 2 7 2" xfId="25213" xr:uid="{00000000-0005-0000-0000-0000C2260000}"/>
    <cellStyle name="Normal 2 12 3 2 8" xfId="3114" xr:uid="{00000000-0005-0000-0000-0000C3260000}"/>
    <cellStyle name="Normal 2 12 3 2 8 2" xfId="29050" xr:uid="{00000000-0005-0000-0000-0000C4260000}"/>
    <cellStyle name="Normal 2 12 3 2 9" xfId="16982" xr:uid="{00000000-0005-0000-0000-0000C5260000}"/>
    <cellStyle name="Normal 2 12 3 3" xfId="3115" xr:uid="{00000000-0005-0000-0000-0000C6260000}"/>
    <cellStyle name="Normal 2 12 3 3 2" xfId="3116" xr:uid="{00000000-0005-0000-0000-0000C7260000}"/>
    <cellStyle name="Normal 2 12 3 3 2 2" xfId="3117" xr:uid="{00000000-0005-0000-0000-0000C8260000}"/>
    <cellStyle name="Normal 2 12 3 3 2 2 2" xfId="3118" xr:uid="{00000000-0005-0000-0000-0000C9260000}"/>
    <cellStyle name="Normal 2 12 3 3 2 2 2 2" xfId="3119" xr:uid="{00000000-0005-0000-0000-0000CA260000}"/>
    <cellStyle name="Normal 2 12 3 3 2 2 2 2 2" xfId="21396" xr:uid="{00000000-0005-0000-0000-0000CB260000}"/>
    <cellStyle name="Normal 2 12 3 3 2 2 2 3" xfId="3120" xr:uid="{00000000-0005-0000-0000-0000CC260000}"/>
    <cellStyle name="Normal 2 12 3 3 2 2 2 3 2" xfId="25232" xr:uid="{00000000-0005-0000-0000-0000CD260000}"/>
    <cellStyle name="Normal 2 12 3 3 2 2 2 4" xfId="3121" xr:uid="{00000000-0005-0000-0000-0000CE260000}"/>
    <cellStyle name="Normal 2 12 3 3 2 2 2 4 2" xfId="29069" xr:uid="{00000000-0005-0000-0000-0000CF260000}"/>
    <cellStyle name="Normal 2 12 3 3 2 2 2 5" xfId="19787" xr:uid="{00000000-0005-0000-0000-0000D0260000}"/>
    <cellStyle name="Normal 2 12 3 3 2 2 3" xfId="3122" xr:uid="{00000000-0005-0000-0000-0000D1260000}"/>
    <cellStyle name="Normal 2 12 3 3 2 2 3 2" xfId="21395" xr:uid="{00000000-0005-0000-0000-0000D2260000}"/>
    <cellStyle name="Normal 2 12 3 3 2 2 4" xfId="3123" xr:uid="{00000000-0005-0000-0000-0000D3260000}"/>
    <cellStyle name="Normal 2 12 3 3 2 2 4 2" xfId="25231" xr:uid="{00000000-0005-0000-0000-0000D4260000}"/>
    <cellStyle name="Normal 2 12 3 3 2 2 5" xfId="3124" xr:uid="{00000000-0005-0000-0000-0000D5260000}"/>
    <cellStyle name="Normal 2 12 3 3 2 2 5 2" xfId="29068" xr:uid="{00000000-0005-0000-0000-0000D6260000}"/>
    <cellStyle name="Normal 2 12 3 3 2 2 6" xfId="16992" xr:uid="{00000000-0005-0000-0000-0000D7260000}"/>
    <cellStyle name="Normal 2 12 3 3 2 3" xfId="3125" xr:uid="{00000000-0005-0000-0000-0000D8260000}"/>
    <cellStyle name="Normal 2 12 3 3 2 3 2" xfId="3126" xr:uid="{00000000-0005-0000-0000-0000D9260000}"/>
    <cellStyle name="Normal 2 12 3 3 2 3 2 2" xfId="21397" xr:uid="{00000000-0005-0000-0000-0000DA260000}"/>
    <cellStyle name="Normal 2 12 3 3 2 3 3" xfId="3127" xr:uid="{00000000-0005-0000-0000-0000DB260000}"/>
    <cellStyle name="Normal 2 12 3 3 2 3 3 2" xfId="25233" xr:uid="{00000000-0005-0000-0000-0000DC260000}"/>
    <cellStyle name="Normal 2 12 3 3 2 3 4" xfId="3128" xr:uid="{00000000-0005-0000-0000-0000DD260000}"/>
    <cellStyle name="Normal 2 12 3 3 2 3 4 2" xfId="29070" xr:uid="{00000000-0005-0000-0000-0000DE260000}"/>
    <cellStyle name="Normal 2 12 3 3 2 3 5" xfId="18801" xr:uid="{00000000-0005-0000-0000-0000DF260000}"/>
    <cellStyle name="Normal 2 12 3 3 2 4" xfId="3129" xr:uid="{00000000-0005-0000-0000-0000E0260000}"/>
    <cellStyle name="Normal 2 12 3 3 2 4 2" xfId="21394" xr:uid="{00000000-0005-0000-0000-0000E1260000}"/>
    <cellStyle name="Normal 2 12 3 3 2 5" xfId="3130" xr:uid="{00000000-0005-0000-0000-0000E2260000}"/>
    <cellStyle name="Normal 2 12 3 3 2 5 2" xfId="25230" xr:uid="{00000000-0005-0000-0000-0000E3260000}"/>
    <cellStyle name="Normal 2 12 3 3 2 6" xfId="3131" xr:uid="{00000000-0005-0000-0000-0000E4260000}"/>
    <cellStyle name="Normal 2 12 3 3 2 6 2" xfId="29067" xr:uid="{00000000-0005-0000-0000-0000E5260000}"/>
    <cellStyle name="Normal 2 12 3 3 2 7" xfId="16991" xr:uid="{00000000-0005-0000-0000-0000E6260000}"/>
    <cellStyle name="Normal 2 12 3 3 3" xfId="3132" xr:uid="{00000000-0005-0000-0000-0000E7260000}"/>
    <cellStyle name="Normal 2 12 3 3 3 2" xfId="3133" xr:uid="{00000000-0005-0000-0000-0000E8260000}"/>
    <cellStyle name="Normal 2 12 3 3 3 2 2" xfId="3134" xr:uid="{00000000-0005-0000-0000-0000E9260000}"/>
    <cellStyle name="Normal 2 12 3 3 3 2 2 2" xfId="21399" xr:uid="{00000000-0005-0000-0000-0000EA260000}"/>
    <cellStyle name="Normal 2 12 3 3 3 2 3" xfId="3135" xr:uid="{00000000-0005-0000-0000-0000EB260000}"/>
    <cellStyle name="Normal 2 12 3 3 3 2 3 2" xfId="25235" xr:uid="{00000000-0005-0000-0000-0000EC260000}"/>
    <cellStyle name="Normal 2 12 3 3 3 2 4" xfId="3136" xr:uid="{00000000-0005-0000-0000-0000ED260000}"/>
    <cellStyle name="Normal 2 12 3 3 3 2 4 2" xfId="29072" xr:uid="{00000000-0005-0000-0000-0000EE260000}"/>
    <cellStyle name="Normal 2 12 3 3 3 2 5" xfId="19786" xr:uid="{00000000-0005-0000-0000-0000EF260000}"/>
    <cellStyle name="Normal 2 12 3 3 3 3" xfId="3137" xr:uid="{00000000-0005-0000-0000-0000F0260000}"/>
    <cellStyle name="Normal 2 12 3 3 3 3 2" xfId="21398" xr:uid="{00000000-0005-0000-0000-0000F1260000}"/>
    <cellStyle name="Normal 2 12 3 3 3 4" xfId="3138" xr:uid="{00000000-0005-0000-0000-0000F2260000}"/>
    <cellStyle name="Normal 2 12 3 3 3 4 2" xfId="25234" xr:uid="{00000000-0005-0000-0000-0000F3260000}"/>
    <cellStyle name="Normal 2 12 3 3 3 5" xfId="3139" xr:uid="{00000000-0005-0000-0000-0000F4260000}"/>
    <cellStyle name="Normal 2 12 3 3 3 5 2" xfId="29071" xr:uid="{00000000-0005-0000-0000-0000F5260000}"/>
    <cellStyle name="Normal 2 12 3 3 3 6" xfId="16993" xr:uid="{00000000-0005-0000-0000-0000F6260000}"/>
    <cellStyle name="Normal 2 12 3 3 4" xfId="3140" xr:uid="{00000000-0005-0000-0000-0000F7260000}"/>
    <cellStyle name="Normal 2 12 3 3 4 2" xfId="3141" xr:uid="{00000000-0005-0000-0000-0000F8260000}"/>
    <cellStyle name="Normal 2 12 3 3 4 2 2" xfId="21400" xr:uid="{00000000-0005-0000-0000-0000F9260000}"/>
    <cellStyle name="Normal 2 12 3 3 4 3" xfId="3142" xr:uid="{00000000-0005-0000-0000-0000FA260000}"/>
    <cellStyle name="Normal 2 12 3 3 4 3 2" xfId="25236" xr:uid="{00000000-0005-0000-0000-0000FB260000}"/>
    <cellStyle name="Normal 2 12 3 3 4 4" xfId="3143" xr:uid="{00000000-0005-0000-0000-0000FC260000}"/>
    <cellStyle name="Normal 2 12 3 3 4 4 2" xfId="29073" xr:uid="{00000000-0005-0000-0000-0000FD260000}"/>
    <cellStyle name="Normal 2 12 3 3 4 5" xfId="18800" xr:uid="{00000000-0005-0000-0000-0000FE260000}"/>
    <cellStyle name="Normal 2 12 3 3 5" xfId="3144" xr:uid="{00000000-0005-0000-0000-0000FF260000}"/>
    <cellStyle name="Normal 2 12 3 3 5 2" xfId="21393" xr:uid="{00000000-0005-0000-0000-000000270000}"/>
    <cellStyle name="Normal 2 12 3 3 6" xfId="3145" xr:uid="{00000000-0005-0000-0000-000001270000}"/>
    <cellStyle name="Normal 2 12 3 3 6 2" xfId="25229" xr:uid="{00000000-0005-0000-0000-000002270000}"/>
    <cellStyle name="Normal 2 12 3 3 7" xfId="3146" xr:uid="{00000000-0005-0000-0000-000003270000}"/>
    <cellStyle name="Normal 2 12 3 3 7 2" xfId="29066" xr:uid="{00000000-0005-0000-0000-000004270000}"/>
    <cellStyle name="Normal 2 12 3 3 8" xfId="16990" xr:uid="{00000000-0005-0000-0000-000005270000}"/>
    <cellStyle name="Normal 2 12 3 4" xfId="3147" xr:uid="{00000000-0005-0000-0000-000006270000}"/>
    <cellStyle name="Normal 2 12 3 4 2" xfId="3148" xr:uid="{00000000-0005-0000-0000-000007270000}"/>
    <cellStyle name="Normal 2 12 3 4 2 2" xfId="3149" xr:uid="{00000000-0005-0000-0000-000008270000}"/>
    <cellStyle name="Normal 2 12 3 4 2 2 2" xfId="3150" xr:uid="{00000000-0005-0000-0000-000009270000}"/>
    <cellStyle name="Normal 2 12 3 4 2 2 2 2" xfId="21403" xr:uid="{00000000-0005-0000-0000-00000A270000}"/>
    <cellStyle name="Normal 2 12 3 4 2 2 3" xfId="3151" xr:uid="{00000000-0005-0000-0000-00000B270000}"/>
    <cellStyle name="Normal 2 12 3 4 2 2 3 2" xfId="25239" xr:uid="{00000000-0005-0000-0000-00000C270000}"/>
    <cellStyle name="Normal 2 12 3 4 2 2 4" xfId="3152" xr:uid="{00000000-0005-0000-0000-00000D270000}"/>
    <cellStyle name="Normal 2 12 3 4 2 2 4 2" xfId="29076" xr:uid="{00000000-0005-0000-0000-00000E270000}"/>
    <cellStyle name="Normal 2 12 3 4 2 2 5" xfId="19788" xr:uid="{00000000-0005-0000-0000-00000F270000}"/>
    <cellStyle name="Normal 2 12 3 4 2 3" xfId="3153" xr:uid="{00000000-0005-0000-0000-000010270000}"/>
    <cellStyle name="Normal 2 12 3 4 2 3 2" xfId="21402" xr:uid="{00000000-0005-0000-0000-000011270000}"/>
    <cellStyle name="Normal 2 12 3 4 2 4" xfId="3154" xr:uid="{00000000-0005-0000-0000-000012270000}"/>
    <cellStyle name="Normal 2 12 3 4 2 4 2" xfId="25238" xr:uid="{00000000-0005-0000-0000-000013270000}"/>
    <cellStyle name="Normal 2 12 3 4 2 5" xfId="3155" xr:uid="{00000000-0005-0000-0000-000014270000}"/>
    <cellStyle name="Normal 2 12 3 4 2 5 2" xfId="29075" xr:uid="{00000000-0005-0000-0000-000015270000}"/>
    <cellStyle name="Normal 2 12 3 4 2 6" xfId="16995" xr:uid="{00000000-0005-0000-0000-000016270000}"/>
    <cellStyle name="Normal 2 12 3 4 3" xfId="3156" xr:uid="{00000000-0005-0000-0000-000017270000}"/>
    <cellStyle name="Normal 2 12 3 4 3 2" xfId="3157" xr:uid="{00000000-0005-0000-0000-000018270000}"/>
    <cellStyle name="Normal 2 12 3 4 3 2 2" xfId="21404" xr:uid="{00000000-0005-0000-0000-000019270000}"/>
    <cellStyle name="Normal 2 12 3 4 3 3" xfId="3158" xr:uid="{00000000-0005-0000-0000-00001A270000}"/>
    <cellStyle name="Normal 2 12 3 4 3 3 2" xfId="25240" xr:uid="{00000000-0005-0000-0000-00001B270000}"/>
    <cellStyle name="Normal 2 12 3 4 3 4" xfId="3159" xr:uid="{00000000-0005-0000-0000-00001C270000}"/>
    <cellStyle name="Normal 2 12 3 4 3 4 2" xfId="29077" xr:uid="{00000000-0005-0000-0000-00001D270000}"/>
    <cellStyle name="Normal 2 12 3 4 3 5" xfId="18802" xr:uid="{00000000-0005-0000-0000-00001E270000}"/>
    <cellStyle name="Normal 2 12 3 4 4" xfId="3160" xr:uid="{00000000-0005-0000-0000-00001F270000}"/>
    <cellStyle name="Normal 2 12 3 4 4 2" xfId="21401" xr:uid="{00000000-0005-0000-0000-000020270000}"/>
    <cellStyle name="Normal 2 12 3 4 5" xfId="3161" xr:uid="{00000000-0005-0000-0000-000021270000}"/>
    <cellStyle name="Normal 2 12 3 4 5 2" xfId="25237" xr:uid="{00000000-0005-0000-0000-000022270000}"/>
    <cellStyle name="Normal 2 12 3 4 6" xfId="3162" xr:uid="{00000000-0005-0000-0000-000023270000}"/>
    <cellStyle name="Normal 2 12 3 4 6 2" xfId="29074" xr:uid="{00000000-0005-0000-0000-000024270000}"/>
    <cellStyle name="Normal 2 12 3 4 7" xfId="16994" xr:uid="{00000000-0005-0000-0000-000025270000}"/>
    <cellStyle name="Normal 2 12 3 5" xfId="3163" xr:uid="{00000000-0005-0000-0000-000026270000}"/>
    <cellStyle name="Normal 2 12 3 5 2" xfId="3164" xr:uid="{00000000-0005-0000-0000-000027270000}"/>
    <cellStyle name="Normal 2 12 3 5 2 2" xfId="3165" xr:uid="{00000000-0005-0000-0000-000028270000}"/>
    <cellStyle name="Normal 2 12 3 5 2 2 2" xfId="3166" xr:uid="{00000000-0005-0000-0000-000029270000}"/>
    <cellStyle name="Normal 2 12 3 5 2 2 2 2" xfId="21407" xr:uid="{00000000-0005-0000-0000-00002A270000}"/>
    <cellStyle name="Normal 2 12 3 5 2 2 3" xfId="3167" xr:uid="{00000000-0005-0000-0000-00002B270000}"/>
    <cellStyle name="Normal 2 12 3 5 2 2 3 2" xfId="25243" xr:uid="{00000000-0005-0000-0000-00002C270000}"/>
    <cellStyle name="Normal 2 12 3 5 2 2 4" xfId="3168" xr:uid="{00000000-0005-0000-0000-00002D270000}"/>
    <cellStyle name="Normal 2 12 3 5 2 2 4 2" xfId="29080" xr:uid="{00000000-0005-0000-0000-00002E270000}"/>
    <cellStyle name="Normal 2 12 3 5 2 2 5" xfId="20536" xr:uid="{00000000-0005-0000-0000-00002F270000}"/>
    <cellStyle name="Normal 2 12 3 5 2 3" xfId="3169" xr:uid="{00000000-0005-0000-0000-000030270000}"/>
    <cellStyle name="Normal 2 12 3 5 2 3 2" xfId="21406" xr:uid="{00000000-0005-0000-0000-000031270000}"/>
    <cellStyle name="Normal 2 12 3 5 2 4" xfId="3170" xr:uid="{00000000-0005-0000-0000-000032270000}"/>
    <cellStyle name="Normal 2 12 3 5 2 4 2" xfId="25242" xr:uid="{00000000-0005-0000-0000-000033270000}"/>
    <cellStyle name="Normal 2 12 3 5 2 5" xfId="3171" xr:uid="{00000000-0005-0000-0000-000034270000}"/>
    <cellStyle name="Normal 2 12 3 5 2 5 2" xfId="29079" xr:uid="{00000000-0005-0000-0000-000035270000}"/>
    <cellStyle name="Normal 2 12 3 5 2 6" xfId="16997" xr:uid="{00000000-0005-0000-0000-000036270000}"/>
    <cellStyle name="Normal 2 12 3 5 3" xfId="3172" xr:uid="{00000000-0005-0000-0000-000037270000}"/>
    <cellStyle name="Normal 2 12 3 5 3 2" xfId="3173" xr:uid="{00000000-0005-0000-0000-000038270000}"/>
    <cellStyle name="Normal 2 12 3 5 3 2 2" xfId="21408" xr:uid="{00000000-0005-0000-0000-000039270000}"/>
    <cellStyle name="Normal 2 12 3 5 3 3" xfId="3174" xr:uid="{00000000-0005-0000-0000-00003A270000}"/>
    <cellStyle name="Normal 2 12 3 5 3 3 2" xfId="25244" xr:uid="{00000000-0005-0000-0000-00003B270000}"/>
    <cellStyle name="Normal 2 12 3 5 3 4" xfId="3175" xr:uid="{00000000-0005-0000-0000-00003C270000}"/>
    <cellStyle name="Normal 2 12 3 5 3 4 2" xfId="29081" xr:uid="{00000000-0005-0000-0000-00003D270000}"/>
    <cellStyle name="Normal 2 12 3 5 3 5" xfId="19567" xr:uid="{00000000-0005-0000-0000-00003E270000}"/>
    <cellStyle name="Normal 2 12 3 5 4" xfId="3176" xr:uid="{00000000-0005-0000-0000-00003F270000}"/>
    <cellStyle name="Normal 2 12 3 5 4 2" xfId="21405" xr:uid="{00000000-0005-0000-0000-000040270000}"/>
    <cellStyle name="Normal 2 12 3 5 5" xfId="3177" xr:uid="{00000000-0005-0000-0000-000041270000}"/>
    <cellStyle name="Normal 2 12 3 5 5 2" xfId="25241" xr:uid="{00000000-0005-0000-0000-000042270000}"/>
    <cellStyle name="Normal 2 12 3 5 6" xfId="3178" xr:uid="{00000000-0005-0000-0000-000043270000}"/>
    <cellStyle name="Normal 2 12 3 5 6 2" xfId="29078" xr:uid="{00000000-0005-0000-0000-000044270000}"/>
    <cellStyle name="Normal 2 12 3 5 7" xfId="16996" xr:uid="{00000000-0005-0000-0000-000045270000}"/>
    <cellStyle name="Normal 2 12 3 6" xfId="3179" xr:uid="{00000000-0005-0000-0000-000046270000}"/>
    <cellStyle name="Normal 2 12 3 6 2" xfId="3180" xr:uid="{00000000-0005-0000-0000-000047270000}"/>
    <cellStyle name="Normal 2 12 3 6 2 2" xfId="3181" xr:uid="{00000000-0005-0000-0000-000048270000}"/>
    <cellStyle name="Normal 2 12 3 6 2 2 2" xfId="21410" xr:uid="{00000000-0005-0000-0000-000049270000}"/>
    <cellStyle name="Normal 2 12 3 6 2 3" xfId="3182" xr:uid="{00000000-0005-0000-0000-00004A270000}"/>
    <cellStyle name="Normal 2 12 3 6 2 3 2" xfId="25246" xr:uid="{00000000-0005-0000-0000-00004B270000}"/>
    <cellStyle name="Normal 2 12 3 6 2 4" xfId="3183" xr:uid="{00000000-0005-0000-0000-00004C270000}"/>
    <cellStyle name="Normal 2 12 3 6 2 4 2" xfId="29083" xr:uid="{00000000-0005-0000-0000-00004D270000}"/>
    <cellStyle name="Normal 2 12 3 6 2 5" xfId="19781" xr:uid="{00000000-0005-0000-0000-00004E270000}"/>
    <cellStyle name="Normal 2 12 3 6 3" xfId="3184" xr:uid="{00000000-0005-0000-0000-00004F270000}"/>
    <cellStyle name="Normal 2 12 3 6 3 2" xfId="21409" xr:uid="{00000000-0005-0000-0000-000050270000}"/>
    <cellStyle name="Normal 2 12 3 6 4" xfId="3185" xr:uid="{00000000-0005-0000-0000-000051270000}"/>
    <cellStyle name="Normal 2 12 3 6 4 2" xfId="25245" xr:uid="{00000000-0005-0000-0000-000052270000}"/>
    <cellStyle name="Normal 2 12 3 6 5" xfId="3186" xr:uid="{00000000-0005-0000-0000-000053270000}"/>
    <cellStyle name="Normal 2 12 3 6 5 2" xfId="29082" xr:uid="{00000000-0005-0000-0000-000054270000}"/>
    <cellStyle name="Normal 2 12 3 6 6" xfId="16998" xr:uid="{00000000-0005-0000-0000-000055270000}"/>
    <cellStyle name="Normal 2 12 3 7" xfId="3187" xr:uid="{00000000-0005-0000-0000-000056270000}"/>
    <cellStyle name="Normal 2 12 3 7 2" xfId="3188" xr:uid="{00000000-0005-0000-0000-000057270000}"/>
    <cellStyle name="Normal 2 12 3 7 2 2" xfId="21411" xr:uid="{00000000-0005-0000-0000-000058270000}"/>
    <cellStyle name="Normal 2 12 3 7 3" xfId="3189" xr:uid="{00000000-0005-0000-0000-000059270000}"/>
    <cellStyle name="Normal 2 12 3 7 3 2" xfId="25247" xr:uid="{00000000-0005-0000-0000-00005A270000}"/>
    <cellStyle name="Normal 2 12 3 7 4" xfId="3190" xr:uid="{00000000-0005-0000-0000-00005B270000}"/>
    <cellStyle name="Normal 2 12 3 7 4 2" xfId="29084" xr:uid="{00000000-0005-0000-0000-00005C270000}"/>
    <cellStyle name="Normal 2 12 3 7 5" xfId="18795" xr:uid="{00000000-0005-0000-0000-00005D270000}"/>
    <cellStyle name="Normal 2 12 3 8" xfId="3191" xr:uid="{00000000-0005-0000-0000-00005E270000}"/>
    <cellStyle name="Normal 2 12 3 8 2" xfId="21376" xr:uid="{00000000-0005-0000-0000-00005F270000}"/>
    <cellStyle name="Normal 2 12 3 9" xfId="3192" xr:uid="{00000000-0005-0000-0000-000060270000}"/>
    <cellStyle name="Normal 2 12 3 9 2" xfId="25212" xr:uid="{00000000-0005-0000-0000-000061270000}"/>
    <cellStyle name="Normal 2 12 4" xfId="3193" xr:uid="{00000000-0005-0000-0000-000062270000}"/>
    <cellStyle name="Normal 2 12 4 2" xfId="3194" xr:uid="{00000000-0005-0000-0000-000063270000}"/>
    <cellStyle name="Normal 2 12 4 2 2" xfId="3195" xr:uid="{00000000-0005-0000-0000-000064270000}"/>
    <cellStyle name="Normal 2 12 4 2 2 2" xfId="3196" xr:uid="{00000000-0005-0000-0000-000065270000}"/>
    <cellStyle name="Normal 2 12 4 2 2 2 2" xfId="3197" xr:uid="{00000000-0005-0000-0000-000066270000}"/>
    <cellStyle name="Normal 2 12 4 2 2 2 2 2" xfId="3198" xr:uid="{00000000-0005-0000-0000-000067270000}"/>
    <cellStyle name="Normal 2 12 4 2 2 2 2 2 2" xfId="21416" xr:uid="{00000000-0005-0000-0000-000068270000}"/>
    <cellStyle name="Normal 2 12 4 2 2 2 2 3" xfId="3199" xr:uid="{00000000-0005-0000-0000-000069270000}"/>
    <cellStyle name="Normal 2 12 4 2 2 2 2 3 2" xfId="25252" xr:uid="{00000000-0005-0000-0000-00006A270000}"/>
    <cellStyle name="Normal 2 12 4 2 2 2 2 4" xfId="3200" xr:uid="{00000000-0005-0000-0000-00006B270000}"/>
    <cellStyle name="Normal 2 12 4 2 2 2 2 4 2" xfId="29089" xr:uid="{00000000-0005-0000-0000-00006C270000}"/>
    <cellStyle name="Normal 2 12 4 2 2 2 2 5" xfId="19791" xr:uid="{00000000-0005-0000-0000-00006D270000}"/>
    <cellStyle name="Normal 2 12 4 2 2 2 3" xfId="3201" xr:uid="{00000000-0005-0000-0000-00006E270000}"/>
    <cellStyle name="Normal 2 12 4 2 2 2 3 2" xfId="21415" xr:uid="{00000000-0005-0000-0000-00006F270000}"/>
    <cellStyle name="Normal 2 12 4 2 2 2 4" xfId="3202" xr:uid="{00000000-0005-0000-0000-000070270000}"/>
    <cellStyle name="Normal 2 12 4 2 2 2 4 2" xfId="25251" xr:uid="{00000000-0005-0000-0000-000071270000}"/>
    <cellStyle name="Normal 2 12 4 2 2 2 5" xfId="3203" xr:uid="{00000000-0005-0000-0000-000072270000}"/>
    <cellStyle name="Normal 2 12 4 2 2 2 5 2" xfId="29088" xr:uid="{00000000-0005-0000-0000-000073270000}"/>
    <cellStyle name="Normal 2 12 4 2 2 2 6" xfId="17002" xr:uid="{00000000-0005-0000-0000-000074270000}"/>
    <cellStyle name="Normal 2 12 4 2 2 3" xfId="3204" xr:uid="{00000000-0005-0000-0000-000075270000}"/>
    <cellStyle name="Normal 2 12 4 2 2 3 2" xfId="3205" xr:uid="{00000000-0005-0000-0000-000076270000}"/>
    <cellStyle name="Normal 2 12 4 2 2 3 2 2" xfId="21417" xr:uid="{00000000-0005-0000-0000-000077270000}"/>
    <cellStyle name="Normal 2 12 4 2 2 3 3" xfId="3206" xr:uid="{00000000-0005-0000-0000-000078270000}"/>
    <cellStyle name="Normal 2 12 4 2 2 3 3 2" xfId="25253" xr:uid="{00000000-0005-0000-0000-000079270000}"/>
    <cellStyle name="Normal 2 12 4 2 2 3 4" xfId="3207" xr:uid="{00000000-0005-0000-0000-00007A270000}"/>
    <cellStyle name="Normal 2 12 4 2 2 3 4 2" xfId="29090" xr:uid="{00000000-0005-0000-0000-00007B270000}"/>
    <cellStyle name="Normal 2 12 4 2 2 3 5" xfId="18805" xr:uid="{00000000-0005-0000-0000-00007C270000}"/>
    <cellStyle name="Normal 2 12 4 2 2 4" xfId="3208" xr:uid="{00000000-0005-0000-0000-00007D270000}"/>
    <cellStyle name="Normal 2 12 4 2 2 4 2" xfId="21414" xr:uid="{00000000-0005-0000-0000-00007E270000}"/>
    <cellStyle name="Normal 2 12 4 2 2 5" xfId="3209" xr:uid="{00000000-0005-0000-0000-00007F270000}"/>
    <cellStyle name="Normal 2 12 4 2 2 5 2" xfId="25250" xr:uid="{00000000-0005-0000-0000-000080270000}"/>
    <cellStyle name="Normal 2 12 4 2 2 6" xfId="3210" xr:uid="{00000000-0005-0000-0000-000081270000}"/>
    <cellStyle name="Normal 2 12 4 2 2 6 2" xfId="29087" xr:uid="{00000000-0005-0000-0000-000082270000}"/>
    <cellStyle name="Normal 2 12 4 2 2 7" xfId="17001" xr:uid="{00000000-0005-0000-0000-000083270000}"/>
    <cellStyle name="Normal 2 12 4 2 3" xfId="3211" xr:uid="{00000000-0005-0000-0000-000084270000}"/>
    <cellStyle name="Normal 2 12 4 2 3 2" xfId="3212" xr:uid="{00000000-0005-0000-0000-000085270000}"/>
    <cellStyle name="Normal 2 12 4 2 3 2 2" xfId="3213" xr:uid="{00000000-0005-0000-0000-000086270000}"/>
    <cellStyle name="Normal 2 12 4 2 3 2 2 2" xfId="21419" xr:uid="{00000000-0005-0000-0000-000087270000}"/>
    <cellStyle name="Normal 2 12 4 2 3 2 3" xfId="3214" xr:uid="{00000000-0005-0000-0000-000088270000}"/>
    <cellStyle name="Normal 2 12 4 2 3 2 3 2" xfId="25255" xr:uid="{00000000-0005-0000-0000-000089270000}"/>
    <cellStyle name="Normal 2 12 4 2 3 2 4" xfId="3215" xr:uid="{00000000-0005-0000-0000-00008A270000}"/>
    <cellStyle name="Normal 2 12 4 2 3 2 4 2" xfId="29092" xr:uid="{00000000-0005-0000-0000-00008B270000}"/>
    <cellStyle name="Normal 2 12 4 2 3 2 5" xfId="19790" xr:uid="{00000000-0005-0000-0000-00008C270000}"/>
    <cellStyle name="Normal 2 12 4 2 3 3" xfId="3216" xr:uid="{00000000-0005-0000-0000-00008D270000}"/>
    <cellStyle name="Normal 2 12 4 2 3 3 2" xfId="21418" xr:uid="{00000000-0005-0000-0000-00008E270000}"/>
    <cellStyle name="Normal 2 12 4 2 3 4" xfId="3217" xr:uid="{00000000-0005-0000-0000-00008F270000}"/>
    <cellStyle name="Normal 2 12 4 2 3 4 2" xfId="25254" xr:uid="{00000000-0005-0000-0000-000090270000}"/>
    <cellStyle name="Normal 2 12 4 2 3 5" xfId="3218" xr:uid="{00000000-0005-0000-0000-000091270000}"/>
    <cellStyle name="Normal 2 12 4 2 3 5 2" xfId="29091" xr:uid="{00000000-0005-0000-0000-000092270000}"/>
    <cellStyle name="Normal 2 12 4 2 3 6" xfId="17003" xr:uid="{00000000-0005-0000-0000-000093270000}"/>
    <cellStyle name="Normal 2 12 4 2 4" xfId="3219" xr:uid="{00000000-0005-0000-0000-000094270000}"/>
    <cellStyle name="Normal 2 12 4 2 4 2" xfId="3220" xr:uid="{00000000-0005-0000-0000-000095270000}"/>
    <cellStyle name="Normal 2 12 4 2 4 2 2" xfId="21420" xr:uid="{00000000-0005-0000-0000-000096270000}"/>
    <cellStyle name="Normal 2 12 4 2 4 3" xfId="3221" xr:uid="{00000000-0005-0000-0000-000097270000}"/>
    <cellStyle name="Normal 2 12 4 2 4 3 2" xfId="25256" xr:uid="{00000000-0005-0000-0000-000098270000}"/>
    <cellStyle name="Normal 2 12 4 2 4 4" xfId="3222" xr:uid="{00000000-0005-0000-0000-000099270000}"/>
    <cellStyle name="Normal 2 12 4 2 4 4 2" xfId="29093" xr:uid="{00000000-0005-0000-0000-00009A270000}"/>
    <cellStyle name="Normal 2 12 4 2 4 5" xfId="18804" xr:uid="{00000000-0005-0000-0000-00009B270000}"/>
    <cellStyle name="Normal 2 12 4 2 5" xfId="3223" xr:uid="{00000000-0005-0000-0000-00009C270000}"/>
    <cellStyle name="Normal 2 12 4 2 5 2" xfId="21413" xr:uid="{00000000-0005-0000-0000-00009D270000}"/>
    <cellStyle name="Normal 2 12 4 2 6" xfId="3224" xr:uid="{00000000-0005-0000-0000-00009E270000}"/>
    <cellStyle name="Normal 2 12 4 2 6 2" xfId="25249" xr:uid="{00000000-0005-0000-0000-00009F270000}"/>
    <cellStyle name="Normal 2 12 4 2 7" xfId="3225" xr:uid="{00000000-0005-0000-0000-0000A0270000}"/>
    <cellStyle name="Normal 2 12 4 2 7 2" xfId="29086" xr:uid="{00000000-0005-0000-0000-0000A1270000}"/>
    <cellStyle name="Normal 2 12 4 2 8" xfId="17000" xr:uid="{00000000-0005-0000-0000-0000A2270000}"/>
    <cellStyle name="Normal 2 12 4 3" xfId="3226" xr:uid="{00000000-0005-0000-0000-0000A3270000}"/>
    <cellStyle name="Normal 2 12 4 3 2" xfId="3227" xr:uid="{00000000-0005-0000-0000-0000A4270000}"/>
    <cellStyle name="Normal 2 12 4 3 2 2" xfId="3228" xr:uid="{00000000-0005-0000-0000-0000A5270000}"/>
    <cellStyle name="Normal 2 12 4 3 2 2 2" xfId="3229" xr:uid="{00000000-0005-0000-0000-0000A6270000}"/>
    <cellStyle name="Normal 2 12 4 3 2 2 2 2" xfId="21423" xr:uid="{00000000-0005-0000-0000-0000A7270000}"/>
    <cellStyle name="Normal 2 12 4 3 2 2 3" xfId="3230" xr:uid="{00000000-0005-0000-0000-0000A8270000}"/>
    <cellStyle name="Normal 2 12 4 3 2 2 3 2" xfId="25259" xr:uid="{00000000-0005-0000-0000-0000A9270000}"/>
    <cellStyle name="Normal 2 12 4 3 2 2 4" xfId="3231" xr:uid="{00000000-0005-0000-0000-0000AA270000}"/>
    <cellStyle name="Normal 2 12 4 3 2 2 4 2" xfId="29096" xr:uid="{00000000-0005-0000-0000-0000AB270000}"/>
    <cellStyle name="Normal 2 12 4 3 2 2 5" xfId="19792" xr:uid="{00000000-0005-0000-0000-0000AC270000}"/>
    <cellStyle name="Normal 2 12 4 3 2 3" xfId="3232" xr:uid="{00000000-0005-0000-0000-0000AD270000}"/>
    <cellStyle name="Normal 2 12 4 3 2 3 2" xfId="21422" xr:uid="{00000000-0005-0000-0000-0000AE270000}"/>
    <cellStyle name="Normal 2 12 4 3 2 4" xfId="3233" xr:uid="{00000000-0005-0000-0000-0000AF270000}"/>
    <cellStyle name="Normal 2 12 4 3 2 4 2" xfId="25258" xr:uid="{00000000-0005-0000-0000-0000B0270000}"/>
    <cellStyle name="Normal 2 12 4 3 2 5" xfId="3234" xr:uid="{00000000-0005-0000-0000-0000B1270000}"/>
    <cellStyle name="Normal 2 12 4 3 2 5 2" xfId="29095" xr:uid="{00000000-0005-0000-0000-0000B2270000}"/>
    <cellStyle name="Normal 2 12 4 3 2 6" xfId="17005" xr:uid="{00000000-0005-0000-0000-0000B3270000}"/>
    <cellStyle name="Normal 2 12 4 3 3" xfId="3235" xr:uid="{00000000-0005-0000-0000-0000B4270000}"/>
    <cellStyle name="Normal 2 12 4 3 3 2" xfId="3236" xr:uid="{00000000-0005-0000-0000-0000B5270000}"/>
    <cellStyle name="Normal 2 12 4 3 3 2 2" xfId="21424" xr:uid="{00000000-0005-0000-0000-0000B6270000}"/>
    <cellStyle name="Normal 2 12 4 3 3 3" xfId="3237" xr:uid="{00000000-0005-0000-0000-0000B7270000}"/>
    <cellStyle name="Normal 2 12 4 3 3 3 2" xfId="25260" xr:uid="{00000000-0005-0000-0000-0000B8270000}"/>
    <cellStyle name="Normal 2 12 4 3 3 4" xfId="3238" xr:uid="{00000000-0005-0000-0000-0000B9270000}"/>
    <cellStyle name="Normal 2 12 4 3 3 4 2" xfId="29097" xr:uid="{00000000-0005-0000-0000-0000BA270000}"/>
    <cellStyle name="Normal 2 12 4 3 3 5" xfId="18806" xr:uid="{00000000-0005-0000-0000-0000BB270000}"/>
    <cellStyle name="Normal 2 12 4 3 4" xfId="3239" xr:uid="{00000000-0005-0000-0000-0000BC270000}"/>
    <cellStyle name="Normal 2 12 4 3 4 2" xfId="21421" xr:uid="{00000000-0005-0000-0000-0000BD270000}"/>
    <cellStyle name="Normal 2 12 4 3 5" xfId="3240" xr:uid="{00000000-0005-0000-0000-0000BE270000}"/>
    <cellStyle name="Normal 2 12 4 3 5 2" xfId="25257" xr:uid="{00000000-0005-0000-0000-0000BF270000}"/>
    <cellStyle name="Normal 2 12 4 3 6" xfId="3241" xr:uid="{00000000-0005-0000-0000-0000C0270000}"/>
    <cellStyle name="Normal 2 12 4 3 6 2" xfId="29094" xr:uid="{00000000-0005-0000-0000-0000C1270000}"/>
    <cellStyle name="Normal 2 12 4 3 7" xfId="17004" xr:uid="{00000000-0005-0000-0000-0000C2270000}"/>
    <cellStyle name="Normal 2 12 4 4" xfId="3242" xr:uid="{00000000-0005-0000-0000-0000C3270000}"/>
    <cellStyle name="Normal 2 12 4 4 2" xfId="3243" xr:uid="{00000000-0005-0000-0000-0000C4270000}"/>
    <cellStyle name="Normal 2 12 4 4 2 2" xfId="3244" xr:uid="{00000000-0005-0000-0000-0000C5270000}"/>
    <cellStyle name="Normal 2 12 4 4 2 2 2" xfId="21426" xr:uid="{00000000-0005-0000-0000-0000C6270000}"/>
    <cellStyle name="Normal 2 12 4 4 2 3" xfId="3245" xr:uid="{00000000-0005-0000-0000-0000C7270000}"/>
    <cellStyle name="Normal 2 12 4 4 2 3 2" xfId="25262" xr:uid="{00000000-0005-0000-0000-0000C8270000}"/>
    <cellStyle name="Normal 2 12 4 4 2 4" xfId="3246" xr:uid="{00000000-0005-0000-0000-0000C9270000}"/>
    <cellStyle name="Normal 2 12 4 4 2 4 2" xfId="29099" xr:uid="{00000000-0005-0000-0000-0000CA270000}"/>
    <cellStyle name="Normal 2 12 4 4 2 5" xfId="19789" xr:uid="{00000000-0005-0000-0000-0000CB270000}"/>
    <cellStyle name="Normal 2 12 4 4 3" xfId="3247" xr:uid="{00000000-0005-0000-0000-0000CC270000}"/>
    <cellStyle name="Normal 2 12 4 4 3 2" xfId="21425" xr:uid="{00000000-0005-0000-0000-0000CD270000}"/>
    <cellStyle name="Normal 2 12 4 4 4" xfId="3248" xr:uid="{00000000-0005-0000-0000-0000CE270000}"/>
    <cellStyle name="Normal 2 12 4 4 4 2" xfId="25261" xr:uid="{00000000-0005-0000-0000-0000CF270000}"/>
    <cellStyle name="Normal 2 12 4 4 5" xfId="3249" xr:uid="{00000000-0005-0000-0000-0000D0270000}"/>
    <cellStyle name="Normal 2 12 4 4 5 2" xfId="29098" xr:uid="{00000000-0005-0000-0000-0000D1270000}"/>
    <cellStyle name="Normal 2 12 4 4 6" xfId="17006" xr:uid="{00000000-0005-0000-0000-0000D2270000}"/>
    <cellStyle name="Normal 2 12 4 5" xfId="3250" xr:uid="{00000000-0005-0000-0000-0000D3270000}"/>
    <cellStyle name="Normal 2 12 4 5 2" xfId="3251" xr:uid="{00000000-0005-0000-0000-0000D4270000}"/>
    <cellStyle name="Normal 2 12 4 5 2 2" xfId="21427" xr:uid="{00000000-0005-0000-0000-0000D5270000}"/>
    <cellStyle name="Normal 2 12 4 5 3" xfId="3252" xr:uid="{00000000-0005-0000-0000-0000D6270000}"/>
    <cellStyle name="Normal 2 12 4 5 3 2" xfId="25263" xr:uid="{00000000-0005-0000-0000-0000D7270000}"/>
    <cellStyle name="Normal 2 12 4 5 4" xfId="3253" xr:uid="{00000000-0005-0000-0000-0000D8270000}"/>
    <cellStyle name="Normal 2 12 4 5 4 2" xfId="29100" xr:uid="{00000000-0005-0000-0000-0000D9270000}"/>
    <cellStyle name="Normal 2 12 4 5 5" xfId="18803" xr:uid="{00000000-0005-0000-0000-0000DA270000}"/>
    <cellStyle name="Normal 2 12 4 6" xfId="3254" xr:uid="{00000000-0005-0000-0000-0000DB270000}"/>
    <cellStyle name="Normal 2 12 4 6 2" xfId="21412" xr:uid="{00000000-0005-0000-0000-0000DC270000}"/>
    <cellStyle name="Normal 2 12 4 7" xfId="3255" xr:uid="{00000000-0005-0000-0000-0000DD270000}"/>
    <cellStyle name="Normal 2 12 4 7 2" xfId="25248" xr:uid="{00000000-0005-0000-0000-0000DE270000}"/>
    <cellStyle name="Normal 2 12 4 8" xfId="3256" xr:uid="{00000000-0005-0000-0000-0000DF270000}"/>
    <cellStyle name="Normal 2 12 4 8 2" xfId="29085" xr:uid="{00000000-0005-0000-0000-0000E0270000}"/>
    <cellStyle name="Normal 2 12 4 9" xfId="16999" xr:uid="{00000000-0005-0000-0000-0000E1270000}"/>
    <cellStyle name="Normal 2 12 5" xfId="3257" xr:uid="{00000000-0005-0000-0000-0000E2270000}"/>
    <cellStyle name="Normal 2 12 5 2" xfId="3258" xr:uid="{00000000-0005-0000-0000-0000E3270000}"/>
    <cellStyle name="Normal 2 12 5 2 2" xfId="3259" xr:uid="{00000000-0005-0000-0000-0000E4270000}"/>
    <cellStyle name="Normal 2 12 5 2 2 2" xfId="3260" xr:uid="{00000000-0005-0000-0000-0000E5270000}"/>
    <cellStyle name="Normal 2 12 5 2 2 2 2" xfId="3261" xr:uid="{00000000-0005-0000-0000-0000E6270000}"/>
    <cellStyle name="Normal 2 12 5 2 2 2 2 2" xfId="21431" xr:uid="{00000000-0005-0000-0000-0000E7270000}"/>
    <cellStyle name="Normal 2 12 5 2 2 2 3" xfId="3262" xr:uid="{00000000-0005-0000-0000-0000E8270000}"/>
    <cellStyle name="Normal 2 12 5 2 2 2 3 2" xfId="25267" xr:uid="{00000000-0005-0000-0000-0000E9270000}"/>
    <cellStyle name="Normal 2 12 5 2 2 2 4" xfId="3263" xr:uid="{00000000-0005-0000-0000-0000EA270000}"/>
    <cellStyle name="Normal 2 12 5 2 2 2 4 2" xfId="29104" xr:uid="{00000000-0005-0000-0000-0000EB270000}"/>
    <cellStyle name="Normal 2 12 5 2 2 2 5" xfId="19794" xr:uid="{00000000-0005-0000-0000-0000EC270000}"/>
    <cellStyle name="Normal 2 12 5 2 2 3" xfId="3264" xr:uid="{00000000-0005-0000-0000-0000ED270000}"/>
    <cellStyle name="Normal 2 12 5 2 2 3 2" xfId="21430" xr:uid="{00000000-0005-0000-0000-0000EE270000}"/>
    <cellStyle name="Normal 2 12 5 2 2 4" xfId="3265" xr:uid="{00000000-0005-0000-0000-0000EF270000}"/>
    <cellStyle name="Normal 2 12 5 2 2 4 2" xfId="25266" xr:uid="{00000000-0005-0000-0000-0000F0270000}"/>
    <cellStyle name="Normal 2 12 5 2 2 5" xfId="3266" xr:uid="{00000000-0005-0000-0000-0000F1270000}"/>
    <cellStyle name="Normal 2 12 5 2 2 5 2" xfId="29103" xr:uid="{00000000-0005-0000-0000-0000F2270000}"/>
    <cellStyle name="Normal 2 12 5 2 2 6" xfId="17009" xr:uid="{00000000-0005-0000-0000-0000F3270000}"/>
    <cellStyle name="Normal 2 12 5 2 3" xfId="3267" xr:uid="{00000000-0005-0000-0000-0000F4270000}"/>
    <cellStyle name="Normal 2 12 5 2 3 2" xfId="3268" xr:uid="{00000000-0005-0000-0000-0000F5270000}"/>
    <cellStyle name="Normal 2 12 5 2 3 2 2" xfId="21432" xr:uid="{00000000-0005-0000-0000-0000F6270000}"/>
    <cellStyle name="Normal 2 12 5 2 3 3" xfId="3269" xr:uid="{00000000-0005-0000-0000-0000F7270000}"/>
    <cellStyle name="Normal 2 12 5 2 3 3 2" xfId="25268" xr:uid="{00000000-0005-0000-0000-0000F8270000}"/>
    <cellStyle name="Normal 2 12 5 2 3 4" xfId="3270" xr:uid="{00000000-0005-0000-0000-0000F9270000}"/>
    <cellStyle name="Normal 2 12 5 2 3 4 2" xfId="29105" xr:uid="{00000000-0005-0000-0000-0000FA270000}"/>
    <cellStyle name="Normal 2 12 5 2 3 5" xfId="18808" xr:uid="{00000000-0005-0000-0000-0000FB270000}"/>
    <cellStyle name="Normal 2 12 5 2 4" xfId="3271" xr:uid="{00000000-0005-0000-0000-0000FC270000}"/>
    <cellStyle name="Normal 2 12 5 2 4 2" xfId="21429" xr:uid="{00000000-0005-0000-0000-0000FD270000}"/>
    <cellStyle name="Normal 2 12 5 2 5" xfId="3272" xr:uid="{00000000-0005-0000-0000-0000FE270000}"/>
    <cellStyle name="Normal 2 12 5 2 5 2" xfId="25265" xr:uid="{00000000-0005-0000-0000-0000FF270000}"/>
    <cellStyle name="Normal 2 12 5 2 6" xfId="3273" xr:uid="{00000000-0005-0000-0000-000000280000}"/>
    <cellStyle name="Normal 2 12 5 2 6 2" xfId="29102" xr:uid="{00000000-0005-0000-0000-000001280000}"/>
    <cellStyle name="Normal 2 12 5 2 7" xfId="17008" xr:uid="{00000000-0005-0000-0000-000002280000}"/>
    <cellStyle name="Normal 2 12 5 3" xfId="3274" xr:uid="{00000000-0005-0000-0000-000003280000}"/>
    <cellStyle name="Normal 2 12 5 3 2" xfId="3275" xr:uid="{00000000-0005-0000-0000-000004280000}"/>
    <cellStyle name="Normal 2 12 5 3 2 2" xfId="3276" xr:uid="{00000000-0005-0000-0000-000005280000}"/>
    <cellStyle name="Normal 2 12 5 3 2 2 2" xfId="21434" xr:uid="{00000000-0005-0000-0000-000006280000}"/>
    <cellStyle name="Normal 2 12 5 3 2 3" xfId="3277" xr:uid="{00000000-0005-0000-0000-000007280000}"/>
    <cellStyle name="Normal 2 12 5 3 2 3 2" xfId="25270" xr:uid="{00000000-0005-0000-0000-000008280000}"/>
    <cellStyle name="Normal 2 12 5 3 2 4" xfId="3278" xr:uid="{00000000-0005-0000-0000-000009280000}"/>
    <cellStyle name="Normal 2 12 5 3 2 4 2" xfId="29107" xr:uid="{00000000-0005-0000-0000-00000A280000}"/>
    <cellStyle name="Normal 2 12 5 3 2 5" xfId="19793" xr:uid="{00000000-0005-0000-0000-00000B280000}"/>
    <cellStyle name="Normal 2 12 5 3 3" xfId="3279" xr:uid="{00000000-0005-0000-0000-00000C280000}"/>
    <cellStyle name="Normal 2 12 5 3 3 2" xfId="21433" xr:uid="{00000000-0005-0000-0000-00000D280000}"/>
    <cellStyle name="Normal 2 12 5 3 4" xfId="3280" xr:uid="{00000000-0005-0000-0000-00000E280000}"/>
    <cellStyle name="Normal 2 12 5 3 4 2" xfId="25269" xr:uid="{00000000-0005-0000-0000-00000F280000}"/>
    <cellStyle name="Normal 2 12 5 3 5" xfId="3281" xr:uid="{00000000-0005-0000-0000-000010280000}"/>
    <cellStyle name="Normal 2 12 5 3 5 2" xfId="29106" xr:uid="{00000000-0005-0000-0000-000011280000}"/>
    <cellStyle name="Normal 2 12 5 3 6" xfId="17010" xr:uid="{00000000-0005-0000-0000-000012280000}"/>
    <cellStyle name="Normal 2 12 5 4" xfId="3282" xr:uid="{00000000-0005-0000-0000-000013280000}"/>
    <cellStyle name="Normal 2 12 5 4 2" xfId="3283" xr:uid="{00000000-0005-0000-0000-000014280000}"/>
    <cellStyle name="Normal 2 12 5 4 2 2" xfId="21435" xr:uid="{00000000-0005-0000-0000-000015280000}"/>
    <cellStyle name="Normal 2 12 5 4 3" xfId="3284" xr:uid="{00000000-0005-0000-0000-000016280000}"/>
    <cellStyle name="Normal 2 12 5 4 3 2" xfId="25271" xr:uid="{00000000-0005-0000-0000-000017280000}"/>
    <cellStyle name="Normal 2 12 5 4 4" xfId="3285" xr:uid="{00000000-0005-0000-0000-000018280000}"/>
    <cellStyle name="Normal 2 12 5 4 4 2" xfId="29108" xr:uid="{00000000-0005-0000-0000-000019280000}"/>
    <cellStyle name="Normal 2 12 5 4 5" xfId="18807" xr:uid="{00000000-0005-0000-0000-00001A280000}"/>
    <cellStyle name="Normal 2 12 5 5" xfId="3286" xr:uid="{00000000-0005-0000-0000-00001B280000}"/>
    <cellStyle name="Normal 2 12 5 5 2" xfId="21428" xr:uid="{00000000-0005-0000-0000-00001C280000}"/>
    <cellStyle name="Normal 2 12 5 6" xfId="3287" xr:uid="{00000000-0005-0000-0000-00001D280000}"/>
    <cellStyle name="Normal 2 12 5 6 2" xfId="25264" xr:uid="{00000000-0005-0000-0000-00001E280000}"/>
    <cellStyle name="Normal 2 12 5 7" xfId="3288" xr:uid="{00000000-0005-0000-0000-00001F280000}"/>
    <cellStyle name="Normal 2 12 5 7 2" xfId="29101" xr:uid="{00000000-0005-0000-0000-000020280000}"/>
    <cellStyle name="Normal 2 12 5 8" xfId="17007" xr:uid="{00000000-0005-0000-0000-000021280000}"/>
    <cellStyle name="Normal 2 12 6" xfId="3289" xr:uid="{00000000-0005-0000-0000-000022280000}"/>
    <cellStyle name="Normal 2 12 6 2" xfId="3290" xr:uid="{00000000-0005-0000-0000-000023280000}"/>
    <cellStyle name="Normal 2 12 6 2 2" xfId="3291" xr:uid="{00000000-0005-0000-0000-000024280000}"/>
    <cellStyle name="Normal 2 12 6 2 2 2" xfId="3292" xr:uid="{00000000-0005-0000-0000-000025280000}"/>
    <cellStyle name="Normal 2 12 6 2 2 2 2" xfId="21438" xr:uid="{00000000-0005-0000-0000-000026280000}"/>
    <cellStyle name="Normal 2 12 6 2 2 3" xfId="3293" xr:uid="{00000000-0005-0000-0000-000027280000}"/>
    <cellStyle name="Normal 2 12 6 2 2 3 2" xfId="25274" xr:uid="{00000000-0005-0000-0000-000028280000}"/>
    <cellStyle name="Normal 2 12 6 2 2 4" xfId="3294" xr:uid="{00000000-0005-0000-0000-000029280000}"/>
    <cellStyle name="Normal 2 12 6 2 2 4 2" xfId="29111" xr:uid="{00000000-0005-0000-0000-00002A280000}"/>
    <cellStyle name="Normal 2 12 6 2 2 5" xfId="19795" xr:uid="{00000000-0005-0000-0000-00002B280000}"/>
    <cellStyle name="Normal 2 12 6 2 3" xfId="3295" xr:uid="{00000000-0005-0000-0000-00002C280000}"/>
    <cellStyle name="Normal 2 12 6 2 3 2" xfId="21437" xr:uid="{00000000-0005-0000-0000-00002D280000}"/>
    <cellStyle name="Normal 2 12 6 2 4" xfId="3296" xr:uid="{00000000-0005-0000-0000-00002E280000}"/>
    <cellStyle name="Normal 2 12 6 2 4 2" xfId="25273" xr:uid="{00000000-0005-0000-0000-00002F280000}"/>
    <cellStyle name="Normal 2 12 6 2 5" xfId="3297" xr:uid="{00000000-0005-0000-0000-000030280000}"/>
    <cellStyle name="Normal 2 12 6 2 5 2" xfId="29110" xr:uid="{00000000-0005-0000-0000-000031280000}"/>
    <cellStyle name="Normal 2 12 6 2 6" xfId="17012" xr:uid="{00000000-0005-0000-0000-000032280000}"/>
    <cellStyle name="Normal 2 12 6 3" xfId="3298" xr:uid="{00000000-0005-0000-0000-000033280000}"/>
    <cellStyle name="Normal 2 12 6 3 2" xfId="3299" xr:uid="{00000000-0005-0000-0000-000034280000}"/>
    <cellStyle name="Normal 2 12 6 3 2 2" xfId="21439" xr:uid="{00000000-0005-0000-0000-000035280000}"/>
    <cellStyle name="Normal 2 12 6 3 3" xfId="3300" xr:uid="{00000000-0005-0000-0000-000036280000}"/>
    <cellStyle name="Normal 2 12 6 3 3 2" xfId="25275" xr:uid="{00000000-0005-0000-0000-000037280000}"/>
    <cellStyle name="Normal 2 12 6 3 4" xfId="3301" xr:uid="{00000000-0005-0000-0000-000038280000}"/>
    <cellStyle name="Normal 2 12 6 3 4 2" xfId="29112" xr:uid="{00000000-0005-0000-0000-000039280000}"/>
    <cellStyle name="Normal 2 12 6 3 5" xfId="18809" xr:uid="{00000000-0005-0000-0000-00003A280000}"/>
    <cellStyle name="Normal 2 12 6 4" xfId="3302" xr:uid="{00000000-0005-0000-0000-00003B280000}"/>
    <cellStyle name="Normal 2 12 6 4 2" xfId="21436" xr:uid="{00000000-0005-0000-0000-00003C280000}"/>
    <cellStyle name="Normal 2 12 6 5" xfId="3303" xr:uid="{00000000-0005-0000-0000-00003D280000}"/>
    <cellStyle name="Normal 2 12 6 5 2" xfId="25272" xr:uid="{00000000-0005-0000-0000-00003E280000}"/>
    <cellStyle name="Normal 2 12 6 6" xfId="3304" xr:uid="{00000000-0005-0000-0000-00003F280000}"/>
    <cellStyle name="Normal 2 12 6 6 2" xfId="29109" xr:uid="{00000000-0005-0000-0000-000040280000}"/>
    <cellStyle name="Normal 2 12 6 7" xfId="17011" xr:uid="{00000000-0005-0000-0000-000041280000}"/>
    <cellStyle name="Normal 2 12 7" xfId="3305" xr:uid="{00000000-0005-0000-0000-000042280000}"/>
    <cellStyle name="Normal 2 12 7 2" xfId="3306" xr:uid="{00000000-0005-0000-0000-000043280000}"/>
    <cellStyle name="Normal 2 12 7 2 2" xfId="3307" xr:uid="{00000000-0005-0000-0000-000044280000}"/>
    <cellStyle name="Normal 2 12 7 2 2 2" xfId="3308" xr:uid="{00000000-0005-0000-0000-000045280000}"/>
    <cellStyle name="Normal 2 12 7 2 2 2 2" xfId="21442" xr:uid="{00000000-0005-0000-0000-000046280000}"/>
    <cellStyle name="Normal 2 12 7 2 2 3" xfId="3309" xr:uid="{00000000-0005-0000-0000-000047280000}"/>
    <cellStyle name="Normal 2 12 7 2 2 3 2" xfId="25278" xr:uid="{00000000-0005-0000-0000-000048280000}"/>
    <cellStyle name="Normal 2 12 7 2 2 4" xfId="3310" xr:uid="{00000000-0005-0000-0000-000049280000}"/>
    <cellStyle name="Normal 2 12 7 2 2 4 2" xfId="29115" xr:uid="{00000000-0005-0000-0000-00004A280000}"/>
    <cellStyle name="Normal 2 12 7 2 2 5" xfId="20537" xr:uid="{00000000-0005-0000-0000-00004B280000}"/>
    <cellStyle name="Normal 2 12 7 2 3" xfId="3311" xr:uid="{00000000-0005-0000-0000-00004C280000}"/>
    <cellStyle name="Normal 2 12 7 2 3 2" xfId="21441" xr:uid="{00000000-0005-0000-0000-00004D280000}"/>
    <cellStyle name="Normal 2 12 7 2 4" xfId="3312" xr:uid="{00000000-0005-0000-0000-00004E280000}"/>
    <cellStyle name="Normal 2 12 7 2 4 2" xfId="25277" xr:uid="{00000000-0005-0000-0000-00004F280000}"/>
    <cellStyle name="Normal 2 12 7 2 5" xfId="3313" xr:uid="{00000000-0005-0000-0000-000050280000}"/>
    <cellStyle name="Normal 2 12 7 2 5 2" xfId="29114" xr:uid="{00000000-0005-0000-0000-000051280000}"/>
    <cellStyle name="Normal 2 12 7 2 6" xfId="17014" xr:uid="{00000000-0005-0000-0000-000052280000}"/>
    <cellStyle name="Normal 2 12 7 3" xfId="3314" xr:uid="{00000000-0005-0000-0000-000053280000}"/>
    <cellStyle name="Normal 2 12 7 3 2" xfId="3315" xr:uid="{00000000-0005-0000-0000-000054280000}"/>
    <cellStyle name="Normal 2 12 7 3 2 2" xfId="21443" xr:uid="{00000000-0005-0000-0000-000055280000}"/>
    <cellStyle name="Normal 2 12 7 3 3" xfId="3316" xr:uid="{00000000-0005-0000-0000-000056280000}"/>
    <cellStyle name="Normal 2 12 7 3 3 2" xfId="25279" xr:uid="{00000000-0005-0000-0000-000057280000}"/>
    <cellStyle name="Normal 2 12 7 3 4" xfId="3317" xr:uid="{00000000-0005-0000-0000-000058280000}"/>
    <cellStyle name="Normal 2 12 7 3 4 2" xfId="29116" xr:uid="{00000000-0005-0000-0000-000059280000}"/>
    <cellStyle name="Normal 2 12 7 3 5" xfId="19536" xr:uid="{00000000-0005-0000-0000-00005A280000}"/>
    <cellStyle name="Normal 2 12 7 4" xfId="3318" xr:uid="{00000000-0005-0000-0000-00005B280000}"/>
    <cellStyle name="Normal 2 12 7 4 2" xfId="21440" xr:uid="{00000000-0005-0000-0000-00005C280000}"/>
    <cellStyle name="Normal 2 12 7 5" xfId="3319" xr:uid="{00000000-0005-0000-0000-00005D280000}"/>
    <cellStyle name="Normal 2 12 7 5 2" xfId="25276" xr:uid="{00000000-0005-0000-0000-00005E280000}"/>
    <cellStyle name="Normal 2 12 7 6" xfId="3320" xr:uid="{00000000-0005-0000-0000-00005F280000}"/>
    <cellStyle name="Normal 2 12 7 6 2" xfId="29113" xr:uid="{00000000-0005-0000-0000-000060280000}"/>
    <cellStyle name="Normal 2 12 7 7" xfId="17013" xr:uid="{00000000-0005-0000-0000-000061280000}"/>
    <cellStyle name="Normal 2 12 8" xfId="3321" xr:uid="{00000000-0005-0000-0000-000062280000}"/>
    <cellStyle name="Normal 2 12 8 2" xfId="3322" xr:uid="{00000000-0005-0000-0000-000063280000}"/>
    <cellStyle name="Normal 2 12 8 2 2" xfId="3323" xr:uid="{00000000-0005-0000-0000-000064280000}"/>
    <cellStyle name="Normal 2 12 8 2 2 2" xfId="21445" xr:uid="{00000000-0005-0000-0000-000065280000}"/>
    <cellStyle name="Normal 2 12 8 2 3" xfId="3324" xr:uid="{00000000-0005-0000-0000-000066280000}"/>
    <cellStyle name="Normal 2 12 8 2 3 2" xfId="25281" xr:uid="{00000000-0005-0000-0000-000067280000}"/>
    <cellStyle name="Normal 2 12 8 2 4" xfId="3325" xr:uid="{00000000-0005-0000-0000-000068280000}"/>
    <cellStyle name="Normal 2 12 8 2 4 2" xfId="29118" xr:uid="{00000000-0005-0000-0000-000069280000}"/>
    <cellStyle name="Normal 2 12 8 2 5" xfId="19772" xr:uid="{00000000-0005-0000-0000-00006A280000}"/>
    <cellStyle name="Normal 2 12 8 3" xfId="3326" xr:uid="{00000000-0005-0000-0000-00006B280000}"/>
    <cellStyle name="Normal 2 12 8 3 2" xfId="21444" xr:uid="{00000000-0005-0000-0000-00006C280000}"/>
    <cellStyle name="Normal 2 12 8 4" xfId="3327" xr:uid="{00000000-0005-0000-0000-00006D280000}"/>
    <cellStyle name="Normal 2 12 8 4 2" xfId="25280" xr:uid="{00000000-0005-0000-0000-00006E280000}"/>
    <cellStyle name="Normal 2 12 8 5" xfId="3328" xr:uid="{00000000-0005-0000-0000-00006F280000}"/>
    <cellStyle name="Normal 2 12 8 5 2" xfId="29117" xr:uid="{00000000-0005-0000-0000-000070280000}"/>
    <cellStyle name="Normal 2 12 8 6" xfId="17015" xr:uid="{00000000-0005-0000-0000-000071280000}"/>
    <cellStyle name="Normal 2 12 9" xfId="3329" xr:uid="{00000000-0005-0000-0000-000072280000}"/>
    <cellStyle name="Normal 2 12 9 2" xfId="3330" xr:uid="{00000000-0005-0000-0000-000073280000}"/>
    <cellStyle name="Normal 2 12 9 2 2" xfId="21446" xr:uid="{00000000-0005-0000-0000-000074280000}"/>
    <cellStyle name="Normal 2 12 9 3" xfId="3331" xr:uid="{00000000-0005-0000-0000-000075280000}"/>
    <cellStyle name="Normal 2 12 9 3 2" xfId="25282" xr:uid="{00000000-0005-0000-0000-000076280000}"/>
    <cellStyle name="Normal 2 12 9 4" xfId="3332" xr:uid="{00000000-0005-0000-0000-000077280000}"/>
    <cellStyle name="Normal 2 12 9 4 2" xfId="29119" xr:uid="{00000000-0005-0000-0000-000078280000}"/>
    <cellStyle name="Normal 2 12 9 5" xfId="18786" xr:uid="{00000000-0005-0000-0000-000079280000}"/>
    <cellStyle name="Normal 2 13" xfId="3333" xr:uid="{00000000-0005-0000-0000-00007A280000}"/>
    <cellStyle name="Normal 2 13 10" xfId="3334" xr:uid="{00000000-0005-0000-0000-00007B280000}"/>
    <cellStyle name="Normal 2 13 10 2" xfId="21447" xr:uid="{00000000-0005-0000-0000-00007C280000}"/>
    <cellStyle name="Normal 2 13 11" xfId="3335" xr:uid="{00000000-0005-0000-0000-00007D280000}"/>
    <cellStyle name="Normal 2 13 11 2" xfId="25283" xr:uid="{00000000-0005-0000-0000-00007E280000}"/>
    <cellStyle name="Normal 2 13 12" xfId="3336" xr:uid="{00000000-0005-0000-0000-00007F280000}"/>
    <cellStyle name="Normal 2 13 12 2" xfId="29120" xr:uid="{00000000-0005-0000-0000-000080280000}"/>
    <cellStyle name="Normal 2 13 13" xfId="32644" xr:uid="{00000000-0005-0000-0000-000081280000}"/>
    <cellStyle name="Normal 2 13 14" xfId="35407" xr:uid="{00000000-0005-0000-0000-000082280000}"/>
    <cellStyle name="Normal 2 13 15" xfId="17016" xr:uid="{00000000-0005-0000-0000-000083280000}"/>
    <cellStyle name="Normal 2 13 2" xfId="3337" xr:uid="{00000000-0005-0000-0000-000084280000}"/>
    <cellStyle name="Normal 2 13 2 10" xfId="3338" xr:uid="{00000000-0005-0000-0000-000085280000}"/>
    <cellStyle name="Normal 2 13 2 10 2" xfId="29121" xr:uid="{00000000-0005-0000-0000-000086280000}"/>
    <cellStyle name="Normal 2 13 2 11" xfId="17017" xr:uid="{00000000-0005-0000-0000-000087280000}"/>
    <cellStyle name="Normal 2 13 2 2" xfId="3339" xr:uid="{00000000-0005-0000-0000-000088280000}"/>
    <cellStyle name="Normal 2 13 2 2 2" xfId="3340" xr:uid="{00000000-0005-0000-0000-000089280000}"/>
    <cellStyle name="Normal 2 13 2 2 2 2" xfId="3341" xr:uid="{00000000-0005-0000-0000-00008A280000}"/>
    <cellStyle name="Normal 2 13 2 2 2 2 2" xfId="3342" xr:uid="{00000000-0005-0000-0000-00008B280000}"/>
    <cellStyle name="Normal 2 13 2 2 2 2 2 2" xfId="3343" xr:uid="{00000000-0005-0000-0000-00008C280000}"/>
    <cellStyle name="Normal 2 13 2 2 2 2 2 2 2" xfId="3344" xr:uid="{00000000-0005-0000-0000-00008D280000}"/>
    <cellStyle name="Normal 2 13 2 2 2 2 2 2 2 2" xfId="21453" xr:uid="{00000000-0005-0000-0000-00008E280000}"/>
    <cellStyle name="Normal 2 13 2 2 2 2 2 2 3" xfId="3345" xr:uid="{00000000-0005-0000-0000-00008F280000}"/>
    <cellStyle name="Normal 2 13 2 2 2 2 2 2 3 2" xfId="25289" xr:uid="{00000000-0005-0000-0000-000090280000}"/>
    <cellStyle name="Normal 2 13 2 2 2 2 2 2 4" xfId="3346" xr:uid="{00000000-0005-0000-0000-000091280000}"/>
    <cellStyle name="Normal 2 13 2 2 2 2 2 2 4 2" xfId="29126" xr:uid="{00000000-0005-0000-0000-000092280000}"/>
    <cellStyle name="Normal 2 13 2 2 2 2 2 2 5" xfId="19800" xr:uid="{00000000-0005-0000-0000-000093280000}"/>
    <cellStyle name="Normal 2 13 2 2 2 2 2 3" xfId="3347" xr:uid="{00000000-0005-0000-0000-000094280000}"/>
    <cellStyle name="Normal 2 13 2 2 2 2 2 3 2" xfId="21452" xr:uid="{00000000-0005-0000-0000-000095280000}"/>
    <cellStyle name="Normal 2 13 2 2 2 2 2 4" xfId="3348" xr:uid="{00000000-0005-0000-0000-000096280000}"/>
    <cellStyle name="Normal 2 13 2 2 2 2 2 4 2" xfId="25288" xr:uid="{00000000-0005-0000-0000-000097280000}"/>
    <cellStyle name="Normal 2 13 2 2 2 2 2 5" xfId="3349" xr:uid="{00000000-0005-0000-0000-000098280000}"/>
    <cellStyle name="Normal 2 13 2 2 2 2 2 5 2" xfId="29125" xr:uid="{00000000-0005-0000-0000-000099280000}"/>
    <cellStyle name="Normal 2 13 2 2 2 2 2 6" xfId="17021" xr:uid="{00000000-0005-0000-0000-00009A280000}"/>
    <cellStyle name="Normal 2 13 2 2 2 2 3" xfId="3350" xr:uid="{00000000-0005-0000-0000-00009B280000}"/>
    <cellStyle name="Normal 2 13 2 2 2 2 3 2" xfId="3351" xr:uid="{00000000-0005-0000-0000-00009C280000}"/>
    <cellStyle name="Normal 2 13 2 2 2 2 3 2 2" xfId="21454" xr:uid="{00000000-0005-0000-0000-00009D280000}"/>
    <cellStyle name="Normal 2 13 2 2 2 2 3 3" xfId="3352" xr:uid="{00000000-0005-0000-0000-00009E280000}"/>
    <cellStyle name="Normal 2 13 2 2 2 2 3 3 2" xfId="25290" xr:uid="{00000000-0005-0000-0000-00009F280000}"/>
    <cellStyle name="Normal 2 13 2 2 2 2 3 4" xfId="3353" xr:uid="{00000000-0005-0000-0000-0000A0280000}"/>
    <cellStyle name="Normal 2 13 2 2 2 2 3 4 2" xfId="29127" xr:uid="{00000000-0005-0000-0000-0000A1280000}"/>
    <cellStyle name="Normal 2 13 2 2 2 2 3 5" xfId="18814" xr:uid="{00000000-0005-0000-0000-0000A2280000}"/>
    <cellStyle name="Normal 2 13 2 2 2 2 4" xfId="3354" xr:uid="{00000000-0005-0000-0000-0000A3280000}"/>
    <cellStyle name="Normal 2 13 2 2 2 2 4 2" xfId="21451" xr:uid="{00000000-0005-0000-0000-0000A4280000}"/>
    <cellStyle name="Normal 2 13 2 2 2 2 5" xfId="3355" xr:uid="{00000000-0005-0000-0000-0000A5280000}"/>
    <cellStyle name="Normal 2 13 2 2 2 2 5 2" xfId="25287" xr:uid="{00000000-0005-0000-0000-0000A6280000}"/>
    <cellStyle name="Normal 2 13 2 2 2 2 6" xfId="3356" xr:uid="{00000000-0005-0000-0000-0000A7280000}"/>
    <cellStyle name="Normal 2 13 2 2 2 2 6 2" xfId="29124" xr:uid="{00000000-0005-0000-0000-0000A8280000}"/>
    <cellStyle name="Normal 2 13 2 2 2 2 7" xfId="17020" xr:uid="{00000000-0005-0000-0000-0000A9280000}"/>
    <cellStyle name="Normal 2 13 2 2 2 3" xfId="3357" xr:uid="{00000000-0005-0000-0000-0000AA280000}"/>
    <cellStyle name="Normal 2 13 2 2 2 3 2" xfId="3358" xr:uid="{00000000-0005-0000-0000-0000AB280000}"/>
    <cellStyle name="Normal 2 13 2 2 2 3 2 2" xfId="3359" xr:uid="{00000000-0005-0000-0000-0000AC280000}"/>
    <cellStyle name="Normal 2 13 2 2 2 3 2 2 2" xfId="21456" xr:uid="{00000000-0005-0000-0000-0000AD280000}"/>
    <cellStyle name="Normal 2 13 2 2 2 3 2 3" xfId="3360" xr:uid="{00000000-0005-0000-0000-0000AE280000}"/>
    <cellStyle name="Normal 2 13 2 2 2 3 2 3 2" xfId="25292" xr:uid="{00000000-0005-0000-0000-0000AF280000}"/>
    <cellStyle name="Normal 2 13 2 2 2 3 2 4" xfId="3361" xr:uid="{00000000-0005-0000-0000-0000B0280000}"/>
    <cellStyle name="Normal 2 13 2 2 2 3 2 4 2" xfId="29129" xr:uid="{00000000-0005-0000-0000-0000B1280000}"/>
    <cellStyle name="Normal 2 13 2 2 2 3 2 5" xfId="19799" xr:uid="{00000000-0005-0000-0000-0000B2280000}"/>
    <cellStyle name="Normal 2 13 2 2 2 3 3" xfId="3362" xr:uid="{00000000-0005-0000-0000-0000B3280000}"/>
    <cellStyle name="Normal 2 13 2 2 2 3 3 2" xfId="21455" xr:uid="{00000000-0005-0000-0000-0000B4280000}"/>
    <cellStyle name="Normal 2 13 2 2 2 3 4" xfId="3363" xr:uid="{00000000-0005-0000-0000-0000B5280000}"/>
    <cellStyle name="Normal 2 13 2 2 2 3 4 2" xfId="25291" xr:uid="{00000000-0005-0000-0000-0000B6280000}"/>
    <cellStyle name="Normal 2 13 2 2 2 3 5" xfId="3364" xr:uid="{00000000-0005-0000-0000-0000B7280000}"/>
    <cellStyle name="Normal 2 13 2 2 2 3 5 2" xfId="29128" xr:uid="{00000000-0005-0000-0000-0000B8280000}"/>
    <cellStyle name="Normal 2 13 2 2 2 3 6" xfId="17022" xr:uid="{00000000-0005-0000-0000-0000B9280000}"/>
    <cellStyle name="Normal 2 13 2 2 2 4" xfId="3365" xr:uid="{00000000-0005-0000-0000-0000BA280000}"/>
    <cellStyle name="Normal 2 13 2 2 2 4 2" xfId="3366" xr:uid="{00000000-0005-0000-0000-0000BB280000}"/>
    <cellStyle name="Normal 2 13 2 2 2 4 2 2" xfId="21457" xr:uid="{00000000-0005-0000-0000-0000BC280000}"/>
    <cellStyle name="Normal 2 13 2 2 2 4 3" xfId="3367" xr:uid="{00000000-0005-0000-0000-0000BD280000}"/>
    <cellStyle name="Normal 2 13 2 2 2 4 3 2" xfId="25293" xr:uid="{00000000-0005-0000-0000-0000BE280000}"/>
    <cellStyle name="Normal 2 13 2 2 2 4 4" xfId="3368" xr:uid="{00000000-0005-0000-0000-0000BF280000}"/>
    <cellStyle name="Normal 2 13 2 2 2 4 4 2" xfId="29130" xr:uid="{00000000-0005-0000-0000-0000C0280000}"/>
    <cellStyle name="Normal 2 13 2 2 2 4 5" xfId="18813" xr:uid="{00000000-0005-0000-0000-0000C1280000}"/>
    <cellStyle name="Normal 2 13 2 2 2 5" xfId="3369" xr:uid="{00000000-0005-0000-0000-0000C2280000}"/>
    <cellStyle name="Normal 2 13 2 2 2 5 2" xfId="21450" xr:uid="{00000000-0005-0000-0000-0000C3280000}"/>
    <cellStyle name="Normal 2 13 2 2 2 6" xfId="3370" xr:uid="{00000000-0005-0000-0000-0000C4280000}"/>
    <cellStyle name="Normal 2 13 2 2 2 6 2" xfId="25286" xr:uid="{00000000-0005-0000-0000-0000C5280000}"/>
    <cellStyle name="Normal 2 13 2 2 2 7" xfId="3371" xr:uid="{00000000-0005-0000-0000-0000C6280000}"/>
    <cellStyle name="Normal 2 13 2 2 2 7 2" xfId="29123" xr:uid="{00000000-0005-0000-0000-0000C7280000}"/>
    <cellStyle name="Normal 2 13 2 2 2 8" xfId="17019" xr:uid="{00000000-0005-0000-0000-0000C8280000}"/>
    <cellStyle name="Normal 2 13 2 2 3" xfId="3372" xr:uid="{00000000-0005-0000-0000-0000C9280000}"/>
    <cellStyle name="Normal 2 13 2 2 3 2" xfId="3373" xr:uid="{00000000-0005-0000-0000-0000CA280000}"/>
    <cellStyle name="Normal 2 13 2 2 3 2 2" xfId="3374" xr:uid="{00000000-0005-0000-0000-0000CB280000}"/>
    <cellStyle name="Normal 2 13 2 2 3 2 2 2" xfId="3375" xr:uid="{00000000-0005-0000-0000-0000CC280000}"/>
    <cellStyle name="Normal 2 13 2 2 3 2 2 2 2" xfId="21460" xr:uid="{00000000-0005-0000-0000-0000CD280000}"/>
    <cellStyle name="Normal 2 13 2 2 3 2 2 3" xfId="3376" xr:uid="{00000000-0005-0000-0000-0000CE280000}"/>
    <cellStyle name="Normal 2 13 2 2 3 2 2 3 2" xfId="25296" xr:uid="{00000000-0005-0000-0000-0000CF280000}"/>
    <cellStyle name="Normal 2 13 2 2 3 2 2 4" xfId="3377" xr:uid="{00000000-0005-0000-0000-0000D0280000}"/>
    <cellStyle name="Normal 2 13 2 2 3 2 2 4 2" xfId="29133" xr:uid="{00000000-0005-0000-0000-0000D1280000}"/>
    <cellStyle name="Normal 2 13 2 2 3 2 2 5" xfId="19801" xr:uid="{00000000-0005-0000-0000-0000D2280000}"/>
    <cellStyle name="Normal 2 13 2 2 3 2 3" xfId="3378" xr:uid="{00000000-0005-0000-0000-0000D3280000}"/>
    <cellStyle name="Normal 2 13 2 2 3 2 3 2" xfId="21459" xr:uid="{00000000-0005-0000-0000-0000D4280000}"/>
    <cellStyle name="Normal 2 13 2 2 3 2 4" xfId="3379" xr:uid="{00000000-0005-0000-0000-0000D5280000}"/>
    <cellStyle name="Normal 2 13 2 2 3 2 4 2" xfId="25295" xr:uid="{00000000-0005-0000-0000-0000D6280000}"/>
    <cellStyle name="Normal 2 13 2 2 3 2 5" xfId="3380" xr:uid="{00000000-0005-0000-0000-0000D7280000}"/>
    <cellStyle name="Normal 2 13 2 2 3 2 5 2" xfId="29132" xr:uid="{00000000-0005-0000-0000-0000D8280000}"/>
    <cellStyle name="Normal 2 13 2 2 3 2 6" xfId="17024" xr:uid="{00000000-0005-0000-0000-0000D9280000}"/>
    <cellStyle name="Normal 2 13 2 2 3 3" xfId="3381" xr:uid="{00000000-0005-0000-0000-0000DA280000}"/>
    <cellStyle name="Normal 2 13 2 2 3 3 2" xfId="3382" xr:uid="{00000000-0005-0000-0000-0000DB280000}"/>
    <cellStyle name="Normal 2 13 2 2 3 3 2 2" xfId="21461" xr:uid="{00000000-0005-0000-0000-0000DC280000}"/>
    <cellStyle name="Normal 2 13 2 2 3 3 3" xfId="3383" xr:uid="{00000000-0005-0000-0000-0000DD280000}"/>
    <cellStyle name="Normal 2 13 2 2 3 3 3 2" xfId="25297" xr:uid="{00000000-0005-0000-0000-0000DE280000}"/>
    <cellStyle name="Normal 2 13 2 2 3 3 4" xfId="3384" xr:uid="{00000000-0005-0000-0000-0000DF280000}"/>
    <cellStyle name="Normal 2 13 2 2 3 3 4 2" xfId="29134" xr:uid="{00000000-0005-0000-0000-0000E0280000}"/>
    <cellStyle name="Normal 2 13 2 2 3 3 5" xfId="18815" xr:uid="{00000000-0005-0000-0000-0000E1280000}"/>
    <cellStyle name="Normal 2 13 2 2 3 4" xfId="3385" xr:uid="{00000000-0005-0000-0000-0000E2280000}"/>
    <cellStyle name="Normal 2 13 2 2 3 4 2" xfId="21458" xr:uid="{00000000-0005-0000-0000-0000E3280000}"/>
    <cellStyle name="Normal 2 13 2 2 3 5" xfId="3386" xr:uid="{00000000-0005-0000-0000-0000E4280000}"/>
    <cellStyle name="Normal 2 13 2 2 3 5 2" xfId="25294" xr:uid="{00000000-0005-0000-0000-0000E5280000}"/>
    <cellStyle name="Normal 2 13 2 2 3 6" xfId="3387" xr:uid="{00000000-0005-0000-0000-0000E6280000}"/>
    <cellStyle name="Normal 2 13 2 2 3 6 2" xfId="29131" xr:uid="{00000000-0005-0000-0000-0000E7280000}"/>
    <cellStyle name="Normal 2 13 2 2 3 7" xfId="17023" xr:uid="{00000000-0005-0000-0000-0000E8280000}"/>
    <cellStyle name="Normal 2 13 2 2 4" xfId="3388" xr:uid="{00000000-0005-0000-0000-0000E9280000}"/>
    <cellStyle name="Normal 2 13 2 2 4 2" xfId="3389" xr:uid="{00000000-0005-0000-0000-0000EA280000}"/>
    <cellStyle name="Normal 2 13 2 2 4 2 2" xfId="3390" xr:uid="{00000000-0005-0000-0000-0000EB280000}"/>
    <cellStyle name="Normal 2 13 2 2 4 2 2 2" xfId="21463" xr:uid="{00000000-0005-0000-0000-0000EC280000}"/>
    <cellStyle name="Normal 2 13 2 2 4 2 3" xfId="3391" xr:uid="{00000000-0005-0000-0000-0000ED280000}"/>
    <cellStyle name="Normal 2 13 2 2 4 2 3 2" xfId="25299" xr:uid="{00000000-0005-0000-0000-0000EE280000}"/>
    <cellStyle name="Normal 2 13 2 2 4 2 4" xfId="3392" xr:uid="{00000000-0005-0000-0000-0000EF280000}"/>
    <cellStyle name="Normal 2 13 2 2 4 2 4 2" xfId="29136" xr:uid="{00000000-0005-0000-0000-0000F0280000}"/>
    <cellStyle name="Normal 2 13 2 2 4 2 5" xfId="19798" xr:uid="{00000000-0005-0000-0000-0000F1280000}"/>
    <cellStyle name="Normal 2 13 2 2 4 3" xfId="3393" xr:uid="{00000000-0005-0000-0000-0000F2280000}"/>
    <cellStyle name="Normal 2 13 2 2 4 3 2" xfId="21462" xr:uid="{00000000-0005-0000-0000-0000F3280000}"/>
    <cellStyle name="Normal 2 13 2 2 4 4" xfId="3394" xr:uid="{00000000-0005-0000-0000-0000F4280000}"/>
    <cellStyle name="Normal 2 13 2 2 4 4 2" xfId="25298" xr:uid="{00000000-0005-0000-0000-0000F5280000}"/>
    <cellStyle name="Normal 2 13 2 2 4 5" xfId="3395" xr:uid="{00000000-0005-0000-0000-0000F6280000}"/>
    <cellStyle name="Normal 2 13 2 2 4 5 2" xfId="29135" xr:uid="{00000000-0005-0000-0000-0000F7280000}"/>
    <cellStyle name="Normal 2 13 2 2 4 6" xfId="17025" xr:uid="{00000000-0005-0000-0000-0000F8280000}"/>
    <cellStyle name="Normal 2 13 2 2 5" xfId="3396" xr:uid="{00000000-0005-0000-0000-0000F9280000}"/>
    <cellStyle name="Normal 2 13 2 2 5 2" xfId="3397" xr:uid="{00000000-0005-0000-0000-0000FA280000}"/>
    <cellStyle name="Normal 2 13 2 2 5 2 2" xfId="21464" xr:uid="{00000000-0005-0000-0000-0000FB280000}"/>
    <cellStyle name="Normal 2 13 2 2 5 3" xfId="3398" xr:uid="{00000000-0005-0000-0000-0000FC280000}"/>
    <cellStyle name="Normal 2 13 2 2 5 3 2" xfId="25300" xr:uid="{00000000-0005-0000-0000-0000FD280000}"/>
    <cellStyle name="Normal 2 13 2 2 5 4" xfId="3399" xr:uid="{00000000-0005-0000-0000-0000FE280000}"/>
    <cellStyle name="Normal 2 13 2 2 5 4 2" xfId="29137" xr:uid="{00000000-0005-0000-0000-0000FF280000}"/>
    <cellStyle name="Normal 2 13 2 2 5 5" xfId="18812" xr:uid="{00000000-0005-0000-0000-000000290000}"/>
    <cellStyle name="Normal 2 13 2 2 6" xfId="3400" xr:uid="{00000000-0005-0000-0000-000001290000}"/>
    <cellStyle name="Normal 2 13 2 2 6 2" xfId="21449" xr:uid="{00000000-0005-0000-0000-000002290000}"/>
    <cellStyle name="Normal 2 13 2 2 7" xfId="3401" xr:uid="{00000000-0005-0000-0000-000003290000}"/>
    <cellStyle name="Normal 2 13 2 2 7 2" xfId="25285" xr:uid="{00000000-0005-0000-0000-000004290000}"/>
    <cellStyle name="Normal 2 13 2 2 8" xfId="3402" xr:uid="{00000000-0005-0000-0000-000005290000}"/>
    <cellStyle name="Normal 2 13 2 2 8 2" xfId="29122" xr:uid="{00000000-0005-0000-0000-000006290000}"/>
    <cellStyle name="Normal 2 13 2 2 9" xfId="17018" xr:uid="{00000000-0005-0000-0000-000007290000}"/>
    <cellStyle name="Normal 2 13 2 3" xfId="3403" xr:uid="{00000000-0005-0000-0000-000008290000}"/>
    <cellStyle name="Normal 2 13 2 3 2" xfId="3404" xr:uid="{00000000-0005-0000-0000-000009290000}"/>
    <cellStyle name="Normal 2 13 2 3 2 2" xfId="3405" xr:uid="{00000000-0005-0000-0000-00000A290000}"/>
    <cellStyle name="Normal 2 13 2 3 2 2 2" xfId="3406" xr:uid="{00000000-0005-0000-0000-00000B290000}"/>
    <cellStyle name="Normal 2 13 2 3 2 2 2 2" xfId="3407" xr:uid="{00000000-0005-0000-0000-00000C290000}"/>
    <cellStyle name="Normal 2 13 2 3 2 2 2 2 2" xfId="21468" xr:uid="{00000000-0005-0000-0000-00000D290000}"/>
    <cellStyle name="Normal 2 13 2 3 2 2 2 3" xfId="3408" xr:uid="{00000000-0005-0000-0000-00000E290000}"/>
    <cellStyle name="Normal 2 13 2 3 2 2 2 3 2" xfId="25304" xr:uid="{00000000-0005-0000-0000-00000F290000}"/>
    <cellStyle name="Normal 2 13 2 3 2 2 2 4" xfId="3409" xr:uid="{00000000-0005-0000-0000-000010290000}"/>
    <cellStyle name="Normal 2 13 2 3 2 2 2 4 2" xfId="29141" xr:uid="{00000000-0005-0000-0000-000011290000}"/>
    <cellStyle name="Normal 2 13 2 3 2 2 2 5" xfId="19803" xr:uid="{00000000-0005-0000-0000-000012290000}"/>
    <cellStyle name="Normal 2 13 2 3 2 2 3" xfId="3410" xr:uid="{00000000-0005-0000-0000-000013290000}"/>
    <cellStyle name="Normal 2 13 2 3 2 2 3 2" xfId="21467" xr:uid="{00000000-0005-0000-0000-000014290000}"/>
    <cellStyle name="Normal 2 13 2 3 2 2 4" xfId="3411" xr:uid="{00000000-0005-0000-0000-000015290000}"/>
    <cellStyle name="Normal 2 13 2 3 2 2 4 2" xfId="25303" xr:uid="{00000000-0005-0000-0000-000016290000}"/>
    <cellStyle name="Normal 2 13 2 3 2 2 5" xfId="3412" xr:uid="{00000000-0005-0000-0000-000017290000}"/>
    <cellStyle name="Normal 2 13 2 3 2 2 5 2" xfId="29140" xr:uid="{00000000-0005-0000-0000-000018290000}"/>
    <cellStyle name="Normal 2 13 2 3 2 2 6" xfId="17028" xr:uid="{00000000-0005-0000-0000-000019290000}"/>
    <cellStyle name="Normal 2 13 2 3 2 3" xfId="3413" xr:uid="{00000000-0005-0000-0000-00001A290000}"/>
    <cellStyle name="Normal 2 13 2 3 2 3 2" xfId="3414" xr:uid="{00000000-0005-0000-0000-00001B290000}"/>
    <cellStyle name="Normal 2 13 2 3 2 3 2 2" xfId="21469" xr:uid="{00000000-0005-0000-0000-00001C290000}"/>
    <cellStyle name="Normal 2 13 2 3 2 3 3" xfId="3415" xr:uid="{00000000-0005-0000-0000-00001D290000}"/>
    <cellStyle name="Normal 2 13 2 3 2 3 3 2" xfId="25305" xr:uid="{00000000-0005-0000-0000-00001E290000}"/>
    <cellStyle name="Normal 2 13 2 3 2 3 4" xfId="3416" xr:uid="{00000000-0005-0000-0000-00001F290000}"/>
    <cellStyle name="Normal 2 13 2 3 2 3 4 2" xfId="29142" xr:uid="{00000000-0005-0000-0000-000020290000}"/>
    <cellStyle name="Normal 2 13 2 3 2 3 5" xfId="18817" xr:uid="{00000000-0005-0000-0000-000021290000}"/>
    <cellStyle name="Normal 2 13 2 3 2 4" xfId="3417" xr:uid="{00000000-0005-0000-0000-000022290000}"/>
    <cellStyle name="Normal 2 13 2 3 2 4 2" xfId="21466" xr:uid="{00000000-0005-0000-0000-000023290000}"/>
    <cellStyle name="Normal 2 13 2 3 2 5" xfId="3418" xr:uid="{00000000-0005-0000-0000-000024290000}"/>
    <cellStyle name="Normal 2 13 2 3 2 5 2" xfId="25302" xr:uid="{00000000-0005-0000-0000-000025290000}"/>
    <cellStyle name="Normal 2 13 2 3 2 6" xfId="3419" xr:uid="{00000000-0005-0000-0000-000026290000}"/>
    <cellStyle name="Normal 2 13 2 3 2 6 2" xfId="29139" xr:uid="{00000000-0005-0000-0000-000027290000}"/>
    <cellStyle name="Normal 2 13 2 3 2 7" xfId="17027" xr:uid="{00000000-0005-0000-0000-000028290000}"/>
    <cellStyle name="Normal 2 13 2 3 3" xfId="3420" xr:uid="{00000000-0005-0000-0000-000029290000}"/>
    <cellStyle name="Normal 2 13 2 3 3 2" xfId="3421" xr:uid="{00000000-0005-0000-0000-00002A290000}"/>
    <cellStyle name="Normal 2 13 2 3 3 2 2" xfId="3422" xr:uid="{00000000-0005-0000-0000-00002B290000}"/>
    <cellStyle name="Normal 2 13 2 3 3 2 2 2" xfId="21471" xr:uid="{00000000-0005-0000-0000-00002C290000}"/>
    <cellStyle name="Normal 2 13 2 3 3 2 3" xfId="3423" xr:uid="{00000000-0005-0000-0000-00002D290000}"/>
    <cellStyle name="Normal 2 13 2 3 3 2 3 2" xfId="25307" xr:uid="{00000000-0005-0000-0000-00002E290000}"/>
    <cellStyle name="Normal 2 13 2 3 3 2 4" xfId="3424" xr:uid="{00000000-0005-0000-0000-00002F290000}"/>
    <cellStyle name="Normal 2 13 2 3 3 2 4 2" xfId="29144" xr:uid="{00000000-0005-0000-0000-000030290000}"/>
    <cellStyle name="Normal 2 13 2 3 3 2 5" xfId="19802" xr:uid="{00000000-0005-0000-0000-000031290000}"/>
    <cellStyle name="Normal 2 13 2 3 3 3" xfId="3425" xr:uid="{00000000-0005-0000-0000-000032290000}"/>
    <cellStyle name="Normal 2 13 2 3 3 3 2" xfId="21470" xr:uid="{00000000-0005-0000-0000-000033290000}"/>
    <cellStyle name="Normal 2 13 2 3 3 4" xfId="3426" xr:uid="{00000000-0005-0000-0000-000034290000}"/>
    <cellStyle name="Normal 2 13 2 3 3 4 2" xfId="25306" xr:uid="{00000000-0005-0000-0000-000035290000}"/>
    <cellStyle name="Normal 2 13 2 3 3 5" xfId="3427" xr:uid="{00000000-0005-0000-0000-000036290000}"/>
    <cellStyle name="Normal 2 13 2 3 3 5 2" xfId="29143" xr:uid="{00000000-0005-0000-0000-000037290000}"/>
    <cellStyle name="Normal 2 13 2 3 3 6" xfId="17029" xr:uid="{00000000-0005-0000-0000-000038290000}"/>
    <cellStyle name="Normal 2 13 2 3 4" xfId="3428" xr:uid="{00000000-0005-0000-0000-000039290000}"/>
    <cellStyle name="Normal 2 13 2 3 4 2" xfId="3429" xr:uid="{00000000-0005-0000-0000-00003A290000}"/>
    <cellStyle name="Normal 2 13 2 3 4 2 2" xfId="21472" xr:uid="{00000000-0005-0000-0000-00003B290000}"/>
    <cellStyle name="Normal 2 13 2 3 4 3" xfId="3430" xr:uid="{00000000-0005-0000-0000-00003C290000}"/>
    <cellStyle name="Normal 2 13 2 3 4 3 2" xfId="25308" xr:uid="{00000000-0005-0000-0000-00003D290000}"/>
    <cellStyle name="Normal 2 13 2 3 4 4" xfId="3431" xr:uid="{00000000-0005-0000-0000-00003E290000}"/>
    <cellStyle name="Normal 2 13 2 3 4 4 2" xfId="29145" xr:uid="{00000000-0005-0000-0000-00003F290000}"/>
    <cellStyle name="Normal 2 13 2 3 4 5" xfId="18816" xr:uid="{00000000-0005-0000-0000-000040290000}"/>
    <cellStyle name="Normal 2 13 2 3 5" xfId="3432" xr:uid="{00000000-0005-0000-0000-000041290000}"/>
    <cellStyle name="Normal 2 13 2 3 5 2" xfId="21465" xr:uid="{00000000-0005-0000-0000-000042290000}"/>
    <cellStyle name="Normal 2 13 2 3 6" xfId="3433" xr:uid="{00000000-0005-0000-0000-000043290000}"/>
    <cellStyle name="Normal 2 13 2 3 6 2" xfId="25301" xr:uid="{00000000-0005-0000-0000-000044290000}"/>
    <cellStyle name="Normal 2 13 2 3 7" xfId="3434" xr:uid="{00000000-0005-0000-0000-000045290000}"/>
    <cellStyle name="Normal 2 13 2 3 7 2" xfId="29138" xr:uid="{00000000-0005-0000-0000-000046290000}"/>
    <cellStyle name="Normal 2 13 2 3 8" xfId="17026" xr:uid="{00000000-0005-0000-0000-000047290000}"/>
    <cellStyle name="Normal 2 13 2 4" xfId="3435" xr:uid="{00000000-0005-0000-0000-000048290000}"/>
    <cellStyle name="Normal 2 13 2 4 2" xfId="3436" xr:uid="{00000000-0005-0000-0000-000049290000}"/>
    <cellStyle name="Normal 2 13 2 4 2 2" xfId="3437" xr:uid="{00000000-0005-0000-0000-00004A290000}"/>
    <cellStyle name="Normal 2 13 2 4 2 2 2" xfId="3438" xr:uid="{00000000-0005-0000-0000-00004B290000}"/>
    <cellStyle name="Normal 2 13 2 4 2 2 2 2" xfId="21475" xr:uid="{00000000-0005-0000-0000-00004C290000}"/>
    <cellStyle name="Normal 2 13 2 4 2 2 3" xfId="3439" xr:uid="{00000000-0005-0000-0000-00004D290000}"/>
    <cellStyle name="Normal 2 13 2 4 2 2 3 2" xfId="25311" xr:uid="{00000000-0005-0000-0000-00004E290000}"/>
    <cellStyle name="Normal 2 13 2 4 2 2 4" xfId="3440" xr:uid="{00000000-0005-0000-0000-00004F290000}"/>
    <cellStyle name="Normal 2 13 2 4 2 2 4 2" xfId="29148" xr:uid="{00000000-0005-0000-0000-000050290000}"/>
    <cellStyle name="Normal 2 13 2 4 2 2 5" xfId="19804" xr:uid="{00000000-0005-0000-0000-000051290000}"/>
    <cellStyle name="Normal 2 13 2 4 2 3" xfId="3441" xr:uid="{00000000-0005-0000-0000-000052290000}"/>
    <cellStyle name="Normal 2 13 2 4 2 3 2" xfId="21474" xr:uid="{00000000-0005-0000-0000-000053290000}"/>
    <cellStyle name="Normal 2 13 2 4 2 4" xfId="3442" xr:uid="{00000000-0005-0000-0000-000054290000}"/>
    <cellStyle name="Normal 2 13 2 4 2 4 2" xfId="25310" xr:uid="{00000000-0005-0000-0000-000055290000}"/>
    <cellStyle name="Normal 2 13 2 4 2 5" xfId="3443" xr:uid="{00000000-0005-0000-0000-000056290000}"/>
    <cellStyle name="Normal 2 13 2 4 2 5 2" xfId="29147" xr:uid="{00000000-0005-0000-0000-000057290000}"/>
    <cellStyle name="Normal 2 13 2 4 2 6" xfId="17031" xr:uid="{00000000-0005-0000-0000-000058290000}"/>
    <cellStyle name="Normal 2 13 2 4 3" xfId="3444" xr:uid="{00000000-0005-0000-0000-000059290000}"/>
    <cellStyle name="Normal 2 13 2 4 3 2" xfId="3445" xr:uid="{00000000-0005-0000-0000-00005A290000}"/>
    <cellStyle name="Normal 2 13 2 4 3 2 2" xfId="21476" xr:uid="{00000000-0005-0000-0000-00005B290000}"/>
    <cellStyle name="Normal 2 13 2 4 3 3" xfId="3446" xr:uid="{00000000-0005-0000-0000-00005C290000}"/>
    <cellStyle name="Normal 2 13 2 4 3 3 2" xfId="25312" xr:uid="{00000000-0005-0000-0000-00005D290000}"/>
    <cellStyle name="Normal 2 13 2 4 3 4" xfId="3447" xr:uid="{00000000-0005-0000-0000-00005E290000}"/>
    <cellStyle name="Normal 2 13 2 4 3 4 2" xfId="29149" xr:uid="{00000000-0005-0000-0000-00005F290000}"/>
    <cellStyle name="Normal 2 13 2 4 3 5" xfId="18818" xr:uid="{00000000-0005-0000-0000-000060290000}"/>
    <cellStyle name="Normal 2 13 2 4 4" xfId="3448" xr:uid="{00000000-0005-0000-0000-000061290000}"/>
    <cellStyle name="Normal 2 13 2 4 4 2" xfId="21473" xr:uid="{00000000-0005-0000-0000-000062290000}"/>
    <cellStyle name="Normal 2 13 2 4 5" xfId="3449" xr:uid="{00000000-0005-0000-0000-000063290000}"/>
    <cellStyle name="Normal 2 13 2 4 5 2" xfId="25309" xr:uid="{00000000-0005-0000-0000-000064290000}"/>
    <cellStyle name="Normal 2 13 2 4 6" xfId="3450" xr:uid="{00000000-0005-0000-0000-000065290000}"/>
    <cellStyle name="Normal 2 13 2 4 6 2" xfId="29146" xr:uid="{00000000-0005-0000-0000-000066290000}"/>
    <cellStyle name="Normal 2 13 2 4 7" xfId="17030" xr:uid="{00000000-0005-0000-0000-000067290000}"/>
    <cellStyle name="Normal 2 13 2 5" xfId="3451" xr:uid="{00000000-0005-0000-0000-000068290000}"/>
    <cellStyle name="Normal 2 13 2 5 2" xfId="3452" xr:uid="{00000000-0005-0000-0000-000069290000}"/>
    <cellStyle name="Normal 2 13 2 5 2 2" xfId="3453" xr:uid="{00000000-0005-0000-0000-00006A290000}"/>
    <cellStyle name="Normal 2 13 2 5 2 2 2" xfId="3454" xr:uid="{00000000-0005-0000-0000-00006B290000}"/>
    <cellStyle name="Normal 2 13 2 5 2 2 2 2" xfId="21479" xr:uid="{00000000-0005-0000-0000-00006C290000}"/>
    <cellStyle name="Normal 2 13 2 5 2 2 3" xfId="3455" xr:uid="{00000000-0005-0000-0000-00006D290000}"/>
    <cellStyle name="Normal 2 13 2 5 2 2 3 2" xfId="25315" xr:uid="{00000000-0005-0000-0000-00006E290000}"/>
    <cellStyle name="Normal 2 13 2 5 2 2 4" xfId="3456" xr:uid="{00000000-0005-0000-0000-00006F290000}"/>
    <cellStyle name="Normal 2 13 2 5 2 2 4 2" xfId="29152" xr:uid="{00000000-0005-0000-0000-000070290000}"/>
    <cellStyle name="Normal 2 13 2 5 2 2 5" xfId="20538" xr:uid="{00000000-0005-0000-0000-000071290000}"/>
    <cellStyle name="Normal 2 13 2 5 2 3" xfId="3457" xr:uid="{00000000-0005-0000-0000-000072290000}"/>
    <cellStyle name="Normal 2 13 2 5 2 3 2" xfId="21478" xr:uid="{00000000-0005-0000-0000-000073290000}"/>
    <cellStyle name="Normal 2 13 2 5 2 4" xfId="3458" xr:uid="{00000000-0005-0000-0000-000074290000}"/>
    <cellStyle name="Normal 2 13 2 5 2 4 2" xfId="25314" xr:uid="{00000000-0005-0000-0000-000075290000}"/>
    <cellStyle name="Normal 2 13 2 5 2 5" xfId="3459" xr:uid="{00000000-0005-0000-0000-000076290000}"/>
    <cellStyle name="Normal 2 13 2 5 2 5 2" xfId="29151" xr:uid="{00000000-0005-0000-0000-000077290000}"/>
    <cellStyle name="Normal 2 13 2 5 2 6" xfId="17033" xr:uid="{00000000-0005-0000-0000-000078290000}"/>
    <cellStyle name="Normal 2 13 2 5 3" xfId="3460" xr:uid="{00000000-0005-0000-0000-000079290000}"/>
    <cellStyle name="Normal 2 13 2 5 3 2" xfId="3461" xr:uid="{00000000-0005-0000-0000-00007A290000}"/>
    <cellStyle name="Normal 2 13 2 5 3 2 2" xfId="21480" xr:uid="{00000000-0005-0000-0000-00007B290000}"/>
    <cellStyle name="Normal 2 13 2 5 3 3" xfId="3462" xr:uid="{00000000-0005-0000-0000-00007C290000}"/>
    <cellStyle name="Normal 2 13 2 5 3 3 2" xfId="25316" xr:uid="{00000000-0005-0000-0000-00007D290000}"/>
    <cellStyle name="Normal 2 13 2 5 3 4" xfId="3463" xr:uid="{00000000-0005-0000-0000-00007E290000}"/>
    <cellStyle name="Normal 2 13 2 5 3 4 2" xfId="29153" xr:uid="{00000000-0005-0000-0000-00007F290000}"/>
    <cellStyle name="Normal 2 13 2 5 3 5" xfId="19568" xr:uid="{00000000-0005-0000-0000-000080290000}"/>
    <cellStyle name="Normal 2 13 2 5 4" xfId="3464" xr:uid="{00000000-0005-0000-0000-000081290000}"/>
    <cellStyle name="Normal 2 13 2 5 4 2" xfId="21477" xr:uid="{00000000-0005-0000-0000-000082290000}"/>
    <cellStyle name="Normal 2 13 2 5 5" xfId="3465" xr:uid="{00000000-0005-0000-0000-000083290000}"/>
    <cellStyle name="Normal 2 13 2 5 5 2" xfId="25313" xr:uid="{00000000-0005-0000-0000-000084290000}"/>
    <cellStyle name="Normal 2 13 2 5 6" xfId="3466" xr:uid="{00000000-0005-0000-0000-000085290000}"/>
    <cellStyle name="Normal 2 13 2 5 6 2" xfId="29150" xr:uid="{00000000-0005-0000-0000-000086290000}"/>
    <cellStyle name="Normal 2 13 2 5 7" xfId="17032" xr:uid="{00000000-0005-0000-0000-000087290000}"/>
    <cellStyle name="Normal 2 13 2 6" xfId="3467" xr:uid="{00000000-0005-0000-0000-000088290000}"/>
    <cellStyle name="Normal 2 13 2 6 2" xfId="3468" xr:uid="{00000000-0005-0000-0000-000089290000}"/>
    <cellStyle name="Normal 2 13 2 6 2 2" xfId="3469" xr:uid="{00000000-0005-0000-0000-00008A290000}"/>
    <cellStyle name="Normal 2 13 2 6 2 2 2" xfId="21482" xr:uid="{00000000-0005-0000-0000-00008B290000}"/>
    <cellStyle name="Normal 2 13 2 6 2 3" xfId="3470" xr:uid="{00000000-0005-0000-0000-00008C290000}"/>
    <cellStyle name="Normal 2 13 2 6 2 3 2" xfId="25318" xr:uid="{00000000-0005-0000-0000-00008D290000}"/>
    <cellStyle name="Normal 2 13 2 6 2 4" xfId="3471" xr:uid="{00000000-0005-0000-0000-00008E290000}"/>
    <cellStyle name="Normal 2 13 2 6 2 4 2" xfId="29155" xr:uid="{00000000-0005-0000-0000-00008F290000}"/>
    <cellStyle name="Normal 2 13 2 6 2 5" xfId="19797" xr:uid="{00000000-0005-0000-0000-000090290000}"/>
    <cellStyle name="Normal 2 13 2 6 3" xfId="3472" xr:uid="{00000000-0005-0000-0000-000091290000}"/>
    <cellStyle name="Normal 2 13 2 6 3 2" xfId="21481" xr:uid="{00000000-0005-0000-0000-000092290000}"/>
    <cellStyle name="Normal 2 13 2 6 4" xfId="3473" xr:uid="{00000000-0005-0000-0000-000093290000}"/>
    <cellStyle name="Normal 2 13 2 6 4 2" xfId="25317" xr:uid="{00000000-0005-0000-0000-000094290000}"/>
    <cellStyle name="Normal 2 13 2 6 5" xfId="3474" xr:uid="{00000000-0005-0000-0000-000095290000}"/>
    <cellStyle name="Normal 2 13 2 6 5 2" xfId="29154" xr:uid="{00000000-0005-0000-0000-000096290000}"/>
    <cellStyle name="Normal 2 13 2 6 6" xfId="17034" xr:uid="{00000000-0005-0000-0000-000097290000}"/>
    <cellStyle name="Normal 2 13 2 7" xfId="3475" xr:uid="{00000000-0005-0000-0000-000098290000}"/>
    <cellStyle name="Normal 2 13 2 7 2" xfId="3476" xr:uid="{00000000-0005-0000-0000-000099290000}"/>
    <cellStyle name="Normal 2 13 2 7 2 2" xfId="21483" xr:uid="{00000000-0005-0000-0000-00009A290000}"/>
    <cellStyle name="Normal 2 13 2 7 3" xfId="3477" xr:uid="{00000000-0005-0000-0000-00009B290000}"/>
    <cellStyle name="Normal 2 13 2 7 3 2" xfId="25319" xr:uid="{00000000-0005-0000-0000-00009C290000}"/>
    <cellStyle name="Normal 2 13 2 7 4" xfId="3478" xr:uid="{00000000-0005-0000-0000-00009D290000}"/>
    <cellStyle name="Normal 2 13 2 7 4 2" xfId="29156" xr:uid="{00000000-0005-0000-0000-00009E290000}"/>
    <cellStyle name="Normal 2 13 2 7 5" xfId="18811" xr:uid="{00000000-0005-0000-0000-00009F290000}"/>
    <cellStyle name="Normal 2 13 2 8" xfId="3479" xr:uid="{00000000-0005-0000-0000-0000A0290000}"/>
    <cellStyle name="Normal 2 13 2 8 2" xfId="21448" xr:uid="{00000000-0005-0000-0000-0000A1290000}"/>
    <cellStyle name="Normal 2 13 2 9" xfId="3480" xr:uid="{00000000-0005-0000-0000-0000A2290000}"/>
    <cellStyle name="Normal 2 13 2 9 2" xfId="25284" xr:uid="{00000000-0005-0000-0000-0000A3290000}"/>
    <cellStyle name="Normal 2 13 3" xfId="3481" xr:uid="{00000000-0005-0000-0000-0000A4290000}"/>
    <cellStyle name="Normal 2 13 3 10" xfId="3482" xr:uid="{00000000-0005-0000-0000-0000A5290000}"/>
    <cellStyle name="Normal 2 13 3 10 2" xfId="29157" xr:uid="{00000000-0005-0000-0000-0000A6290000}"/>
    <cellStyle name="Normal 2 13 3 11" xfId="17035" xr:uid="{00000000-0005-0000-0000-0000A7290000}"/>
    <cellStyle name="Normal 2 13 3 2" xfId="3483" xr:uid="{00000000-0005-0000-0000-0000A8290000}"/>
    <cellStyle name="Normal 2 13 3 2 2" xfId="3484" xr:uid="{00000000-0005-0000-0000-0000A9290000}"/>
    <cellStyle name="Normal 2 13 3 2 2 2" xfId="3485" xr:uid="{00000000-0005-0000-0000-0000AA290000}"/>
    <cellStyle name="Normal 2 13 3 2 2 2 2" xfId="3486" xr:uid="{00000000-0005-0000-0000-0000AB290000}"/>
    <cellStyle name="Normal 2 13 3 2 2 2 2 2" xfId="3487" xr:uid="{00000000-0005-0000-0000-0000AC290000}"/>
    <cellStyle name="Normal 2 13 3 2 2 2 2 2 2" xfId="3488" xr:uid="{00000000-0005-0000-0000-0000AD290000}"/>
    <cellStyle name="Normal 2 13 3 2 2 2 2 2 2 2" xfId="21489" xr:uid="{00000000-0005-0000-0000-0000AE290000}"/>
    <cellStyle name="Normal 2 13 3 2 2 2 2 2 3" xfId="3489" xr:uid="{00000000-0005-0000-0000-0000AF290000}"/>
    <cellStyle name="Normal 2 13 3 2 2 2 2 2 3 2" xfId="25325" xr:uid="{00000000-0005-0000-0000-0000B0290000}"/>
    <cellStyle name="Normal 2 13 3 2 2 2 2 2 4" xfId="3490" xr:uid="{00000000-0005-0000-0000-0000B1290000}"/>
    <cellStyle name="Normal 2 13 3 2 2 2 2 2 4 2" xfId="29162" xr:uid="{00000000-0005-0000-0000-0000B2290000}"/>
    <cellStyle name="Normal 2 13 3 2 2 2 2 2 5" xfId="19808" xr:uid="{00000000-0005-0000-0000-0000B3290000}"/>
    <cellStyle name="Normal 2 13 3 2 2 2 2 3" xfId="3491" xr:uid="{00000000-0005-0000-0000-0000B4290000}"/>
    <cellStyle name="Normal 2 13 3 2 2 2 2 3 2" xfId="21488" xr:uid="{00000000-0005-0000-0000-0000B5290000}"/>
    <cellStyle name="Normal 2 13 3 2 2 2 2 4" xfId="3492" xr:uid="{00000000-0005-0000-0000-0000B6290000}"/>
    <cellStyle name="Normal 2 13 3 2 2 2 2 4 2" xfId="25324" xr:uid="{00000000-0005-0000-0000-0000B7290000}"/>
    <cellStyle name="Normal 2 13 3 2 2 2 2 5" xfId="3493" xr:uid="{00000000-0005-0000-0000-0000B8290000}"/>
    <cellStyle name="Normal 2 13 3 2 2 2 2 5 2" xfId="29161" xr:uid="{00000000-0005-0000-0000-0000B9290000}"/>
    <cellStyle name="Normal 2 13 3 2 2 2 2 6" xfId="17039" xr:uid="{00000000-0005-0000-0000-0000BA290000}"/>
    <cellStyle name="Normal 2 13 3 2 2 2 3" xfId="3494" xr:uid="{00000000-0005-0000-0000-0000BB290000}"/>
    <cellStyle name="Normal 2 13 3 2 2 2 3 2" xfId="3495" xr:uid="{00000000-0005-0000-0000-0000BC290000}"/>
    <cellStyle name="Normal 2 13 3 2 2 2 3 2 2" xfId="21490" xr:uid="{00000000-0005-0000-0000-0000BD290000}"/>
    <cellStyle name="Normal 2 13 3 2 2 2 3 3" xfId="3496" xr:uid="{00000000-0005-0000-0000-0000BE290000}"/>
    <cellStyle name="Normal 2 13 3 2 2 2 3 3 2" xfId="25326" xr:uid="{00000000-0005-0000-0000-0000BF290000}"/>
    <cellStyle name="Normal 2 13 3 2 2 2 3 4" xfId="3497" xr:uid="{00000000-0005-0000-0000-0000C0290000}"/>
    <cellStyle name="Normal 2 13 3 2 2 2 3 4 2" xfId="29163" xr:uid="{00000000-0005-0000-0000-0000C1290000}"/>
    <cellStyle name="Normal 2 13 3 2 2 2 3 5" xfId="18822" xr:uid="{00000000-0005-0000-0000-0000C2290000}"/>
    <cellStyle name="Normal 2 13 3 2 2 2 4" xfId="3498" xr:uid="{00000000-0005-0000-0000-0000C3290000}"/>
    <cellStyle name="Normal 2 13 3 2 2 2 4 2" xfId="21487" xr:uid="{00000000-0005-0000-0000-0000C4290000}"/>
    <cellStyle name="Normal 2 13 3 2 2 2 5" xfId="3499" xr:uid="{00000000-0005-0000-0000-0000C5290000}"/>
    <cellStyle name="Normal 2 13 3 2 2 2 5 2" xfId="25323" xr:uid="{00000000-0005-0000-0000-0000C6290000}"/>
    <cellStyle name="Normal 2 13 3 2 2 2 6" xfId="3500" xr:uid="{00000000-0005-0000-0000-0000C7290000}"/>
    <cellStyle name="Normal 2 13 3 2 2 2 6 2" xfId="29160" xr:uid="{00000000-0005-0000-0000-0000C8290000}"/>
    <cellStyle name="Normal 2 13 3 2 2 2 7" xfId="17038" xr:uid="{00000000-0005-0000-0000-0000C9290000}"/>
    <cellStyle name="Normal 2 13 3 2 2 3" xfId="3501" xr:uid="{00000000-0005-0000-0000-0000CA290000}"/>
    <cellStyle name="Normal 2 13 3 2 2 3 2" xfId="3502" xr:uid="{00000000-0005-0000-0000-0000CB290000}"/>
    <cellStyle name="Normal 2 13 3 2 2 3 2 2" xfId="3503" xr:uid="{00000000-0005-0000-0000-0000CC290000}"/>
    <cellStyle name="Normal 2 13 3 2 2 3 2 2 2" xfId="21492" xr:uid="{00000000-0005-0000-0000-0000CD290000}"/>
    <cellStyle name="Normal 2 13 3 2 2 3 2 3" xfId="3504" xr:uid="{00000000-0005-0000-0000-0000CE290000}"/>
    <cellStyle name="Normal 2 13 3 2 2 3 2 3 2" xfId="25328" xr:uid="{00000000-0005-0000-0000-0000CF290000}"/>
    <cellStyle name="Normal 2 13 3 2 2 3 2 4" xfId="3505" xr:uid="{00000000-0005-0000-0000-0000D0290000}"/>
    <cellStyle name="Normal 2 13 3 2 2 3 2 4 2" xfId="29165" xr:uid="{00000000-0005-0000-0000-0000D1290000}"/>
    <cellStyle name="Normal 2 13 3 2 2 3 2 5" xfId="19807" xr:uid="{00000000-0005-0000-0000-0000D2290000}"/>
    <cellStyle name="Normal 2 13 3 2 2 3 3" xfId="3506" xr:uid="{00000000-0005-0000-0000-0000D3290000}"/>
    <cellStyle name="Normal 2 13 3 2 2 3 3 2" xfId="21491" xr:uid="{00000000-0005-0000-0000-0000D4290000}"/>
    <cellStyle name="Normal 2 13 3 2 2 3 4" xfId="3507" xr:uid="{00000000-0005-0000-0000-0000D5290000}"/>
    <cellStyle name="Normal 2 13 3 2 2 3 4 2" xfId="25327" xr:uid="{00000000-0005-0000-0000-0000D6290000}"/>
    <cellStyle name="Normal 2 13 3 2 2 3 5" xfId="3508" xr:uid="{00000000-0005-0000-0000-0000D7290000}"/>
    <cellStyle name="Normal 2 13 3 2 2 3 5 2" xfId="29164" xr:uid="{00000000-0005-0000-0000-0000D8290000}"/>
    <cellStyle name="Normal 2 13 3 2 2 3 6" xfId="17040" xr:uid="{00000000-0005-0000-0000-0000D9290000}"/>
    <cellStyle name="Normal 2 13 3 2 2 4" xfId="3509" xr:uid="{00000000-0005-0000-0000-0000DA290000}"/>
    <cellStyle name="Normal 2 13 3 2 2 4 2" xfId="3510" xr:uid="{00000000-0005-0000-0000-0000DB290000}"/>
    <cellStyle name="Normal 2 13 3 2 2 4 2 2" xfId="21493" xr:uid="{00000000-0005-0000-0000-0000DC290000}"/>
    <cellStyle name="Normal 2 13 3 2 2 4 3" xfId="3511" xr:uid="{00000000-0005-0000-0000-0000DD290000}"/>
    <cellStyle name="Normal 2 13 3 2 2 4 3 2" xfId="25329" xr:uid="{00000000-0005-0000-0000-0000DE290000}"/>
    <cellStyle name="Normal 2 13 3 2 2 4 4" xfId="3512" xr:uid="{00000000-0005-0000-0000-0000DF290000}"/>
    <cellStyle name="Normal 2 13 3 2 2 4 4 2" xfId="29166" xr:uid="{00000000-0005-0000-0000-0000E0290000}"/>
    <cellStyle name="Normal 2 13 3 2 2 4 5" xfId="18821" xr:uid="{00000000-0005-0000-0000-0000E1290000}"/>
    <cellStyle name="Normal 2 13 3 2 2 5" xfId="3513" xr:uid="{00000000-0005-0000-0000-0000E2290000}"/>
    <cellStyle name="Normal 2 13 3 2 2 5 2" xfId="21486" xr:uid="{00000000-0005-0000-0000-0000E3290000}"/>
    <cellStyle name="Normal 2 13 3 2 2 6" xfId="3514" xr:uid="{00000000-0005-0000-0000-0000E4290000}"/>
    <cellStyle name="Normal 2 13 3 2 2 6 2" xfId="25322" xr:uid="{00000000-0005-0000-0000-0000E5290000}"/>
    <cellStyle name="Normal 2 13 3 2 2 7" xfId="3515" xr:uid="{00000000-0005-0000-0000-0000E6290000}"/>
    <cellStyle name="Normal 2 13 3 2 2 7 2" xfId="29159" xr:uid="{00000000-0005-0000-0000-0000E7290000}"/>
    <cellStyle name="Normal 2 13 3 2 2 8" xfId="17037" xr:uid="{00000000-0005-0000-0000-0000E8290000}"/>
    <cellStyle name="Normal 2 13 3 2 3" xfId="3516" xr:uid="{00000000-0005-0000-0000-0000E9290000}"/>
    <cellStyle name="Normal 2 13 3 2 3 2" xfId="3517" xr:uid="{00000000-0005-0000-0000-0000EA290000}"/>
    <cellStyle name="Normal 2 13 3 2 3 2 2" xfId="3518" xr:uid="{00000000-0005-0000-0000-0000EB290000}"/>
    <cellStyle name="Normal 2 13 3 2 3 2 2 2" xfId="3519" xr:uid="{00000000-0005-0000-0000-0000EC290000}"/>
    <cellStyle name="Normal 2 13 3 2 3 2 2 2 2" xfId="21496" xr:uid="{00000000-0005-0000-0000-0000ED290000}"/>
    <cellStyle name="Normal 2 13 3 2 3 2 2 3" xfId="3520" xr:uid="{00000000-0005-0000-0000-0000EE290000}"/>
    <cellStyle name="Normal 2 13 3 2 3 2 2 3 2" xfId="25332" xr:uid="{00000000-0005-0000-0000-0000EF290000}"/>
    <cellStyle name="Normal 2 13 3 2 3 2 2 4" xfId="3521" xr:uid="{00000000-0005-0000-0000-0000F0290000}"/>
    <cellStyle name="Normal 2 13 3 2 3 2 2 4 2" xfId="29169" xr:uid="{00000000-0005-0000-0000-0000F1290000}"/>
    <cellStyle name="Normal 2 13 3 2 3 2 2 5" xfId="19809" xr:uid="{00000000-0005-0000-0000-0000F2290000}"/>
    <cellStyle name="Normal 2 13 3 2 3 2 3" xfId="3522" xr:uid="{00000000-0005-0000-0000-0000F3290000}"/>
    <cellStyle name="Normal 2 13 3 2 3 2 3 2" xfId="21495" xr:uid="{00000000-0005-0000-0000-0000F4290000}"/>
    <cellStyle name="Normal 2 13 3 2 3 2 4" xfId="3523" xr:uid="{00000000-0005-0000-0000-0000F5290000}"/>
    <cellStyle name="Normal 2 13 3 2 3 2 4 2" xfId="25331" xr:uid="{00000000-0005-0000-0000-0000F6290000}"/>
    <cellStyle name="Normal 2 13 3 2 3 2 5" xfId="3524" xr:uid="{00000000-0005-0000-0000-0000F7290000}"/>
    <cellStyle name="Normal 2 13 3 2 3 2 5 2" xfId="29168" xr:uid="{00000000-0005-0000-0000-0000F8290000}"/>
    <cellStyle name="Normal 2 13 3 2 3 2 6" xfId="17042" xr:uid="{00000000-0005-0000-0000-0000F9290000}"/>
    <cellStyle name="Normal 2 13 3 2 3 3" xfId="3525" xr:uid="{00000000-0005-0000-0000-0000FA290000}"/>
    <cellStyle name="Normal 2 13 3 2 3 3 2" xfId="3526" xr:uid="{00000000-0005-0000-0000-0000FB290000}"/>
    <cellStyle name="Normal 2 13 3 2 3 3 2 2" xfId="21497" xr:uid="{00000000-0005-0000-0000-0000FC290000}"/>
    <cellStyle name="Normal 2 13 3 2 3 3 3" xfId="3527" xr:uid="{00000000-0005-0000-0000-0000FD290000}"/>
    <cellStyle name="Normal 2 13 3 2 3 3 3 2" xfId="25333" xr:uid="{00000000-0005-0000-0000-0000FE290000}"/>
    <cellStyle name="Normal 2 13 3 2 3 3 4" xfId="3528" xr:uid="{00000000-0005-0000-0000-0000FF290000}"/>
    <cellStyle name="Normal 2 13 3 2 3 3 4 2" xfId="29170" xr:uid="{00000000-0005-0000-0000-0000002A0000}"/>
    <cellStyle name="Normal 2 13 3 2 3 3 5" xfId="18823" xr:uid="{00000000-0005-0000-0000-0000012A0000}"/>
    <cellStyle name="Normal 2 13 3 2 3 4" xfId="3529" xr:uid="{00000000-0005-0000-0000-0000022A0000}"/>
    <cellStyle name="Normal 2 13 3 2 3 4 2" xfId="21494" xr:uid="{00000000-0005-0000-0000-0000032A0000}"/>
    <cellStyle name="Normal 2 13 3 2 3 5" xfId="3530" xr:uid="{00000000-0005-0000-0000-0000042A0000}"/>
    <cellStyle name="Normal 2 13 3 2 3 5 2" xfId="25330" xr:uid="{00000000-0005-0000-0000-0000052A0000}"/>
    <cellStyle name="Normal 2 13 3 2 3 6" xfId="3531" xr:uid="{00000000-0005-0000-0000-0000062A0000}"/>
    <cellStyle name="Normal 2 13 3 2 3 6 2" xfId="29167" xr:uid="{00000000-0005-0000-0000-0000072A0000}"/>
    <cellStyle name="Normal 2 13 3 2 3 7" xfId="17041" xr:uid="{00000000-0005-0000-0000-0000082A0000}"/>
    <cellStyle name="Normal 2 13 3 2 4" xfId="3532" xr:uid="{00000000-0005-0000-0000-0000092A0000}"/>
    <cellStyle name="Normal 2 13 3 2 4 2" xfId="3533" xr:uid="{00000000-0005-0000-0000-00000A2A0000}"/>
    <cellStyle name="Normal 2 13 3 2 4 2 2" xfId="3534" xr:uid="{00000000-0005-0000-0000-00000B2A0000}"/>
    <cellStyle name="Normal 2 13 3 2 4 2 2 2" xfId="21499" xr:uid="{00000000-0005-0000-0000-00000C2A0000}"/>
    <cellStyle name="Normal 2 13 3 2 4 2 3" xfId="3535" xr:uid="{00000000-0005-0000-0000-00000D2A0000}"/>
    <cellStyle name="Normal 2 13 3 2 4 2 3 2" xfId="25335" xr:uid="{00000000-0005-0000-0000-00000E2A0000}"/>
    <cellStyle name="Normal 2 13 3 2 4 2 4" xfId="3536" xr:uid="{00000000-0005-0000-0000-00000F2A0000}"/>
    <cellStyle name="Normal 2 13 3 2 4 2 4 2" xfId="29172" xr:uid="{00000000-0005-0000-0000-0000102A0000}"/>
    <cellStyle name="Normal 2 13 3 2 4 2 5" xfId="19806" xr:uid="{00000000-0005-0000-0000-0000112A0000}"/>
    <cellStyle name="Normal 2 13 3 2 4 3" xfId="3537" xr:uid="{00000000-0005-0000-0000-0000122A0000}"/>
    <cellStyle name="Normal 2 13 3 2 4 3 2" xfId="21498" xr:uid="{00000000-0005-0000-0000-0000132A0000}"/>
    <cellStyle name="Normal 2 13 3 2 4 4" xfId="3538" xr:uid="{00000000-0005-0000-0000-0000142A0000}"/>
    <cellStyle name="Normal 2 13 3 2 4 4 2" xfId="25334" xr:uid="{00000000-0005-0000-0000-0000152A0000}"/>
    <cellStyle name="Normal 2 13 3 2 4 5" xfId="3539" xr:uid="{00000000-0005-0000-0000-0000162A0000}"/>
    <cellStyle name="Normal 2 13 3 2 4 5 2" xfId="29171" xr:uid="{00000000-0005-0000-0000-0000172A0000}"/>
    <cellStyle name="Normal 2 13 3 2 4 6" xfId="17043" xr:uid="{00000000-0005-0000-0000-0000182A0000}"/>
    <cellStyle name="Normal 2 13 3 2 5" xfId="3540" xr:uid="{00000000-0005-0000-0000-0000192A0000}"/>
    <cellStyle name="Normal 2 13 3 2 5 2" xfId="3541" xr:uid="{00000000-0005-0000-0000-00001A2A0000}"/>
    <cellStyle name="Normal 2 13 3 2 5 2 2" xfId="21500" xr:uid="{00000000-0005-0000-0000-00001B2A0000}"/>
    <cellStyle name="Normal 2 13 3 2 5 3" xfId="3542" xr:uid="{00000000-0005-0000-0000-00001C2A0000}"/>
    <cellStyle name="Normal 2 13 3 2 5 3 2" xfId="25336" xr:uid="{00000000-0005-0000-0000-00001D2A0000}"/>
    <cellStyle name="Normal 2 13 3 2 5 4" xfId="3543" xr:uid="{00000000-0005-0000-0000-00001E2A0000}"/>
    <cellStyle name="Normal 2 13 3 2 5 4 2" xfId="29173" xr:uid="{00000000-0005-0000-0000-00001F2A0000}"/>
    <cellStyle name="Normal 2 13 3 2 5 5" xfId="18820" xr:uid="{00000000-0005-0000-0000-0000202A0000}"/>
    <cellStyle name="Normal 2 13 3 2 6" xfId="3544" xr:uid="{00000000-0005-0000-0000-0000212A0000}"/>
    <cellStyle name="Normal 2 13 3 2 6 2" xfId="21485" xr:uid="{00000000-0005-0000-0000-0000222A0000}"/>
    <cellStyle name="Normal 2 13 3 2 7" xfId="3545" xr:uid="{00000000-0005-0000-0000-0000232A0000}"/>
    <cellStyle name="Normal 2 13 3 2 7 2" xfId="25321" xr:uid="{00000000-0005-0000-0000-0000242A0000}"/>
    <cellStyle name="Normal 2 13 3 2 8" xfId="3546" xr:uid="{00000000-0005-0000-0000-0000252A0000}"/>
    <cellStyle name="Normal 2 13 3 2 8 2" xfId="29158" xr:uid="{00000000-0005-0000-0000-0000262A0000}"/>
    <cellStyle name="Normal 2 13 3 2 9" xfId="17036" xr:uid="{00000000-0005-0000-0000-0000272A0000}"/>
    <cellStyle name="Normal 2 13 3 3" xfId="3547" xr:uid="{00000000-0005-0000-0000-0000282A0000}"/>
    <cellStyle name="Normal 2 13 3 3 2" xfId="3548" xr:uid="{00000000-0005-0000-0000-0000292A0000}"/>
    <cellStyle name="Normal 2 13 3 3 2 2" xfId="3549" xr:uid="{00000000-0005-0000-0000-00002A2A0000}"/>
    <cellStyle name="Normal 2 13 3 3 2 2 2" xfId="3550" xr:uid="{00000000-0005-0000-0000-00002B2A0000}"/>
    <cellStyle name="Normal 2 13 3 3 2 2 2 2" xfId="3551" xr:uid="{00000000-0005-0000-0000-00002C2A0000}"/>
    <cellStyle name="Normal 2 13 3 3 2 2 2 2 2" xfId="21504" xr:uid="{00000000-0005-0000-0000-00002D2A0000}"/>
    <cellStyle name="Normal 2 13 3 3 2 2 2 3" xfId="3552" xr:uid="{00000000-0005-0000-0000-00002E2A0000}"/>
    <cellStyle name="Normal 2 13 3 3 2 2 2 3 2" xfId="25340" xr:uid="{00000000-0005-0000-0000-00002F2A0000}"/>
    <cellStyle name="Normal 2 13 3 3 2 2 2 4" xfId="3553" xr:uid="{00000000-0005-0000-0000-0000302A0000}"/>
    <cellStyle name="Normal 2 13 3 3 2 2 2 4 2" xfId="29177" xr:uid="{00000000-0005-0000-0000-0000312A0000}"/>
    <cellStyle name="Normal 2 13 3 3 2 2 2 5" xfId="19811" xr:uid="{00000000-0005-0000-0000-0000322A0000}"/>
    <cellStyle name="Normal 2 13 3 3 2 2 3" xfId="3554" xr:uid="{00000000-0005-0000-0000-0000332A0000}"/>
    <cellStyle name="Normal 2 13 3 3 2 2 3 2" xfId="21503" xr:uid="{00000000-0005-0000-0000-0000342A0000}"/>
    <cellStyle name="Normal 2 13 3 3 2 2 4" xfId="3555" xr:uid="{00000000-0005-0000-0000-0000352A0000}"/>
    <cellStyle name="Normal 2 13 3 3 2 2 4 2" xfId="25339" xr:uid="{00000000-0005-0000-0000-0000362A0000}"/>
    <cellStyle name="Normal 2 13 3 3 2 2 5" xfId="3556" xr:uid="{00000000-0005-0000-0000-0000372A0000}"/>
    <cellStyle name="Normal 2 13 3 3 2 2 5 2" xfId="29176" xr:uid="{00000000-0005-0000-0000-0000382A0000}"/>
    <cellStyle name="Normal 2 13 3 3 2 2 6" xfId="17046" xr:uid="{00000000-0005-0000-0000-0000392A0000}"/>
    <cellStyle name="Normal 2 13 3 3 2 3" xfId="3557" xr:uid="{00000000-0005-0000-0000-00003A2A0000}"/>
    <cellStyle name="Normal 2 13 3 3 2 3 2" xfId="3558" xr:uid="{00000000-0005-0000-0000-00003B2A0000}"/>
    <cellStyle name="Normal 2 13 3 3 2 3 2 2" xfId="21505" xr:uid="{00000000-0005-0000-0000-00003C2A0000}"/>
    <cellStyle name="Normal 2 13 3 3 2 3 3" xfId="3559" xr:uid="{00000000-0005-0000-0000-00003D2A0000}"/>
    <cellStyle name="Normal 2 13 3 3 2 3 3 2" xfId="25341" xr:uid="{00000000-0005-0000-0000-00003E2A0000}"/>
    <cellStyle name="Normal 2 13 3 3 2 3 4" xfId="3560" xr:uid="{00000000-0005-0000-0000-00003F2A0000}"/>
    <cellStyle name="Normal 2 13 3 3 2 3 4 2" xfId="29178" xr:uid="{00000000-0005-0000-0000-0000402A0000}"/>
    <cellStyle name="Normal 2 13 3 3 2 3 5" xfId="18825" xr:uid="{00000000-0005-0000-0000-0000412A0000}"/>
    <cellStyle name="Normal 2 13 3 3 2 4" xfId="3561" xr:uid="{00000000-0005-0000-0000-0000422A0000}"/>
    <cellStyle name="Normal 2 13 3 3 2 4 2" xfId="21502" xr:uid="{00000000-0005-0000-0000-0000432A0000}"/>
    <cellStyle name="Normal 2 13 3 3 2 5" xfId="3562" xr:uid="{00000000-0005-0000-0000-0000442A0000}"/>
    <cellStyle name="Normal 2 13 3 3 2 5 2" xfId="25338" xr:uid="{00000000-0005-0000-0000-0000452A0000}"/>
    <cellStyle name="Normal 2 13 3 3 2 6" xfId="3563" xr:uid="{00000000-0005-0000-0000-0000462A0000}"/>
    <cellStyle name="Normal 2 13 3 3 2 6 2" xfId="29175" xr:uid="{00000000-0005-0000-0000-0000472A0000}"/>
    <cellStyle name="Normal 2 13 3 3 2 7" xfId="17045" xr:uid="{00000000-0005-0000-0000-0000482A0000}"/>
    <cellStyle name="Normal 2 13 3 3 3" xfId="3564" xr:uid="{00000000-0005-0000-0000-0000492A0000}"/>
    <cellStyle name="Normal 2 13 3 3 3 2" xfId="3565" xr:uid="{00000000-0005-0000-0000-00004A2A0000}"/>
    <cellStyle name="Normal 2 13 3 3 3 2 2" xfId="3566" xr:uid="{00000000-0005-0000-0000-00004B2A0000}"/>
    <cellStyle name="Normal 2 13 3 3 3 2 2 2" xfId="21507" xr:uid="{00000000-0005-0000-0000-00004C2A0000}"/>
    <cellStyle name="Normal 2 13 3 3 3 2 3" xfId="3567" xr:uid="{00000000-0005-0000-0000-00004D2A0000}"/>
    <cellStyle name="Normal 2 13 3 3 3 2 3 2" xfId="25343" xr:uid="{00000000-0005-0000-0000-00004E2A0000}"/>
    <cellStyle name="Normal 2 13 3 3 3 2 4" xfId="3568" xr:uid="{00000000-0005-0000-0000-00004F2A0000}"/>
    <cellStyle name="Normal 2 13 3 3 3 2 4 2" xfId="29180" xr:uid="{00000000-0005-0000-0000-0000502A0000}"/>
    <cellStyle name="Normal 2 13 3 3 3 2 5" xfId="19810" xr:uid="{00000000-0005-0000-0000-0000512A0000}"/>
    <cellStyle name="Normal 2 13 3 3 3 3" xfId="3569" xr:uid="{00000000-0005-0000-0000-0000522A0000}"/>
    <cellStyle name="Normal 2 13 3 3 3 3 2" xfId="21506" xr:uid="{00000000-0005-0000-0000-0000532A0000}"/>
    <cellStyle name="Normal 2 13 3 3 3 4" xfId="3570" xr:uid="{00000000-0005-0000-0000-0000542A0000}"/>
    <cellStyle name="Normal 2 13 3 3 3 4 2" xfId="25342" xr:uid="{00000000-0005-0000-0000-0000552A0000}"/>
    <cellStyle name="Normal 2 13 3 3 3 5" xfId="3571" xr:uid="{00000000-0005-0000-0000-0000562A0000}"/>
    <cellStyle name="Normal 2 13 3 3 3 5 2" xfId="29179" xr:uid="{00000000-0005-0000-0000-0000572A0000}"/>
    <cellStyle name="Normal 2 13 3 3 3 6" xfId="17047" xr:uid="{00000000-0005-0000-0000-0000582A0000}"/>
    <cellStyle name="Normal 2 13 3 3 4" xfId="3572" xr:uid="{00000000-0005-0000-0000-0000592A0000}"/>
    <cellStyle name="Normal 2 13 3 3 4 2" xfId="3573" xr:uid="{00000000-0005-0000-0000-00005A2A0000}"/>
    <cellStyle name="Normal 2 13 3 3 4 2 2" xfId="21508" xr:uid="{00000000-0005-0000-0000-00005B2A0000}"/>
    <cellStyle name="Normal 2 13 3 3 4 3" xfId="3574" xr:uid="{00000000-0005-0000-0000-00005C2A0000}"/>
    <cellStyle name="Normal 2 13 3 3 4 3 2" xfId="25344" xr:uid="{00000000-0005-0000-0000-00005D2A0000}"/>
    <cellStyle name="Normal 2 13 3 3 4 4" xfId="3575" xr:uid="{00000000-0005-0000-0000-00005E2A0000}"/>
    <cellStyle name="Normal 2 13 3 3 4 4 2" xfId="29181" xr:uid="{00000000-0005-0000-0000-00005F2A0000}"/>
    <cellStyle name="Normal 2 13 3 3 4 5" xfId="18824" xr:uid="{00000000-0005-0000-0000-0000602A0000}"/>
    <cellStyle name="Normal 2 13 3 3 5" xfId="3576" xr:uid="{00000000-0005-0000-0000-0000612A0000}"/>
    <cellStyle name="Normal 2 13 3 3 5 2" xfId="21501" xr:uid="{00000000-0005-0000-0000-0000622A0000}"/>
    <cellStyle name="Normal 2 13 3 3 6" xfId="3577" xr:uid="{00000000-0005-0000-0000-0000632A0000}"/>
    <cellStyle name="Normal 2 13 3 3 6 2" xfId="25337" xr:uid="{00000000-0005-0000-0000-0000642A0000}"/>
    <cellStyle name="Normal 2 13 3 3 7" xfId="3578" xr:uid="{00000000-0005-0000-0000-0000652A0000}"/>
    <cellStyle name="Normal 2 13 3 3 7 2" xfId="29174" xr:uid="{00000000-0005-0000-0000-0000662A0000}"/>
    <cellStyle name="Normal 2 13 3 3 8" xfId="17044" xr:uid="{00000000-0005-0000-0000-0000672A0000}"/>
    <cellStyle name="Normal 2 13 3 4" xfId="3579" xr:uid="{00000000-0005-0000-0000-0000682A0000}"/>
    <cellStyle name="Normal 2 13 3 4 2" xfId="3580" xr:uid="{00000000-0005-0000-0000-0000692A0000}"/>
    <cellStyle name="Normal 2 13 3 4 2 2" xfId="3581" xr:uid="{00000000-0005-0000-0000-00006A2A0000}"/>
    <cellStyle name="Normal 2 13 3 4 2 2 2" xfId="3582" xr:uid="{00000000-0005-0000-0000-00006B2A0000}"/>
    <cellStyle name="Normal 2 13 3 4 2 2 2 2" xfId="21511" xr:uid="{00000000-0005-0000-0000-00006C2A0000}"/>
    <cellStyle name="Normal 2 13 3 4 2 2 3" xfId="3583" xr:uid="{00000000-0005-0000-0000-00006D2A0000}"/>
    <cellStyle name="Normal 2 13 3 4 2 2 3 2" xfId="25347" xr:uid="{00000000-0005-0000-0000-00006E2A0000}"/>
    <cellStyle name="Normal 2 13 3 4 2 2 4" xfId="3584" xr:uid="{00000000-0005-0000-0000-00006F2A0000}"/>
    <cellStyle name="Normal 2 13 3 4 2 2 4 2" xfId="29184" xr:uid="{00000000-0005-0000-0000-0000702A0000}"/>
    <cellStyle name="Normal 2 13 3 4 2 2 5" xfId="19812" xr:uid="{00000000-0005-0000-0000-0000712A0000}"/>
    <cellStyle name="Normal 2 13 3 4 2 3" xfId="3585" xr:uid="{00000000-0005-0000-0000-0000722A0000}"/>
    <cellStyle name="Normal 2 13 3 4 2 3 2" xfId="21510" xr:uid="{00000000-0005-0000-0000-0000732A0000}"/>
    <cellStyle name="Normal 2 13 3 4 2 4" xfId="3586" xr:uid="{00000000-0005-0000-0000-0000742A0000}"/>
    <cellStyle name="Normal 2 13 3 4 2 4 2" xfId="25346" xr:uid="{00000000-0005-0000-0000-0000752A0000}"/>
    <cellStyle name="Normal 2 13 3 4 2 5" xfId="3587" xr:uid="{00000000-0005-0000-0000-0000762A0000}"/>
    <cellStyle name="Normal 2 13 3 4 2 5 2" xfId="29183" xr:uid="{00000000-0005-0000-0000-0000772A0000}"/>
    <cellStyle name="Normal 2 13 3 4 2 6" xfId="17049" xr:uid="{00000000-0005-0000-0000-0000782A0000}"/>
    <cellStyle name="Normal 2 13 3 4 3" xfId="3588" xr:uid="{00000000-0005-0000-0000-0000792A0000}"/>
    <cellStyle name="Normal 2 13 3 4 3 2" xfId="3589" xr:uid="{00000000-0005-0000-0000-00007A2A0000}"/>
    <cellStyle name="Normal 2 13 3 4 3 2 2" xfId="21512" xr:uid="{00000000-0005-0000-0000-00007B2A0000}"/>
    <cellStyle name="Normal 2 13 3 4 3 3" xfId="3590" xr:uid="{00000000-0005-0000-0000-00007C2A0000}"/>
    <cellStyle name="Normal 2 13 3 4 3 3 2" xfId="25348" xr:uid="{00000000-0005-0000-0000-00007D2A0000}"/>
    <cellStyle name="Normal 2 13 3 4 3 4" xfId="3591" xr:uid="{00000000-0005-0000-0000-00007E2A0000}"/>
    <cellStyle name="Normal 2 13 3 4 3 4 2" xfId="29185" xr:uid="{00000000-0005-0000-0000-00007F2A0000}"/>
    <cellStyle name="Normal 2 13 3 4 3 5" xfId="18826" xr:uid="{00000000-0005-0000-0000-0000802A0000}"/>
    <cellStyle name="Normal 2 13 3 4 4" xfId="3592" xr:uid="{00000000-0005-0000-0000-0000812A0000}"/>
    <cellStyle name="Normal 2 13 3 4 4 2" xfId="21509" xr:uid="{00000000-0005-0000-0000-0000822A0000}"/>
    <cellStyle name="Normal 2 13 3 4 5" xfId="3593" xr:uid="{00000000-0005-0000-0000-0000832A0000}"/>
    <cellStyle name="Normal 2 13 3 4 5 2" xfId="25345" xr:uid="{00000000-0005-0000-0000-0000842A0000}"/>
    <cellStyle name="Normal 2 13 3 4 6" xfId="3594" xr:uid="{00000000-0005-0000-0000-0000852A0000}"/>
    <cellStyle name="Normal 2 13 3 4 6 2" xfId="29182" xr:uid="{00000000-0005-0000-0000-0000862A0000}"/>
    <cellStyle name="Normal 2 13 3 4 7" xfId="17048" xr:uid="{00000000-0005-0000-0000-0000872A0000}"/>
    <cellStyle name="Normal 2 13 3 5" xfId="3595" xr:uid="{00000000-0005-0000-0000-0000882A0000}"/>
    <cellStyle name="Normal 2 13 3 5 2" xfId="3596" xr:uid="{00000000-0005-0000-0000-0000892A0000}"/>
    <cellStyle name="Normal 2 13 3 5 2 2" xfId="3597" xr:uid="{00000000-0005-0000-0000-00008A2A0000}"/>
    <cellStyle name="Normal 2 13 3 5 2 2 2" xfId="3598" xr:uid="{00000000-0005-0000-0000-00008B2A0000}"/>
    <cellStyle name="Normal 2 13 3 5 2 2 2 2" xfId="21515" xr:uid="{00000000-0005-0000-0000-00008C2A0000}"/>
    <cellStyle name="Normal 2 13 3 5 2 2 3" xfId="3599" xr:uid="{00000000-0005-0000-0000-00008D2A0000}"/>
    <cellStyle name="Normal 2 13 3 5 2 2 3 2" xfId="25351" xr:uid="{00000000-0005-0000-0000-00008E2A0000}"/>
    <cellStyle name="Normal 2 13 3 5 2 2 4" xfId="3600" xr:uid="{00000000-0005-0000-0000-00008F2A0000}"/>
    <cellStyle name="Normal 2 13 3 5 2 2 4 2" xfId="29188" xr:uid="{00000000-0005-0000-0000-0000902A0000}"/>
    <cellStyle name="Normal 2 13 3 5 2 2 5" xfId="20539" xr:uid="{00000000-0005-0000-0000-0000912A0000}"/>
    <cellStyle name="Normal 2 13 3 5 2 3" xfId="3601" xr:uid="{00000000-0005-0000-0000-0000922A0000}"/>
    <cellStyle name="Normal 2 13 3 5 2 3 2" xfId="21514" xr:uid="{00000000-0005-0000-0000-0000932A0000}"/>
    <cellStyle name="Normal 2 13 3 5 2 4" xfId="3602" xr:uid="{00000000-0005-0000-0000-0000942A0000}"/>
    <cellStyle name="Normal 2 13 3 5 2 4 2" xfId="25350" xr:uid="{00000000-0005-0000-0000-0000952A0000}"/>
    <cellStyle name="Normal 2 13 3 5 2 5" xfId="3603" xr:uid="{00000000-0005-0000-0000-0000962A0000}"/>
    <cellStyle name="Normal 2 13 3 5 2 5 2" xfId="29187" xr:uid="{00000000-0005-0000-0000-0000972A0000}"/>
    <cellStyle name="Normal 2 13 3 5 2 6" xfId="17051" xr:uid="{00000000-0005-0000-0000-0000982A0000}"/>
    <cellStyle name="Normal 2 13 3 5 3" xfId="3604" xr:uid="{00000000-0005-0000-0000-0000992A0000}"/>
    <cellStyle name="Normal 2 13 3 5 3 2" xfId="3605" xr:uid="{00000000-0005-0000-0000-00009A2A0000}"/>
    <cellStyle name="Normal 2 13 3 5 3 2 2" xfId="21516" xr:uid="{00000000-0005-0000-0000-00009B2A0000}"/>
    <cellStyle name="Normal 2 13 3 5 3 3" xfId="3606" xr:uid="{00000000-0005-0000-0000-00009C2A0000}"/>
    <cellStyle name="Normal 2 13 3 5 3 3 2" xfId="25352" xr:uid="{00000000-0005-0000-0000-00009D2A0000}"/>
    <cellStyle name="Normal 2 13 3 5 3 4" xfId="3607" xr:uid="{00000000-0005-0000-0000-00009E2A0000}"/>
    <cellStyle name="Normal 2 13 3 5 3 4 2" xfId="29189" xr:uid="{00000000-0005-0000-0000-00009F2A0000}"/>
    <cellStyle name="Normal 2 13 3 5 3 5" xfId="19569" xr:uid="{00000000-0005-0000-0000-0000A02A0000}"/>
    <cellStyle name="Normal 2 13 3 5 4" xfId="3608" xr:uid="{00000000-0005-0000-0000-0000A12A0000}"/>
    <cellStyle name="Normal 2 13 3 5 4 2" xfId="21513" xr:uid="{00000000-0005-0000-0000-0000A22A0000}"/>
    <cellStyle name="Normal 2 13 3 5 5" xfId="3609" xr:uid="{00000000-0005-0000-0000-0000A32A0000}"/>
    <cellStyle name="Normal 2 13 3 5 5 2" xfId="25349" xr:uid="{00000000-0005-0000-0000-0000A42A0000}"/>
    <cellStyle name="Normal 2 13 3 5 6" xfId="3610" xr:uid="{00000000-0005-0000-0000-0000A52A0000}"/>
    <cellStyle name="Normal 2 13 3 5 6 2" xfId="29186" xr:uid="{00000000-0005-0000-0000-0000A62A0000}"/>
    <cellStyle name="Normal 2 13 3 5 7" xfId="17050" xr:uid="{00000000-0005-0000-0000-0000A72A0000}"/>
    <cellStyle name="Normal 2 13 3 6" xfId="3611" xr:uid="{00000000-0005-0000-0000-0000A82A0000}"/>
    <cellStyle name="Normal 2 13 3 6 2" xfId="3612" xr:uid="{00000000-0005-0000-0000-0000A92A0000}"/>
    <cellStyle name="Normal 2 13 3 6 2 2" xfId="3613" xr:uid="{00000000-0005-0000-0000-0000AA2A0000}"/>
    <cellStyle name="Normal 2 13 3 6 2 2 2" xfId="21518" xr:uid="{00000000-0005-0000-0000-0000AB2A0000}"/>
    <cellStyle name="Normal 2 13 3 6 2 3" xfId="3614" xr:uid="{00000000-0005-0000-0000-0000AC2A0000}"/>
    <cellStyle name="Normal 2 13 3 6 2 3 2" xfId="25354" xr:uid="{00000000-0005-0000-0000-0000AD2A0000}"/>
    <cellStyle name="Normal 2 13 3 6 2 4" xfId="3615" xr:uid="{00000000-0005-0000-0000-0000AE2A0000}"/>
    <cellStyle name="Normal 2 13 3 6 2 4 2" xfId="29191" xr:uid="{00000000-0005-0000-0000-0000AF2A0000}"/>
    <cellStyle name="Normal 2 13 3 6 2 5" xfId="19805" xr:uid="{00000000-0005-0000-0000-0000B02A0000}"/>
    <cellStyle name="Normal 2 13 3 6 3" xfId="3616" xr:uid="{00000000-0005-0000-0000-0000B12A0000}"/>
    <cellStyle name="Normal 2 13 3 6 3 2" xfId="21517" xr:uid="{00000000-0005-0000-0000-0000B22A0000}"/>
    <cellStyle name="Normal 2 13 3 6 4" xfId="3617" xr:uid="{00000000-0005-0000-0000-0000B32A0000}"/>
    <cellStyle name="Normal 2 13 3 6 4 2" xfId="25353" xr:uid="{00000000-0005-0000-0000-0000B42A0000}"/>
    <cellStyle name="Normal 2 13 3 6 5" xfId="3618" xr:uid="{00000000-0005-0000-0000-0000B52A0000}"/>
    <cellStyle name="Normal 2 13 3 6 5 2" xfId="29190" xr:uid="{00000000-0005-0000-0000-0000B62A0000}"/>
    <cellStyle name="Normal 2 13 3 6 6" xfId="17052" xr:uid="{00000000-0005-0000-0000-0000B72A0000}"/>
    <cellStyle name="Normal 2 13 3 7" xfId="3619" xr:uid="{00000000-0005-0000-0000-0000B82A0000}"/>
    <cellStyle name="Normal 2 13 3 7 2" xfId="3620" xr:uid="{00000000-0005-0000-0000-0000B92A0000}"/>
    <cellStyle name="Normal 2 13 3 7 2 2" xfId="21519" xr:uid="{00000000-0005-0000-0000-0000BA2A0000}"/>
    <cellStyle name="Normal 2 13 3 7 3" xfId="3621" xr:uid="{00000000-0005-0000-0000-0000BB2A0000}"/>
    <cellStyle name="Normal 2 13 3 7 3 2" xfId="25355" xr:uid="{00000000-0005-0000-0000-0000BC2A0000}"/>
    <cellStyle name="Normal 2 13 3 7 4" xfId="3622" xr:uid="{00000000-0005-0000-0000-0000BD2A0000}"/>
    <cellStyle name="Normal 2 13 3 7 4 2" xfId="29192" xr:uid="{00000000-0005-0000-0000-0000BE2A0000}"/>
    <cellStyle name="Normal 2 13 3 7 5" xfId="18819" xr:uid="{00000000-0005-0000-0000-0000BF2A0000}"/>
    <cellStyle name="Normal 2 13 3 8" xfId="3623" xr:uid="{00000000-0005-0000-0000-0000C02A0000}"/>
    <cellStyle name="Normal 2 13 3 8 2" xfId="21484" xr:uid="{00000000-0005-0000-0000-0000C12A0000}"/>
    <cellStyle name="Normal 2 13 3 9" xfId="3624" xr:uid="{00000000-0005-0000-0000-0000C22A0000}"/>
    <cellStyle name="Normal 2 13 3 9 2" xfId="25320" xr:uid="{00000000-0005-0000-0000-0000C32A0000}"/>
    <cellStyle name="Normal 2 13 4" xfId="3625" xr:uid="{00000000-0005-0000-0000-0000C42A0000}"/>
    <cellStyle name="Normal 2 13 4 2" xfId="3626" xr:uid="{00000000-0005-0000-0000-0000C52A0000}"/>
    <cellStyle name="Normal 2 13 4 2 2" xfId="3627" xr:uid="{00000000-0005-0000-0000-0000C62A0000}"/>
    <cellStyle name="Normal 2 13 4 2 2 2" xfId="3628" xr:uid="{00000000-0005-0000-0000-0000C72A0000}"/>
    <cellStyle name="Normal 2 13 4 2 2 2 2" xfId="3629" xr:uid="{00000000-0005-0000-0000-0000C82A0000}"/>
    <cellStyle name="Normal 2 13 4 2 2 2 2 2" xfId="3630" xr:uid="{00000000-0005-0000-0000-0000C92A0000}"/>
    <cellStyle name="Normal 2 13 4 2 2 2 2 2 2" xfId="21524" xr:uid="{00000000-0005-0000-0000-0000CA2A0000}"/>
    <cellStyle name="Normal 2 13 4 2 2 2 2 3" xfId="3631" xr:uid="{00000000-0005-0000-0000-0000CB2A0000}"/>
    <cellStyle name="Normal 2 13 4 2 2 2 2 3 2" xfId="25360" xr:uid="{00000000-0005-0000-0000-0000CC2A0000}"/>
    <cellStyle name="Normal 2 13 4 2 2 2 2 4" xfId="3632" xr:uid="{00000000-0005-0000-0000-0000CD2A0000}"/>
    <cellStyle name="Normal 2 13 4 2 2 2 2 4 2" xfId="29197" xr:uid="{00000000-0005-0000-0000-0000CE2A0000}"/>
    <cellStyle name="Normal 2 13 4 2 2 2 2 5" xfId="19815" xr:uid="{00000000-0005-0000-0000-0000CF2A0000}"/>
    <cellStyle name="Normal 2 13 4 2 2 2 3" xfId="3633" xr:uid="{00000000-0005-0000-0000-0000D02A0000}"/>
    <cellStyle name="Normal 2 13 4 2 2 2 3 2" xfId="21523" xr:uid="{00000000-0005-0000-0000-0000D12A0000}"/>
    <cellStyle name="Normal 2 13 4 2 2 2 4" xfId="3634" xr:uid="{00000000-0005-0000-0000-0000D22A0000}"/>
    <cellStyle name="Normal 2 13 4 2 2 2 4 2" xfId="25359" xr:uid="{00000000-0005-0000-0000-0000D32A0000}"/>
    <cellStyle name="Normal 2 13 4 2 2 2 5" xfId="3635" xr:uid="{00000000-0005-0000-0000-0000D42A0000}"/>
    <cellStyle name="Normal 2 13 4 2 2 2 5 2" xfId="29196" xr:uid="{00000000-0005-0000-0000-0000D52A0000}"/>
    <cellStyle name="Normal 2 13 4 2 2 2 6" xfId="17056" xr:uid="{00000000-0005-0000-0000-0000D62A0000}"/>
    <cellStyle name="Normal 2 13 4 2 2 3" xfId="3636" xr:uid="{00000000-0005-0000-0000-0000D72A0000}"/>
    <cellStyle name="Normal 2 13 4 2 2 3 2" xfId="3637" xr:uid="{00000000-0005-0000-0000-0000D82A0000}"/>
    <cellStyle name="Normal 2 13 4 2 2 3 2 2" xfId="21525" xr:uid="{00000000-0005-0000-0000-0000D92A0000}"/>
    <cellStyle name="Normal 2 13 4 2 2 3 3" xfId="3638" xr:uid="{00000000-0005-0000-0000-0000DA2A0000}"/>
    <cellStyle name="Normal 2 13 4 2 2 3 3 2" xfId="25361" xr:uid="{00000000-0005-0000-0000-0000DB2A0000}"/>
    <cellStyle name="Normal 2 13 4 2 2 3 4" xfId="3639" xr:uid="{00000000-0005-0000-0000-0000DC2A0000}"/>
    <cellStyle name="Normal 2 13 4 2 2 3 4 2" xfId="29198" xr:uid="{00000000-0005-0000-0000-0000DD2A0000}"/>
    <cellStyle name="Normal 2 13 4 2 2 3 5" xfId="18829" xr:uid="{00000000-0005-0000-0000-0000DE2A0000}"/>
    <cellStyle name="Normal 2 13 4 2 2 4" xfId="3640" xr:uid="{00000000-0005-0000-0000-0000DF2A0000}"/>
    <cellStyle name="Normal 2 13 4 2 2 4 2" xfId="21522" xr:uid="{00000000-0005-0000-0000-0000E02A0000}"/>
    <cellStyle name="Normal 2 13 4 2 2 5" xfId="3641" xr:uid="{00000000-0005-0000-0000-0000E12A0000}"/>
    <cellStyle name="Normal 2 13 4 2 2 5 2" xfId="25358" xr:uid="{00000000-0005-0000-0000-0000E22A0000}"/>
    <cellStyle name="Normal 2 13 4 2 2 6" xfId="3642" xr:uid="{00000000-0005-0000-0000-0000E32A0000}"/>
    <cellStyle name="Normal 2 13 4 2 2 6 2" xfId="29195" xr:uid="{00000000-0005-0000-0000-0000E42A0000}"/>
    <cellStyle name="Normal 2 13 4 2 2 7" xfId="17055" xr:uid="{00000000-0005-0000-0000-0000E52A0000}"/>
    <cellStyle name="Normal 2 13 4 2 3" xfId="3643" xr:uid="{00000000-0005-0000-0000-0000E62A0000}"/>
    <cellStyle name="Normal 2 13 4 2 3 2" xfId="3644" xr:uid="{00000000-0005-0000-0000-0000E72A0000}"/>
    <cellStyle name="Normal 2 13 4 2 3 2 2" xfId="3645" xr:uid="{00000000-0005-0000-0000-0000E82A0000}"/>
    <cellStyle name="Normal 2 13 4 2 3 2 2 2" xfId="21527" xr:uid="{00000000-0005-0000-0000-0000E92A0000}"/>
    <cellStyle name="Normal 2 13 4 2 3 2 3" xfId="3646" xr:uid="{00000000-0005-0000-0000-0000EA2A0000}"/>
    <cellStyle name="Normal 2 13 4 2 3 2 3 2" xfId="25363" xr:uid="{00000000-0005-0000-0000-0000EB2A0000}"/>
    <cellStyle name="Normal 2 13 4 2 3 2 4" xfId="3647" xr:uid="{00000000-0005-0000-0000-0000EC2A0000}"/>
    <cellStyle name="Normal 2 13 4 2 3 2 4 2" xfId="29200" xr:uid="{00000000-0005-0000-0000-0000ED2A0000}"/>
    <cellStyle name="Normal 2 13 4 2 3 2 5" xfId="19814" xr:uid="{00000000-0005-0000-0000-0000EE2A0000}"/>
    <cellStyle name="Normal 2 13 4 2 3 3" xfId="3648" xr:uid="{00000000-0005-0000-0000-0000EF2A0000}"/>
    <cellStyle name="Normal 2 13 4 2 3 3 2" xfId="21526" xr:uid="{00000000-0005-0000-0000-0000F02A0000}"/>
    <cellStyle name="Normal 2 13 4 2 3 4" xfId="3649" xr:uid="{00000000-0005-0000-0000-0000F12A0000}"/>
    <cellStyle name="Normal 2 13 4 2 3 4 2" xfId="25362" xr:uid="{00000000-0005-0000-0000-0000F22A0000}"/>
    <cellStyle name="Normal 2 13 4 2 3 5" xfId="3650" xr:uid="{00000000-0005-0000-0000-0000F32A0000}"/>
    <cellStyle name="Normal 2 13 4 2 3 5 2" xfId="29199" xr:uid="{00000000-0005-0000-0000-0000F42A0000}"/>
    <cellStyle name="Normal 2 13 4 2 3 6" xfId="17057" xr:uid="{00000000-0005-0000-0000-0000F52A0000}"/>
    <cellStyle name="Normal 2 13 4 2 4" xfId="3651" xr:uid="{00000000-0005-0000-0000-0000F62A0000}"/>
    <cellStyle name="Normal 2 13 4 2 4 2" xfId="3652" xr:uid="{00000000-0005-0000-0000-0000F72A0000}"/>
    <cellStyle name="Normal 2 13 4 2 4 2 2" xfId="21528" xr:uid="{00000000-0005-0000-0000-0000F82A0000}"/>
    <cellStyle name="Normal 2 13 4 2 4 3" xfId="3653" xr:uid="{00000000-0005-0000-0000-0000F92A0000}"/>
    <cellStyle name="Normal 2 13 4 2 4 3 2" xfId="25364" xr:uid="{00000000-0005-0000-0000-0000FA2A0000}"/>
    <cellStyle name="Normal 2 13 4 2 4 4" xfId="3654" xr:uid="{00000000-0005-0000-0000-0000FB2A0000}"/>
    <cellStyle name="Normal 2 13 4 2 4 4 2" xfId="29201" xr:uid="{00000000-0005-0000-0000-0000FC2A0000}"/>
    <cellStyle name="Normal 2 13 4 2 4 5" xfId="18828" xr:uid="{00000000-0005-0000-0000-0000FD2A0000}"/>
    <cellStyle name="Normal 2 13 4 2 5" xfId="3655" xr:uid="{00000000-0005-0000-0000-0000FE2A0000}"/>
    <cellStyle name="Normal 2 13 4 2 5 2" xfId="21521" xr:uid="{00000000-0005-0000-0000-0000FF2A0000}"/>
    <cellStyle name="Normal 2 13 4 2 6" xfId="3656" xr:uid="{00000000-0005-0000-0000-0000002B0000}"/>
    <cellStyle name="Normal 2 13 4 2 6 2" xfId="25357" xr:uid="{00000000-0005-0000-0000-0000012B0000}"/>
    <cellStyle name="Normal 2 13 4 2 7" xfId="3657" xr:uid="{00000000-0005-0000-0000-0000022B0000}"/>
    <cellStyle name="Normal 2 13 4 2 7 2" xfId="29194" xr:uid="{00000000-0005-0000-0000-0000032B0000}"/>
    <cellStyle name="Normal 2 13 4 2 8" xfId="17054" xr:uid="{00000000-0005-0000-0000-0000042B0000}"/>
    <cellStyle name="Normal 2 13 4 3" xfId="3658" xr:uid="{00000000-0005-0000-0000-0000052B0000}"/>
    <cellStyle name="Normal 2 13 4 3 2" xfId="3659" xr:uid="{00000000-0005-0000-0000-0000062B0000}"/>
    <cellStyle name="Normal 2 13 4 3 2 2" xfId="3660" xr:uid="{00000000-0005-0000-0000-0000072B0000}"/>
    <cellStyle name="Normal 2 13 4 3 2 2 2" xfId="3661" xr:uid="{00000000-0005-0000-0000-0000082B0000}"/>
    <cellStyle name="Normal 2 13 4 3 2 2 2 2" xfId="21531" xr:uid="{00000000-0005-0000-0000-0000092B0000}"/>
    <cellStyle name="Normal 2 13 4 3 2 2 3" xfId="3662" xr:uid="{00000000-0005-0000-0000-00000A2B0000}"/>
    <cellStyle name="Normal 2 13 4 3 2 2 3 2" xfId="25367" xr:uid="{00000000-0005-0000-0000-00000B2B0000}"/>
    <cellStyle name="Normal 2 13 4 3 2 2 4" xfId="3663" xr:uid="{00000000-0005-0000-0000-00000C2B0000}"/>
    <cellStyle name="Normal 2 13 4 3 2 2 4 2" xfId="29204" xr:uid="{00000000-0005-0000-0000-00000D2B0000}"/>
    <cellStyle name="Normal 2 13 4 3 2 2 5" xfId="19816" xr:uid="{00000000-0005-0000-0000-00000E2B0000}"/>
    <cellStyle name="Normal 2 13 4 3 2 3" xfId="3664" xr:uid="{00000000-0005-0000-0000-00000F2B0000}"/>
    <cellStyle name="Normal 2 13 4 3 2 3 2" xfId="21530" xr:uid="{00000000-0005-0000-0000-0000102B0000}"/>
    <cellStyle name="Normal 2 13 4 3 2 4" xfId="3665" xr:uid="{00000000-0005-0000-0000-0000112B0000}"/>
    <cellStyle name="Normal 2 13 4 3 2 4 2" xfId="25366" xr:uid="{00000000-0005-0000-0000-0000122B0000}"/>
    <cellStyle name="Normal 2 13 4 3 2 5" xfId="3666" xr:uid="{00000000-0005-0000-0000-0000132B0000}"/>
    <cellStyle name="Normal 2 13 4 3 2 5 2" xfId="29203" xr:uid="{00000000-0005-0000-0000-0000142B0000}"/>
    <cellStyle name="Normal 2 13 4 3 2 6" xfId="17059" xr:uid="{00000000-0005-0000-0000-0000152B0000}"/>
    <cellStyle name="Normal 2 13 4 3 3" xfId="3667" xr:uid="{00000000-0005-0000-0000-0000162B0000}"/>
    <cellStyle name="Normal 2 13 4 3 3 2" xfId="3668" xr:uid="{00000000-0005-0000-0000-0000172B0000}"/>
    <cellStyle name="Normal 2 13 4 3 3 2 2" xfId="21532" xr:uid="{00000000-0005-0000-0000-0000182B0000}"/>
    <cellStyle name="Normal 2 13 4 3 3 3" xfId="3669" xr:uid="{00000000-0005-0000-0000-0000192B0000}"/>
    <cellStyle name="Normal 2 13 4 3 3 3 2" xfId="25368" xr:uid="{00000000-0005-0000-0000-00001A2B0000}"/>
    <cellStyle name="Normal 2 13 4 3 3 4" xfId="3670" xr:uid="{00000000-0005-0000-0000-00001B2B0000}"/>
    <cellStyle name="Normal 2 13 4 3 3 4 2" xfId="29205" xr:uid="{00000000-0005-0000-0000-00001C2B0000}"/>
    <cellStyle name="Normal 2 13 4 3 3 5" xfId="18830" xr:uid="{00000000-0005-0000-0000-00001D2B0000}"/>
    <cellStyle name="Normal 2 13 4 3 4" xfId="3671" xr:uid="{00000000-0005-0000-0000-00001E2B0000}"/>
    <cellStyle name="Normal 2 13 4 3 4 2" xfId="21529" xr:uid="{00000000-0005-0000-0000-00001F2B0000}"/>
    <cellStyle name="Normal 2 13 4 3 5" xfId="3672" xr:uid="{00000000-0005-0000-0000-0000202B0000}"/>
    <cellStyle name="Normal 2 13 4 3 5 2" xfId="25365" xr:uid="{00000000-0005-0000-0000-0000212B0000}"/>
    <cellStyle name="Normal 2 13 4 3 6" xfId="3673" xr:uid="{00000000-0005-0000-0000-0000222B0000}"/>
    <cellStyle name="Normal 2 13 4 3 6 2" xfId="29202" xr:uid="{00000000-0005-0000-0000-0000232B0000}"/>
    <cellStyle name="Normal 2 13 4 3 7" xfId="17058" xr:uid="{00000000-0005-0000-0000-0000242B0000}"/>
    <cellStyle name="Normal 2 13 4 4" xfId="3674" xr:uid="{00000000-0005-0000-0000-0000252B0000}"/>
    <cellStyle name="Normal 2 13 4 4 2" xfId="3675" xr:uid="{00000000-0005-0000-0000-0000262B0000}"/>
    <cellStyle name="Normal 2 13 4 4 2 2" xfId="3676" xr:uid="{00000000-0005-0000-0000-0000272B0000}"/>
    <cellStyle name="Normal 2 13 4 4 2 2 2" xfId="21534" xr:uid="{00000000-0005-0000-0000-0000282B0000}"/>
    <cellStyle name="Normal 2 13 4 4 2 3" xfId="3677" xr:uid="{00000000-0005-0000-0000-0000292B0000}"/>
    <cellStyle name="Normal 2 13 4 4 2 3 2" xfId="25370" xr:uid="{00000000-0005-0000-0000-00002A2B0000}"/>
    <cellStyle name="Normal 2 13 4 4 2 4" xfId="3678" xr:uid="{00000000-0005-0000-0000-00002B2B0000}"/>
    <cellStyle name="Normal 2 13 4 4 2 4 2" xfId="29207" xr:uid="{00000000-0005-0000-0000-00002C2B0000}"/>
    <cellStyle name="Normal 2 13 4 4 2 5" xfId="19813" xr:uid="{00000000-0005-0000-0000-00002D2B0000}"/>
    <cellStyle name="Normal 2 13 4 4 3" xfId="3679" xr:uid="{00000000-0005-0000-0000-00002E2B0000}"/>
    <cellStyle name="Normal 2 13 4 4 3 2" xfId="21533" xr:uid="{00000000-0005-0000-0000-00002F2B0000}"/>
    <cellStyle name="Normal 2 13 4 4 4" xfId="3680" xr:uid="{00000000-0005-0000-0000-0000302B0000}"/>
    <cellStyle name="Normal 2 13 4 4 4 2" xfId="25369" xr:uid="{00000000-0005-0000-0000-0000312B0000}"/>
    <cellStyle name="Normal 2 13 4 4 5" xfId="3681" xr:uid="{00000000-0005-0000-0000-0000322B0000}"/>
    <cellStyle name="Normal 2 13 4 4 5 2" xfId="29206" xr:uid="{00000000-0005-0000-0000-0000332B0000}"/>
    <cellStyle name="Normal 2 13 4 4 6" xfId="17060" xr:uid="{00000000-0005-0000-0000-0000342B0000}"/>
    <cellStyle name="Normal 2 13 4 5" xfId="3682" xr:uid="{00000000-0005-0000-0000-0000352B0000}"/>
    <cellStyle name="Normal 2 13 4 5 2" xfId="3683" xr:uid="{00000000-0005-0000-0000-0000362B0000}"/>
    <cellStyle name="Normal 2 13 4 5 2 2" xfId="21535" xr:uid="{00000000-0005-0000-0000-0000372B0000}"/>
    <cellStyle name="Normal 2 13 4 5 3" xfId="3684" xr:uid="{00000000-0005-0000-0000-0000382B0000}"/>
    <cellStyle name="Normal 2 13 4 5 3 2" xfId="25371" xr:uid="{00000000-0005-0000-0000-0000392B0000}"/>
    <cellStyle name="Normal 2 13 4 5 4" xfId="3685" xr:uid="{00000000-0005-0000-0000-00003A2B0000}"/>
    <cellStyle name="Normal 2 13 4 5 4 2" xfId="29208" xr:uid="{00000000-0005-0000-0000-00003B2B0000}"/>
    <cellStyle name="Normal 2 13 4 5 5" xfId="18827" xr:uid="{00000000-0005-0000-0000-00003C2B0000}"/>
    <cellStyle name="Normal 2 13 4 6" xfId="3686" xr:uid="{00000000-0005-0000-0000-00003D2B0000}"/>
    <cellStyle name="Normal 2 13 4 6 2" xfId="21520" xr:uid="{00000000-0005-0000-0000-00003E2B0000}"/>
    <cellStyle name="Normal 2 13 4 7" xfId="3687" xr:uid="{00000000-0005-0000-0000-00003F2B0000}"/>
    <cellStyle name="Normal 2 13 4 7 2" xfId="25356" xr:uid="{00000000-0005-0000-0000-0000402B0000}"/>
    <cellStyle name="Normal 2 13 4 8" xfId="3688" xr:uid="{00000000-0005-0000-0000-0000412B0000}"/>
    <cellStyle name="Normal 2 13 4 8 2" xfId="29193" xr:uid="{00000000-0005-0000-0000-0000422B0000}"/>
    <cellStyle name="Normal 2 13 4 9" xfId="17053" xr:uid="{00000000-0005-0000-0000-0000432B0000}"/>
    <cellStyle name="Normal 2 13 5" xfId="3689" xr:uid="{00000000-0005-0000-0000-0000442B0000}"/>
    <cellStyle name="Normal 2 13 5 2" xfId="3690" xr:uid="{00000000-0005-0000-0000-0000452B0000}"/>
    <cellStyle name="Normal 2 13 5 2 2" xfId="3691" xr:uid="{00000000-0005-0000-0000-0000462B0000}"/>
    <cellStyle name="Normal 2 13 5 2 2 2" xfId="3692" xr:uid="{00000000-0005-0000-0000-0000472B0000}"/>
    <cellStyle name="Normal 2 13 5 2 2 2 2" xfId="3693" xr:uid="{00000000-0005-0000-0000-0000482B0000}"/>
    <cellStyle name="Normal 2 13 5 2 2 2 2 2" xfId="21539" xr:uid="{00000000-0005-0000-0000-0000492B0000}"/>
    <cellStyle name="Normal 2 13 5 2 2 2 3" xfId="3694" xr:uid="{00000000-0005-0000-0000-00004A2B0000}"/>
    <cellStyle name="Normal 2 13 5 2 2 2 3 2" xfId="25375" xr:uid="{00000000-0005-0000-0000-00004B2B0000}"/>
    <cellStyle name="Normal 2 13 5 2 2 2 4" xfId="3695" xr:uid="{00000000-0005-0000-0000-00004C2B0000}"/>
    <cellStyle name="Normal 2 13 5 2 2 2 4 2" xfId="29212" xr:uid="{00000000-0005-0000-0000-00004D2B0000}"/>
    <cellStyle name="Normal 2 13 5 2 2 2 5" xfId="19818" xr:uid="{00000000-0005-0000-0000-00004E2B0000}"/>
    <cellStyle name="Normal 2 13 5 2 2 3" xfId="3696" xr:uid="{00000000-0005-0000-0000-00004F2B0000}"/>
    <cellStyle name="Normal 2 13 5 2 2 3 2" xfId="21538" xr:uid="{00000000-0005-0000-0000-0000502B0000}"/>
    <cellStyle name="Normal 2 13 5 2 2 4" xfId="3697" xr:uid="{00000000-0005-0000-0000-0000512B0000}"/>
    <cellStyle name="Normal 2 13 5 2 2 4 2" xfId="25374" xr:uid="{00000000-0005-0000-0000-0000522B0000}"/>
    <cellStyle name="Normal 2 13 5 2 2 5" xfId="3698" xr:uid="{00000000-0005-0000-0000-0000532B0000}"/>
    <cellStyle name="Normal 2 13 5 2 2 5 2" xfId="29211" xr:uid="{00000000-0005-0000-0000-0000542B0000}"/>
    <cellStyle name="Normal 2 13 5 2 2 6" xfId="17063" xr:uid="{00000000-0005-0000-0000-0000552B0000}"/>
    <cellStyle name="Normal 2 13 5 2 3" xfId="3699" xr:uid="{00000000-0005-0000-0000-0000562B0000}"/>
    <cellStyle name="Normal 2 13 5 2 3 2" xfId="3700" xr:uid="{00000000-0005-0000-0000-0000572B0000}"/>
    <cellStyle name="Normal 2 13 5 2 3 2 2" xfId="21540" xr:uid="{00000000-0005-0000-0000-0000582B0000}"/>
    <cellStyle name="Normal 2 13 5 2 3 3" xfId="3701" xr:uid="{00000000-0005-0000-0000-0000592B0000}"/>
    <cellStyle name="Normal 2 13 5 2 3 3 2" xfId="25376" xr:uid="{00000000-0005-0000-0000-00005A2B0000}"/>
    <cellStyle name="Normal 2 13 5 2 3 4" xfId="3702" xr:uid="{00000000-0005-0000-0000-00005B2B0000}"/>
    <cellStyle name="Normal 2 13 5 2 3 4 2" xfId="29213" xr:uid="{00000000-0005-0000-0000-00005C2B0000}"/>
    <cellStyle name="Normal 2 13 5 2 3 5" xfId="18832" xr:uid="{00000000-0005-0000-0000-00005D2B0000}"/>
    <cellStyle name="Normal 2 13 5 2 4" xfId="3703" xr:uid="{00000000-0005-0000-0000-00005E2B0000}"/>
    <cellStyle name="Normal 2 13 5 2 4 2" xfId="21537" xr:uid="{00000000-0005-0000-0000-00005F2B0000}"/>
    <cellStyle name="Normal 2 13 5 2 5" xfId="3704" xr:uid="{00000000-0005-0000-0000-0000602B0000}"/>
    <cellStyle name="Normal 2 13 5 2 5 2" xfId="25373" xr:uid="{00000000-0005-0000-0000-0000612B0000}"/>
    <cellStyle name="Normal 2 13 5 2 6" xfId="3705" xr:uid="{00000000-0005-0000-0000-0000622B0000}"/>
    <cellStyle name="Normal 2 13 5 2 6 2" xfId="29210" xr:uid="{00000000-0005-0000-0000-0000632B0000}"/>
    <cellStyle name="Normal 2 13 5 2 7" xfId="17062" xr:uid="{00000000-0005-0000-0000-0000642B0000}"/>
    <cellStyle name="Normal 2 13 5 3" xfId="3706" xr:uid="{00000000-0005-0000-0000-0000652B0000}"/>
    <cellStyle name="Normal 2 13 5 3 2" xfId="3707" xr:uid="{00000000-0005-0000-0000-0000662B0000}"/>
    <cellStyle name="Normal 2 13 5 3 2 2" xfId="3708" xr:uid="{00000000-0005-0000-0000-0000672B0000}"/>
    <cellStyle name="Normal 2 13 5 3 2 2 2" xfId="21542" xr:uid="{00000000-0005-0000-0000-0000682B0000}"/>
    <cellStyle name="Normal 2 13 5 3 2 3" xfId="3709" xr:uid="{00000000-0005-0000-0000-0000692B0000}"/>
    <cellStyle name="Normal 2 13 5 3 2 3 2" xfId="25378" xr:uid="{00000000-0005-0000-0000-00006A2B0000}"/>
    <cellStyle name="Normal 2 13 5 3 2 4" xfId="3710" xr:uid="{00000000-0005-0000-0000-00006B2B0000}"/>
    <cellStyle name="Normal 2 13 5 3 2 4 2" xfId="29215" xr:uid="{00000000-0005-0000-0000-00006C2B0000}"/>
    <cellStyle name="Normal 2 13 5 3 2 5" xfId="19817" xr:uid="{00000000-0005-0000-0000-00006D2B0000}"/>
    <cellStyle name="Normal 2 13 5 3 3" xfId="3711" xr:uid="{00000000-0005-0000-0000-00006E2B0000}"/>
    <cellStyle name="Normal 2 13 5 3 3 2" xfId="21541" xr:uid="{00000000-0005-0000-0000-00006F2B0000}"/>
    <cellStyle name="Normal 2 13 5 3 4" xfId="3712" xr:uid="{00000000-0005-0000-0000-0000702B0000}"/>
    <cellStyle name="Normal 2 13 5 3 4 2" xfId="25377" xr:uid="{00000000-0005-0000-0000-0000712B0000}"/>
    <cellStyle name="Normal 2 13 5 3 5" xfId="3713" xr:uid="{00000000-0005-0000-0000-0000722B0000}"/>
    <cellStyle name="Normal 2 13 5 3 5 2" xfId="29214" xr:uid="{00000000-0005-0000-0000-0000732B0000}"/>
    <cellStyle name="Normal 2 13 5 3 6" xfId="17064" xr:uid="{00000000-0005-0000-0000-0000742B0000}"/>
    <cellStyle name="Normal 2 13 5 4" xfId="3714" xr:uid="{00000000-0005-0000-0000-0000752B0000}"/>
    <cellStyle name="Normal 2 13 5 4 2" xfId="3715" xr:uid="{00000000-0005-0000-0000-0000762B0000}"/>
    <cellStyle name="Normal 2 13 5 4 2 2" xfId="21543" xr:uid="{00000000-0005-0000-0000-0000772B0000}"/>
    <cellStyle name="Normal 2 13 5 4 3" xfId="3716" xr:uid="{00000000-0005-0000-0000-0000782B0000}"/>
    <cellStyle name="Normal 2 13 5 4 3 2" xfId="25379" xr:uid="{00000000-0005-0000-0000-0000792B0000}"/>
    <cellStyle name="Normal 2 13 5 4 4" xfId="3717" xr:uid="{00000000-0005-0000-0000-00007A2B0000}"/>
    <cellStyle name="Normal 2 13 5 4 4 2" xfId="29216" xr:uid="{00000000-0005-0000-0000-00007B2B0000}"/>
    <cellStyle name="Normal 2 13 5 4 5" xfId="18831" xr:uid="{00000000-0005-0000-0000-00007C2B0000}"/>
    <cellStyle name="Normal 2 13 5 5" xfId="3718" xr:uid="{00000000-0005-0000-0000-00007D2B0000}"/>
    <cellStyle name="Normal 2 13 5 5 2" xfId="21536" xr:uid="{00000000-0005-0000-0000-00007E2B0000}"/>
    <cellStyle name="Normal 2 13 5 6" xfId="3719" xr:uid="{00000000-0005-0000-0000-00007F2B0000}"/>
    <cellStyle name="Normal 2 13 5 6 2" xfId="25372" xr:uid="{00000000-0005-0000-0000-0000802B0000}"/>
    <cellStyle name="Normal 2 13 5 7" xfId="3720" xr:uid="{00000000-0005-0000-0000-0000812B0000}"/>
    <cellStyle name="Normal 2 13 5 7 2" xfId="29209" xr:uid="{00000000-0005-0000-0000-0000822B0000}"/>
    <cellStyle name="Normal 2 13 5 8" xfId="17061" xr:uid="{00000000-0005-0000-0000-0000832B0000}"/>
    <cellStyle name="Normal 2 13 6" xfId="3721" xr:uid="{00000000-0005-0000-0000-0000842B0000}"/>
    <cellStyle name="Normal 2 13 6 2" xfId="3722" xr:uid="{00000000-0005-0000-0000-0000852B0000}"/>
    <cellStyle name="Normal 2 13 6 2 2" xfId="3723" xr:uid="{00000000-0005-0000-0000-0000862B0000}"/>
    <cellStyle name="Normal 2 13 6 2 2 2" xfId="3724" xr:uid="{00000000-0005-0000-0000-0000872B0000}"/>
    <cellStyle name="Normal 2 13 6 2 2 2 2" xfId="21546" xr:uid="{00000000-0005-0000-0000-0000882B0000}"/>
    <cellStyle name="Normal 2 13 6 2 2 3" xfId="3725" xr:uid="{00000000-0005-0000-0000-0000892B0000}"/>
    <cellStyle name="Normal 2 13 6 2 2 3 2" xfId="25382" xr:uid="{00000000-0005-0000-0000-00008A2B0000}"/>
    <cellStyle name="Normal 2 13 6 2 2 4" xfId="3726" xr:uid="{00000000-0005-0000-0000-00008B2B0000}"/>
    <cellStyle name="Normal 2 13 6 2 2 4 2" xfId="29219" xr:uid="{00000000-0005-0000-0000-00008C2B0000}"/>
    <cellStyle name="Normal 2 13 6 2 2 5" xfId="19819" xr:uid="{00000000-0005-0000-0000-00008D2B0000}"/>
    <cellStyle name="Normal 2 13 6 2 3" xfId="3727" xr:uid="{00000000-0005-0000-0000-00008E2B0000}"/>
    <cellStyle name="Normal 2 13 6 2 3 2" xfId="21545" xr:uid="{00000000-0005-0000-0000-00008F2B0000}"/>
    <cellStyle name="Normal 2 13 6 2 4" xfId="3728" xr:uid="{00000000-0005-0000-0000-0000902B0000}"/>
    <cellStyle name="Normal 2 13 6 2 4 2" xfId="25381" xr:uid="{00000000-0005-0000-0000-0000912B0000}"/>
    <cellStyle name="Normal 2 13 6 2 5" xfId="3729" xr:uid="{00000000-0005-0000-0000-0000922B0000}"/>
    <cellStyle name="Normal 2 13 6 2 5 2" xfId="29218" xr:uid="{00000000-0005-0000-0000-0000932B0000}"/>
    <cellStyle name="Normal 2 13 6 2 6" xfId="17066" xr:uid="{00000000-0005-0000-0000-0000942B0000}"/>
    <cellStyle name="Normal 2 13 6 3" xfId="3730" xr:uid="{00000000-0005-0000-0000-0000952B0000}"/>
    <cellStyle name="Normal 2 13 6 3 2" xfId="3731" xr:uid="{00000000-0005-0000-0000-0000962B0000}"/>
    <cellStyle name="Normal 2 13 6 3 2 2" xfId="21547" xr:uid="{00000000-0005-0000-0000-0000972B0000}"/>
    <cellStyle name="Normal 2 13 6 3 3" xfId="3732" xr:uid="{00000000-0005-0000-0000-0000982B0000}"/>
    <cellStyle name="Normal 2 13 6 3 3 2" xfId="25383" xr:uid="{00000000-0005-0000-0000-0000992B0000}"/>
    <cellStyle name="Normal 2 13 6 3 4" xfId="3733" xr:uid="{00000000-0005-0000-0000-00009A2B0000}"/>
    <cellStyle name="Normal 2 13 6 3 4 2" xfId="29220" xr:uid="{00000000-0005-0000-0000-00009B2B0000}"/>
    <cellStyle name="Normal 2 13 6 3 5" xfId="18833" xr:uid="{00000000-0005-0000-0000-00009C2B0000}"/>
    <cellStyle name="Normal 2 13 6 4" xfId="3734" xr:uid="{00000000-0005-0000-0000-00009D2B0000}"/>
    <cellStyle name="Normal 2 13 6 4 2" xfId="21544" xr:uid="{00000000-0005-0000-0000-00009E2B0000}"/>
    <cellStyle name="Normal 2 13 6 5" xfId="3735" xr:uid="{00000000-0005-0000-0000-00009F2B0000}"/>
    <cellStyle name="Normal 2 13 6 5 2" xfId="25380" xr:uid="{00000000-0005-0000-0000-0000A02B0000}"/>
    <cellStyle name="Normal 2 13 6 6" xfId="3736" xr:uid="{00000000-0005-0000-0000-0000A12B0000}"/>
    <cellStyle name="Normal 2 13 6 6 2" xfId="29217" xr:uid="{00000000-0005-0000-0000-0000A22B0000}"/>
    <cellStyle name="Normal 2 13 6 7" xfId="17065" xr:uid="{00000000-0005-0000-0000-0000A32B0000}"/>
    <cellStyle name="Normal 2 13 7" xfId="3737" xr:uid="{00000000-0005-0000-0000-0000A42B0000}"/>
    <cellStyle name="Normal 2 13 7 2" xfId="3738" xr:uid="{00000000-0005-0000-0000-0000A52B0000}"/>
    <cellStyle name="Normal 2 13 7 2 2" xfId="3739" xr:uid="{00000000-0005-0000-0000-0000A62B0000}"/>
    <cellStyle name="Normal 2 13 7 2 2 2" xfId="3740" xr:uid="{00000000-0005-0000-0000-0000A72B0000}"/>
    <cellStyle name="Normal 2 13 7 2 2 2 2" xfId="21550" xr:uid="{00000000-0005-0000-0000-0000A82B0000}"/>
    <cellStyle name="Normal 2 13 7 2 2 3" xfId="3741" xr:uid="{00000000-0005-0000-0000-0000A92B0000}"/>
    <cellStyle name="Normal 2 13 7 2 2 3 2" xfId="25386" xr:uid="{00000000-0005-0000-0000-0000AA2B0000}"/>
    <cellStyle name="Normal 2 13 7 2 2 4" xfId="3742" xr:uid="{00000000-0005-0000-0000-0000AB2B0000}"/>
    <cellStyle name="Normal 2 13 7 2 2 4 2" xfId="29223" xr:uid="{00000000-0005-0000-0000-0000AC2B0000}"/>
    <cellStyle name="Normal 2 13 7 2 2 5" xfId="20540" xr:uid="{00000000-0005-0000-0000-0000AD2B0000}"/>
    <cellStyle name="Normal 2 13 7 2 3" xfId="3743" xr:uid="{00000000-0005-0000-0000-0000AE2B0000}"/>
    <cellStyle name="Normal 2 13 7 2 3 2" xfId="21549" xr:uid="{00000000-0005-0000-0000-0000AF2B0000}"/>
    <cellStyle name="Normal 2 13 7 2 4" xfId="3744" xr:uid="{00000000-0005-0000-0000-0000B02B0000}"/>
    <cellStyle name="Normal 2 13 7 2 4 2" xfId="25385" xr:uid="{00000000-0005-0000-0000-0000B12B0000}"/>
    <cellStyle name="Normal 2 13 7 2 5" xfId="3745" xr:uid="{00000000-0005-0000-0000-0000B22B0000}"/>
    <cellStyle name="Normal 2 13 7 2 5 2" xfId="29222" xr:uid="{00000000-0005-0000-0000-0000B32B0000}"/>
    <cellStyle name="Normal 2 13 7 2 6" xfId="17068" xr:uid="{00000000-0005-0000-0000-0000B42B0000}"/>
    <cellStyle name="Normal 2 13 7 3" xfId="3746" xr:uid="{00000000-0005-0000-0000-0000B52B0000}"/>
    <cellStyle name="Normal 2 13 7 3 2" xfId="3747" xr:uid="{00000000-0005-0000-0000-0000B62B0000}"/>
    <cellStyle name="Normal 2 13 7 3 2 2" xfId="21551" xr:uid="{00000000-0005-0000-0000-0000B72B0000}"/>
    <cellStyle name="Normal 2 13 7 3 3" xfId="3748" xr:uid="{00000000-0005-0000-0000-0000B82B0000}"/>
    <cellStyle name="Normal 2 13 7 3 3 2" xfId="25387" xr:uid="{00000000-0005-0000-0000-0000B92B0000}"/>
    <cellStyle name="Normal 2 13 7 3 4" xfId="3749" xr:uid="{00000000-0005-0000-0000-0000BA2B0000}"/>
    <cellStyle name="Normal 2 13 7 3 4 2" xfId="29224" xr:uid="{00000000-0005-0000-0000-0000BB2B0000}"/>
    <cellStyle name="Normal 2 13 7 3 5" xfId="19537" xr:uid="{00000000-0005-0000-0000-0000BC2B0000}"/>
    <cellStyle name="Normal 2 13 7 4" xfId="3750" xr:uid="{00000000-0005-0000-0000-0000BD2B0000}"/>
    <cellStyle name="Normal 2 13 7 4 2" xfId="21548" xr:uid="{00000000-0005-0000-0000-0000BE2B0000}"/>
    <cellStyle name="Normal 2 13 7 5" xfId="3751" xr:uid="{00000000-0005-0000-0000-0000BF2B0000}"/>
    <cellStyle name="Normal 2 13 7 5 2" xfId="25384" xr:uid="{00000000-0005-0000-0000-0000C02B0000}"/>
    <cellStyle name="Normal 2 13 7 6" xfId="3752" xr:uid="{00000000-0005-0000-0000-0000C12B0000}"/>
    <cellStyle name="Normal 2 13 7 6 2" xfId="29221" xr:uid="{00000000-0005-0000-0000-0000C22B0000}"/>
    <cellStyle name="Normal 2 13 7 7" xfId="17067" xr:uid="{00000000-0005-0000-0000-0000C32B0000}"/>
    <cellStyle name="Normal 2 13 8" xfId="3753" xr:uid="{00000000-0005-0000-0000-0000C42B0000}"/>
    <cellStyle name="Normal 2 13 8 2" xfId="3754" xr:uid="{00000000-0005-0000-0000-0000C52B0000}"/>
    <cellStyle name="Normal 2 13 8 2 2" xfId="3755" xr:uid="{00000000-0005-0000-0000-0000C62B0000}"/>
    <cellStyle name="Normal 2 13 8 2 2 2" xfId="21553" xr:uid="{00000000-0005-0000-0000-0000C72B0000}"/>
    <cellStyle name="Normal 2 13 8 2 3" xfId="3756" xr:uid="{00000000-0005-0000-0000-0000C82B0000}"/>
    <cellStyle name="Normal 2 13 8 2 3 2" xfId="25389" xr:uid="{00000000-0005-0000-0000-0000C92B0000}"/>
    <cellStyle name="Normal 2 13 8 2 4" xfId="3757" xr:uid="{00000000-0005-0000-0000-0000CA2B0000}"/>
    <cellStyle name="Normal 2 13 8 2 4 2" xfId="29226" xr:uid="{00000000-0005-0000-0000-0000CB2B0000}"/>
    <cellStyle name="Normal 2 13 8 2 5" xfId="19796" xr:uid="{00000000-0005-0000-0000-0000CC2B0000}"/>
    <cellStyle name="Normal 2 13 8 3" xfId="3758" xr:uid="{00000000-0005-0000-0000-0000CD2B0000}"/>
    <cellStyle name="Normal 2 13 8 3 2" xfId="21552" xr:uid="{00000000-0005-0000-0000-0000CE2B0000}"/>
    <cellStyle name="Normal 2 13 8 4" xfId="3759" xr:uid="{00000000-0005-0000-0000-0000CF2B0000}"/>
    <cellStyle name="Normal 2 13 8 4 2" xfId="25388" xr:uid="{00000000-0005-0000-0000-0000D02B0000}"/>
    <cellStyle name="Normal 2 13 8 5" xfId="3760" xr:uid="{00000000-0005-0000-0000-0000D12B0000}"/>
    <cellStyle name="Normal 2 13 8 5 2" xfId="29225" xr:uid="{00000000-0005-0000-0000-0000D22B0000}"/>
    <cellStyle name="Normal 2 13 8 6" xfId="17069" xr:uid="{00000000-0005-0000-0000-0000D32B0000}"/>
    <cellStyle name="Normal 2 13 9" xfId="3761" xr:uid="{00000000-0005-0000-0000-0000D42B0000}"/>
    <cellStyle name="Normal 2 13 9 2" xfId="3762" xr:uid="{00000000-0005-0000-0000-0000D52B0000}"/>
    <cellStyle name="Normal 2 13 9 2 2" xfId="21554" xr:uid="{00000000-0005-0000-0000-0000D62B0000}"/>
    <cellStyle name="Normal 2 13 9 3" xfId="3763" xr:uid="{00000000-0005-0000-0000-0000D72B0000}"/>
    <cellStyle name="Normal 2 13 9 3 2" xfId="25390" xr:uid="{00000000-0005-0000-0000-0000D82B0000}"/>
    <cellStyle name="Normal 2 13 9 4" xfId="3764" xr:uid="{00000000-0005-0000-0000-0000D92B0000}"/>
    <cellStyle name="Normal 2 13 9 4 2" xfId="29227" xr:uid="{00000000-0005-0000-0000-0000DA2B0000}"/>
    <cellStyle name="Normal 2 13 9 5" xfId="18810" xr:uid="{00000000-0005-0000-0000-0000DB2B0000}"/>
    <cellStyle name="Normal 2 14" xfId="3765" xr:uid="{00000000-0005-0000-0000-0000DC2B0000}"/>
    <cellStyle name="Normal 2 14 10" xfId="3766" xr:uid="{00000000-0005-0000-0000-0000DD2B0000}"/>
    <cellStyle name="Normal 2 14 10 2" xfId="21555" xr:uid="{00000000-0005-0000-0000-0000DE2B0000}"/>
    <cellStyle name="Normal 2 14 11" xfId="3767" xr:uid="{00000000-0005-0000-0000-0000DF2B0000}"/>
    <cellStyle name="Normal 2 14 11 2" xfId="25391" xr:uid="{00000000-0005-0000-0000-0000E02B0000}"/>
    <cellStyle name="Normal 2 14 12" xfId="3768" xr:uid="{00000000-0005-0000-0000-0000E12B0000}"/>
    <cellStyle name="Normal 2 14 12 2" xfId="29228" xr:uid="{00000000-0005-0000-0000-0000E22B0000}"/>
    <cellStyle name="Normal 2 14 13" xfId="32645" xr:uid="{00000000-0005-0000-0000-0000E32B0000}"/>
    <cellStyle name="Normal 2 14 14" xfId="35408" xr:uid="{00000000-0005-0000-0000-0000E42B0000}"/>
    <cellStyle name="Normal 2 14 15" xfId="17070" xr:uid="{00000000-0005-0000-0000-0000E52B0000}"/>
    <cellStyle name="Normal 2 14 2" xfId="3769" xr:uid="{00000000-0005-0000-0000-0000E62B0000}"/>
    <cellStyle name="Normal 2 14 2 10" xfId="3770" xr:uid="{00000000-0005-0000-0000-0000E72B0000}"/>
    <cellStyle name="Normal 2 14 2 10 2" xfId="29229" xr:uid="{00000000-0005-0000-0000-0000E82B0000}"/>
    <cellStyle name="Normal 2 14 2 11" xfId="17071" xr:uid="{00000000-0005-0000-0000-0000E92B0000}"/>
    <cellStyle name="Normal 2 14 2 2" xfId="3771" xr:uid="{00000000-0005-0000-0000-0000EA2B0000}"/>
    <cellStyle name="Normal 2 14 2 2 2" xfId="3772" xr:uid="{00000000-0005-0000-0000-0000EB2B0000}"/>
    <cellStyle name="Normal 2 14 2 2 2 2" xfId="3773" xr:uid="{00000000-0005-0000-0000-0000EC2B0000}"/>
    <cellStyle name="Normal 2 14 2 2 2 2 2" xfId="3774" xr:uid="{00000000-0005-0000-0000-0000ED2B0000}"/>
    <cellStyle name="Normal 2 14 2 2 2 2 2 2" xfId="3775" xr:uid="{00000000-0005-0000-0000-0000EE2B0000}"/>
    <cellStyle name="Normal 2 14 2 2 2 2 2 2 2" xfId="3776" xr:uid="{00000000-0005-0000-0000-0000EF2B0000}"/>
    <cellStyle name="Normal 2 14 2 2 2 2 2 2 2 2" xfId="21561" xr:uid="{00000000-0005-0000-0000-0000F02B0000}"/>
    <cellStyle name="Normal 2 14 2 2 2 2 2 2 3" xfId="3777" xr:uid="{00000000-0005-0000-0000-0000F12B0000}"/>
    <cellStyle name="Normal 2 14 2 2 2 2 2 2 3 2" xfId="25397" xr:uid="{00000000-0005-0000-0000-0000F22B0000}"/>
    <cellStyle name="Normal 2 14 2 2 2 2 2 2 4" xfId="3778" xr:uid="{00000000-0005-0000-0000-0000F32B0000}"/>
    <cellStyle name="Normal 2 14 2 2 2 2 2 2 4 2" xfId="29234" xr:uid="{00000000-0005-0000-0000-0000F42B0000}"/>
    <cellStyle name="Normal 2 14 2 2 2 2 2 2 5" xfId="19824" xr:uid="{00000000-0005-0000-0000-0000F52B0000}"/>
    <cellStyle name="Normal 2 14 2 2 2 2 2 3" xfId="3779" xr:uid="{00000000-0005-0000-0000-0000F62B0000}"/>
    <cellStyle name="Normal 2 14 2 2 2 2 2 3 2" xfId="21560" xr:uid="{00000000-0005-0000-0000-0000F72B0000}"/>
    <cellStyle name="Normal 2 14 2 2 2 2 2 4" xfId="3780" xr:uid="{00000000-0005-0000-0000-0000F82B0000}"/>
    <cellStyle name="Normal 2 14 2 2 2 2 2 4 2" xfId="25396" xr:uid="{00000000-0005-0000-0000-0000F92B0000}"/>
    <cellStyle name="Normal 2 14 2 2 2 2 2 5" xfId="3781" xr:uid="{00000000-0005-0000-0000-0000FA2B0000}"/>
    <cellStyle name="Normal 2 14 2 2 2 2 2 5 2" xfId="29233" xr:uid="{00000000-0005-0000-0000-0000FB2B0000}"/>
    <cellStyle name="Normal 2 14 2 2 2 2 2 6" xfId="17075" xr:uid="{00000000-0005-0000-0000-0000FC2B0000}"/>
    <cellStyle name="Normal 2 14 2 2 2 2 3" xfId="3782" xr:uid="{00000000-0005-0000-0000-0000FD2B0000}"/>
    <cellStyle name="Normal 2 14 2 2 2 2 3 2" xfId="3783" xr:uid="{00000000-0005-0000-0000-0000FE2B0000}"/>
    <cellStyle name="Normal 2 14 2 2 2 2 3 2 2" xfId="21562" xr:uid="{00000000-0005-0000-0000-0000FF2B0000}"/>
    <cellStyle name="Normal 2 14 2 2 2 2 3 3" xfId="3784" xr:uid="{00000000-0005-0000-0000-0000002C0000}"/>
    <cellStyle name="Normal 2 14 2 2 2 2 3 3 2" xfId="25398" xr:uid="{00000000-0005-0000-0000-0000012C0000}"/>
    <cellStyle name="Normal 2 14 2 2 2 2 3 4" xfId="3785" xr:uid="{00000000-0005-0000-0000-0000022C0000}"/>
    <cellStyle name="Normal 2 14 2 2 2 2 3 4 2" xfId="29235" xr:uid="{00000000-0005-0000-0000-0000032C0000}"/>
    <cellStyle name="Normal 2 14 2 2 2 2 3 5" xfId="18838" xr:uid="{00000000-0005-0000-0000-0000042C0000}"/>
    <cellStyle name="Normal 2 14 2 2 2 2 4" xfId="3786" xr:uid="{00000000-0005-0000-0000-0000052C0000}"/>
    <cellStyle name="Normal 2 14 2 2 2 2 4 2" xfId="21559" xr:uid="{00000000-0005-0000-0000-0000062C0000}"/>
    <cellStyle name="Normal 2 14 2 2 2 2 5" xfId="3787" xr:uid="{00000000-0005-0000-0000-0000072C0000}"/>
    <cellStyle name="Normal 2 14 2 2 2 2 5 2" xfId="25395" xr:uid="{00000000-0005-0000-0000-0000082C0000}"/>
    <cellStyle name="Normal 2 14 2 2 2 2 6" xfId="3788" xr:uid="{00000000-0005-0000-0000-0000092C0000}"/>
    <cellStyle name="Normal 2 14 2 2 2 2 6 2" xfId="29232" xr:uid="{00000000-0005-0000-0000-00000A2C0000}"/>
    <cellStyle name="Normal 2 14 2 2 2 2 7" xfId="17074" xr:uid="{00000000-0005-0000-0000-00000B2C0000}"/>
    <cellStyle name="Normal 2 14 2 2 2 3" xfId="3789" xr:uid="{00000000-0005-0000-0000-00000C2C0000}"/>
    <cellStyle name="Normal 2 14 2 2 2 3 2" xfId="3790" xr:uid="{00000000-0005-0000-0000-00000D2C0000}"/>
    <cellStyle name="Normal 2 14 2 2 2 3 2 2" xfId="3791" xr:uid="{00000000-0005-0000-0000-00000E2C0000}"/>
    <cellStyle name="Normal 2 14 2 2 2 3 2 2 2" xfId="21564" xr:uid="{00000000-0005-0000-0000-00000F2C0000}"/>
    <cellStyle name="Normal 2 14 2 2 2 3 2 3" xfId="3792" xr:uid="{00000000-0005-0000-0000-0000102C0000}"/>
    <cellStyle name="Normal 2 14 2 2 2 3 2 3 2" xfId="25400" xr:uid="{00000000-0005-0000-0000-0000112C0000}"/>
    <cellStyle name="Normal 2 14 2 2 2 3 2 4" xfId="3793" xr:uid="{00000000-0005-0000-0000-0000122C0000}"/>
    <cellStyle name="Normal 2 14 2 2 2 3 2 4 2" xfId="29237" xr:uid="{00000000-0005-0000-0000-0000132C0000}"/>
    <cellStyle name="Normal 2 14 2 2 2 3 2 5" xfId="19823" xr:uid="{00000000-0005-0000-0000-0000142C0000}"/>
    <cellStyle name="Normal 2 14 2 2 2 3 3" xfId="3794" xr:uid="{00000000-0005-0000-0000-0000152C0000}"/>
    <cellStyle name="Normal 2 14 2 2 2 3 3 2" xfId="21563" xr:uid="{00000000-0005-0000-0000-0000162C0000}"/>
    <cellStyle name="Normal 2 14 2 2 2 3 4" xfId="3795" xr:uid="{00000000-0005-0000-0000-0000172C0000}"/>
    <cellStyle name="Normal 2 14 2 2 2 3 4 2" xfId="25399" xr:uid="{00000000-0005-0000-0000-0000182C0000}"/>
    <cellStyle name="Normal 2 14 2 2 2 3 5" xfId="3796" xr:uid="{00000000-0005-0000-0000-0000192C0000}"/>
    <cellStyle name="Normal 2 14 2 2 2 3 5 2" xfId="29236" xr:uid="{00000000-0005-0000-0000-00001A2C0000}"/>
    <cellStyle name="Normal 2 14 2 2 2 3 6" xfId="17076" xr:uid="{00000000-0005-0000-0000-00001B2C0000}"/>
    <cellStyle name="Normal 2 14 2 2 2 4" xfId="3797" xr:uid="{00000000-0005-0000-0000-00001C2C0000}"/>
    <cellStyle name="Normal 2 14 2 2 2 4 2" xfId="3798" xr:uid="{00000000-0005-0000-0000-00001D2C0000}"/>
    <cellStyle name="Normal 2 14 2 2 2 4 2 2" xfId="21565" xr:uid="{00000000-0005-0000-0000-00001E2C0000}"/>
    <cellStyle name="Normal 2 14 2 2 2 4 3" xfId="3799" xr:uid="{00000000-0005-0000-0000-00001F2C0000}"/>
    <cellStyle name="Normal 2 14 2 2 2 4 3 2" xfId="25401" xr:uid="{00000000-0005-0000-0000-0000202C0000}"/>
    <cellStyle name="Normal 2 14 2 2 2 4 4" xfId="3800" xr:uid="{00000000-0005-0000-0000-0000212C0000}"/>
    <cellStyle name="Normal 2 14 2 2 2 4 4 2" xfId="29238" xr:uid="{00000000-0005-0000-0000-0000222C0000}"/>
    <cellStyle name="Normal 2 14 2 2 2 4 5" xfId="18837" xr:uid="{00000000-0005-0000-0000-0000232C0000}"/>
    <cellStyle name="Normal 2 14 2 2 2 5" xfId="3801" xr:uid="{00000000-0005-0000-0000-0000242C0000}"/>
    <cellStyle name="Normal 2 14 2 2 2 5 2" xfId="21558" xr:uid="{00000000-0005-0000-0000-0000252C0000}"/>
    <cellStyle name="Normal 2 14 2 2 2 6" xfId="3802" xr:uid="{00000000-0005-0000-0000-0000262C0000}"/>
    <cellStyle name="Normal 2 14 2 2 2 6 2" xfId="25394" xr:uid="{00000000-0005-0000-0000-0000272C0000}"/>
    <cellStyle name="Normal 2 14 2 2 2 7" xfId="3803" xr:uid="{00000000-0005-0000-0000-0000282C0000}"/>
    <cellStyle name="Normal 2 14 2 2 2 7 2" xfId="29231" xr:uid="{00000000-0005-0000-0000-0000292C0000}"/>
    <cellStyle name="Normal 2 14 2 2 2 8" xfId="17073" xr:uid="{00000000-0005-0000-0000-00002A2C0000}"/>
    <cellStyle name="Normal 2 14 2 2 3" xfId="3804" xr:uid="{00000000-0005-0000-0000-00002B2C0000}"/>
    <cellStyle name="Normal 2 14 2 2 3 2" xfId="3805" xr:uid="{00000000-0005-0000-0000-00002C2C0000}"/>
    <cellStyle name="Normal 2 14 2 2 3 2 2" xfId="3806" xr:uid="{00000000-0005-0000-0000-00002D2C0000}"/>
    <cellStyle name="Normal 2 14 2 2 3 2 2 2" xfId="3807" xr:uid="{00000000-0005-0000-0000-00002E2C0000}"/>
    <cellStyle name="Normal 2 14 2 2 3 2 2 2 2" xfId="21568" xr:uid="{00000000-0005-0000-0000-00002F2C0000}"/>
    <cellStyle name="Normal 2 14 2 2 3 2 2 3" xfId="3808" xr:uid="{00000000-0005-0000-0000-0000302C0000}"/>
    <cellStyle name="Normal 2 14 2 2 3 2 2 3 2" xfId="25404" xr:uid="{00000000-0005-0000-0000-0000312C0000}"/>
    <cellStyle name="Normal 2 14 2 2 3 2 2 4" xfId="3809" xr:uid="{00000000-0005-0000-0000-0000322C0000}"/>
    <cellStyle name="Normal 2 14 2 2 3 2 2 4 2" xfId="29241" xr:uid="{00000000-0005-0000-0000-0000332C0000}"/>
    <cellStyle name="Normal 2 14 2 2 3 2 2 5" xfId="19825" xr:uid="{00000000-0005-0000-0000-0000342C0000}"/>
    <cellStyle name="Normal 2 14 2 2 3 2 3" xfId="3810" xr:uid="{00000000-0005-0000-0000-0000352C0000}"/>
    <cellStyle name="Normal 2 14 2 2 3 2 3 2" xfId="21567" xr:uid="{00000000-0005-0000-0000-0000362C0000}"/>
    <cellStyle name="Normal 2 14 2 2 3 2 4" xfId="3811" xr:uid="{00000000-0005-0000-0000-0000372C0000}"/>
    <cellStyle name="Normal 2 14 2 2 3 2 4 2" xfId="25403" xr:uid="{00000000-0005-0000-0000-0000382C0000}"/>
    <cellStyle name="Normal 2 14 2 2 3 2 5" xfId="3812" xr:uid="{00000000-0005-0000-0000-0000392C0000}"/>
    <cellStyle name="Normal 2 14 2 2 3 2 5 2" xfId="29240" xr:uid="{00000000-0005-0000-0000-00003A2C0000}"/>
    <cellStyle name="Normal 2 14 2 2 3 2 6" xfId="17078" xr:uid="{00000000-0005-0000-0000-00003B2C0000}"/>
    <cellStyle name="Normal 2 14 2 2 3 3" xfId="3813" xr:uid="{00000000-0005-0000-0000-00003C2C0000}"/>
    <cellStyle name="Normal 2 14 2 2 3 3 2" xfId="3814" xr:uid="{00000000-0005-0000-0000-00003D2C0000}"/>
    <cellStyle name="Normal 2 14 2 2 3 3 2 2" xfId="21569" xr:uid="{00000000-0005-0000-0000-00003E2C0000}"/>
    <cellStyle name="Normal 2 14 2 2 3 3 3" xfId="3815" xr:uid="{00000000-0005-0000-0000-00003F2C0000}"/>
    <cellStyle name="Normal 2 14 2 2 3 3 3 2" xfId="25405" xr:uid="{00000000-0005-0000-0000-0000402C0000}"/>
    <cellStyle name="Normal 2 14 2 2 3 3 4" xfId="3816" xr:uid="{00000000-0005-0000-0000-0000412C0000}"/>
    <cellStyle name="Normal 2 14 2 2 3 3 4 2" xfId="29242" xr:uid="{00000000-0005-0000-0000-0000422C0000}"/>
    <cellStyle name="Normal 2 14 2 2 3 3 5" xfId="18839" xr:uid="{00000000-0005-0000-0000-0000432C0000}"/>
    <cellStyle name="Normal 2 14 2 2 3 4" xfId="3817" xr:uid="{00000000-0005-0000-0000-0000442C0000}"/>
    <cellStyle name="Normal 2 14 2 2 3 4 2" xfId="21566" xr:uid="{00000000-0005-0000-0000-0000452C0000}"/>
    <cellStyle name="Normal 2 14 2 2 3 5" xfId="3818" xr:uid="{00000000-0005-0000-0000-0000462C0000}"/>
    <cellStyle name="Normal 2 14 2 2 3 5 2" xfId="25402" xr:uid="{00000000-0005-0000-0000-0000472C0000}"/>
    <cellStyle name="Normal 2 14 2 2 3 6" xfId="3819" xr:uid="{00000000-0005-0000-0000-0000482C0000}"/>
    <cellStyle name="Normal 2 14 2 2 3 6 2" xfId="29239" xr:uid="{00000000-0005-0000-0000-0000492C0000}"/>
    <cellStyle name="Normal 2 14 2 2 3 7" xfId="17077" xr:uid="{00000000-0005-0000-0000-00004A2C0000}"/>
    <cellStyle name="Normal 2 14 2 2 4" xfId="3820" xr:uid="{00000000-0005-0000-0000-00004B2C0000}"/>
    <cellStyle name="Normal 2 14 2 2 4 2" xfId="3821" xr:uid="{00000000-0005-0000-0000-00004C2C0000}"/>
    <cellStyle name="Normal 2 14 2 2 4 2 2" xfId="3822" xr:uid="{00000000-0005-0000-0000-00004D2C0000}"/>
    <cellStyle name="Normal 2 14 2 2 4 2 2 2" xfId="21571" xr:uid="{00000000-0005-0000-0000-00004E2C0000}"/>
    <cellStyle name="Normal 2 14 2 2 4 2 3" xfId="3823" xr:uid="{00000000-0005-0000-0000-00004F2C0000}"/>
    <cellStyle name="Normal 2 14 2 2 4 2 3 2" xfId="25407" xr:uid="{00000000-0005-0000-0000-0000502C0000}"/>
    <cellStyle name="Normal 2 14 2 2 4 2 4" xfId="3824" xr:uid="{00000000-0005-0000-0000-0000512C0000}"/>
    <cellStyle name="Normal 2 14 2 2 4 2 4 2" xfId="29244" xr:uid="{00000000-0005-0000-0000-0000522C0000}"/>
    <cellStyle name="Normal 2 14 2 2 4 2 5" xfId="19822" xr:uid="{00000000-0005-0000-0000-0000532C0000}"/>
    <cellStyle name="Normal 2 14 2 2 4 3" xfId="3825" xr:uid="{00000000-0005-0000-0000-0000542C0000}"/>
    <cellStyle name="Normal 2 14 2 2 4 3 2" xfId="21570" xr:uid="{00000000-0005-0000-0000-0000552C0000}"/>
    <cellStyle name="Normal 2 14 2 2 4 4" xfId="3826" xr:uid="{00000000-0005-0000-0000-0000562C0000}"/>
    <cellStyle name="Normal 2 14 2 2 4 4 2" xfId="25406" xr:uid="{00000000-0005-0000-0000-0000572C0000}"/>
    <cellStyle name="Normal 2 14 2 2 4 5" xfId="3827" xr:uid="{00000000-0005-0000-0000-0000582C0000}"/>
    <cellStyle name="Normal 2 14 2 2 4 5 2" xfId="29243" xr:uid="{00000000-0005-0000-0000-0000592C0000}"/>
    <cellStyle name="Normal 2 14 2 2 4 6" xfId="17079" xr:uid="{00000000-0005-0000-0000-00005A2C0000}"/>
    <cellStyle name="Normal 2 14 2 2 5" xfId="3828" xr:uid="{00000000-0005-0000-0000-00005B2C0000}"/>
    <cellStyle name="Normal 2 14 2 2 5 2" xfId="3829" xr:uid="{00000000-0005-0000-0000-00005C2C0000}"/>
    <cellStyle name="Normal 2 14 2 2 5 2 2" xfId="21572" xr:uid="{00000000-0005-0000-0000-00005D2C0000}"/>
    <cellStyle name="Normal 2 14 2 2 5 3" xfId="3830" xr:uid="{00000000-0005-0000-0000-00005E2C0000}"/>
    <cellStyle name="Normal 2 14 2 2 5 3 2" xfId="25408" xr:uid="{00000000-0005-0000-0000-00005F2C0000}"/>
    <cellStyle name="Normal 2 14 2 2 5 4" xfId="3831" xr:uid="{00000000-0005-0000-0000-0000602C0000}"/>
    <cellStyle name="Normal 2 14 2 2 5 4 2" xfId="29245" xr:uid="{00000000-0005-0000-0000-0000612C0000}"/>
    <cellStyle name="Normal 2 14 2 2 5 5" xfId="18836" xr:uid="{00000000-0005-0000-0000-0000622C0000}"/>
    <cellStyle name="Normal 2 14 2 2 6" xfId="3832" xr:uid="{00000000-0005-0000-0000-0000632C0000}"/>
    <cellStyle name="Normal 2 14 2 2 6 2" xfId="21557" xr:uid="{00000000-0005-0000-0000-0000642C0000}"/>
    <cellStyle name="Normal 2 14 2 2 7" xfId="3833" xr:uid="{00000000-0005-0000-0000-0000652C0000}"/>
    <cellStyle name="Normal 2 14 2 2 7 2" xfId="25393" xr:uid="{00000000-0005-0000-0000-0000662C0000}"/>
    <cellStyle name="Normal 2 14 2 2 8" xfId="3834" xr:uid="{00000000-0005-0000-0000-0000672C0000}"/>
    <cellStyle name="Normal 2 14 2 2 8 2" xfId="29230" xr:uid="{00000000-0005-0000-0000-0000682C0000}"/>
    <cellStyle name="Normal 2 14 2 2 9" xfId="17072" xr:uid="{00000000-0005-0000-0000-0000692C0000}"/>
    <cellStyle name="Normal 2 14 2 3" xfId="3835" xr:uid="{00000000-0005-0000-0000-00006A2C0000}"/>
    <cellStyle name="Normal 2 14 2 3 2" xfId="3836" xr:uid="{00000000-0005-0000-0000-00006B2C0000}"/>
    <cellStyle name="Normal 2 14 2 3 2 2" xfId="3837" xr:uid="{00000000-0005-0000-0000-00006C2C0000}"/>
    <cellStyle name="Normal 2 14 2 3 2 2 2" xfId="3838" xr:uid="{00000000-0005-0000-0000-00006D2C0000}"/>
    <cellStyle name="Normal 2 14 2 3 2 2 2 2" xfId="3839" xr:uid="{00000000-0005-0000-0000-00006E2C0000}"/>
    <cellStyle name="Normal 2 14 2 3 2 2 2 2 2" xfId="21576" xr:uid="{00000000-0005-0000-0000-00006F2C0000}"/>
    <cellStyle name="Normal 2 14 2 3 2 2 2 3" xfId="3840" xr:uid="{00000000-0005-0000-0000-0000702C0000}"/>
    <cellStyle name="Normal 2 14 2 3 2 2 2 3 2" xfId="25412" xr:uid="{00000000-0005-0000-0000-0000712C0000}"/>
    <cellStyle name="Normal 2 14 2 3 2 2 2 4" xfId="3841" xr:uid="{00000000-0005-0000-0000-0000722C0000}"/>
    <cellStyle name="Normal 2 14 2 3 2 2 2 4 2" xfId="29249" xr:uid="{00000000-0005-0000-0000-0000732C0000}"/>
    <cellStyle name="Normal 2 14 2 3 2 2 2 5" xfId="19827" xr:uid="{00000000-0005-0000-0000-0000742C0000}"/>
    <cellStyle name="Normal 2 14 2 3 2 2 3" xfId="3842" xr:uid="{00000000-0005-0000-0000-0000752C0000}"/>
    <cellStyle name="Normal 2 14 2 3 2 2 3 2" xfId="21575" xr:uid="{00000000-0005-0000-0000-0000762C0000}"/>
    <cellStyle name="Normal 2 14 2 3 2 2 4" xfId="3843" xr:uid="{00000000-0005-0000-0000-0000772C0000}"/>
    <cellStyle name="Normal 2 14 2 3 2 2 4 2" xfId="25411" xr:uid="{00000000-0005-0000-0000-0000782C0000}"/>
    <cellStyle name="Normal 2 14 2 3 2 2 5" xfId="3844" xr:uid="{00000000-0005-0000-0000-0000792C0000}"/>
    <cellStyle name="Normal 2 14 2 3 2 2 5 2" xfId="29248" xr:uid="{00000000-0005-0000-0000-00007A2C0000}"/>
    <cellStyle name="Normal 2 14 2 3 2 2 6" xfId="17082" xr:uid="{00000000-0005-0000-0000-00007B2C0000}"/>
    <cellStyle name="Normal 2 14 2 3 2 3" xfId="3845" xr:uid="{00000000-0005-0000-0000-00007C2C0000}"/>
    <cellStyle name="Normal 2 14 2 3 2 3 2" xfId="3846" xr:uid="{00000000-0005-0000-0000-00007D2C0000}"/>
    <cellStyle name="Normal 2 14 2 3 2 3 2 2" xfId="21577" xr:uid="{00000000-0005-0000-0000-00007E2C0000}"/>
    <cellStyle name="Normal 2 14 2 3 2 3 3" xfId="3847" xr:uid="{00000000-0005-0000-0000-00007F2C0000}"/>
    <cellStyle name="Normal 2 14 2 3 2 3 3 2" xfId="25413" xr:uid="{00000000-0005-0000-0000-0000802C0000}"/>
    <cellStyle name="Normal 2 14 2 3 2 3 4" xfId="3848" xr:uid="{00000000-0005-0000-0000-0000812C0000}"/>
    <cellStyle name="Normal 2 14 2 3 2 3 4 2" xfId="29250" xr:uid="{00000000-0005-0000-0000-0000822C0000}"/>
    <cellStyle name="Normal 2 14 2 3 2 3 5" xfId="18841" xr:uid="{00000000-0005-0000-0000-0000832C0000}"/>
    <cellStyle name="Normal 2 14 2 3 2 4" xfId="3849" xr:uid="{00000000-0005-0000-0000-0000842C0000}"/>
    <cellStyle name="Normal 2 14 2 3 2 4 2" xfId="21574" xr:uid="{00000000-0005-0000-0000-0000852C0000}"/>
    <cellStyle name="Normal 2 14 2 3 2 5" xfId="3850" xr:uid="{00000000-0005-0000-0000-0000862C0000}"/>
    <cellStyle name="Normal 2 14 2 3 2 5 2" xfId="25410" xr:uid="{00000000-0005-0000-0000-0000872C0000}"/>
    <cellStyle name="Normal 2 14 2 3 2 6" xfId="3851" xr:uid="{00000000-0005-0000-0000-0000882C0000}"/>
    <cellStyle name="Normal 2 14 2 3 2 6 2" xfId="29247" xr:uid="{00000000-0005-0000-0000-0000892C0000}"/>
    <cellStyle name="Normal 2 14 2 3 2 7" xfId="17081" xr:uid="{00000000-0005-0000-0000-00008A2C0000}"/>
    <cellStyle name="Normal 2 14 2 3 3" xfId="3852" xr:uid="{00000000-0005-0000-0000-00008B2C0000}"/>
    <cellStyle name="Normal 2 14 2 3 3 2" xfId="3853" xr:uid="{00000000-0005-0000-0000-00008C2C0000}"/>
    <cellStyle name="Normal 2 14 2 3 3 2 2" xfId="3854" xr:uid="{00000000-0005-0000-0000-00008D2C0000}"/>
    <cellStyle name="Normal 2 14 2 3 3 2 2 2" xfId="21579" xr:uid="{00000000-0005-0000-0000-00008E2C0000}"/>
    <cellStyle name="Normal 2 14 2 3 3 2 3" xfId="3855" xr:uid="{00000000-0005-0000-0000-00008F2C0000}"/>
    <cellStyle name="Normal 2 14 2 3 3 2 3 2" xfId="25415" xr:uid="{00000000-0005-0000-0000-0000902C0000}"/>
    <cellStyle name="Normal 2 14 2 3 3 2 4" xfId="3856" xr:uid="{00000000-0005-0000-0000-0000912C0000}"/>
    <cellStyle name="Normal 2 14 2 3 3 2 4 2" xfId="29252" xr:uid="{00000000-0005-0000-0000-0000922C0000}"/>
    <cellStyle name="Normal 2 14 2 3 3 2 5" xfId="19826" xr:uid="{00000000-0005-0000-0000-0000932C0000}"/>
    <cellStyle name="Normal 2 14 2 3 3 3" xfId="3857" xr:uid="{00000000-0005-0000-0000-0000942C0000}"/>
    <cellStyle name="Normal 2 14 2 3 3 3 2" xfId="21578" xr:uid="{00000000-0005-0000-0000-0000952C0000}"/>
    <cellStyle name="Normal 2 14 2 3 3 4" xfId="3858" xr:uid="{00000000-0005-0000-0000-0000962C0000}"/>
    <cellStyle name="Normal 2 14 2 3 3 4 2" xfId="25414" xr:uid="{00000000-0005-0000-0000-0000972C0000}"/>
    <cellStyle name="Normal 2 14 2 3 3 5" xfId="3859" xr:uid="{00000000-0005-0000-0000-0000982C0000}"/>
    <cellStyle name="Normal 2 14 2 3 3 5 2" xfId="29251" xr:uid="{00000000-0005-0000-0000-0000992C0000}"/>
    <cellStyle name="Normal 2 14 2 3 3 6" xfId="17083" xr:uid="{00000000-0005-0000-0000-00009A2C0000}"/>
    <cellStyle name="Normal 2 14 2 3 4" xfId="3860" xr:uid="{00000000-0005-0000-0000-00009B2C0000}"/>
    <cellStyle name="Normal 2 14 2 3 4 2" xfId="3861" xr:uid="{00000000-0005-0000-0000-00009C2C0000}"/>
    <cellStyle name="Normal 2 14 2 3 4 2 2" xfId="21580" xr:uid="{00000000-0005-0000-0000-00009D2C0000}"/>
    <cellStyle name="Normal 2 14 2 3 4 3" xfId="3862" xr:uid="{00000000-0005-0000-0000-00009E2C0000}"/>
    <cellStyle name="Normal 2 14 2 3 4 3 2" xfId="25416" xr:uid="{00000000-0005-0000-0000-00009F2C0000}"/>
    <cellStyle name="Normal 2 14 2 3 4 4" xfId="3863" xr:uid="{00000000-0005-0000-0000-0000A02C0000}"/>
    <cellStyle name="Normal 2 14 2 3 4 4 2" xfId="29253" xr:uid="{00000000-0005-0000-0000-0000A12C0000}"/>
    <cellStyle name="Normal 2 14 2 3 4 5" xfId="18840" xr:uid="{00000000-0005-0000-0000-0000A22C0000}"/>
    <cellStyle name="Normal 2 14 2 3 5" xfId="3864" xr:uid="{00000000-0005-0000-0000-0000A32C0000}"/>
    <cellStyle name="Normal 2 14 2 3 5 2" xfId="21573" xr:uid="{00000000-0005-0000-0000-0000A42C0000}"/>
    <cellStyle name="Normal 2 14 2 3 6" xfId="3865" xr:uid="{00000000-0005-0000-0000-0000A52C0000}"/>
    <cellStyle name="Normal 2 14 2 3 6 2" xfId="25409" xr:uid="{00000000-0005-0000-0000-0000A62C0000}"/>
    <cellStyle name="Normal 2 14 2 3 7" xfId="3866" xr:uid="{00000000-0005-0000-0000-0000A72C0000}"/>
    <cellStyle name="Normal 2 14 2 3 7 2" xfId="29246" xr:uid="{00000000-0005-0000-0000-0000A82C0000}"/>
    <cellStyle name="Normal 2 14 2 3 8" xfId="17080" xr:uid="{00000000-0005-0000-0000-0000A92C0000}"/>
    <cellStyle name="Normal 2 14 2 4" xfId="3867" xr:uid="{00000000-0005-0000-0000-0000AA2C0000}"/>
    <cellStyle name="Normal 2 14 2 4 2" xfId="3868" xr:uid="{00000000-0005-0000-0000-0000AB2C0000}"/>
    <cellStyle name="Normal 2 14 2 4 2 2" xfId="3869" xr:uid="{00000000-0005-0000-0000-0000AC2C0000}"/>
    <cellStyle name="Normal 2 14 2 4 2 2 2" xfId="3870" xr:uid="{00000000-0005-0000-0000-0000AD2C0000}"/>
    <cellStyle name="Normal 2 14 2 4 2 2 2 2" xfId="21583" xr:uid="{00000000-0005-0000-0000-0000AE2C0000}"/>
    <cellStyle name="Normal 2 14 2 4 2 2 3" xfId="3871" xr:uid="{00000000-0005-0000-0000-0000AF2C0000}"/>
    <cellStyle name="Normal 2 14 2 4 2 2 3 2" xfId="25419" xr:uid="{00000000-0005-0000-0000-0000B02C0000}"/>
    <cellStyle name="Normal 2 14 2 4 2 2 4" xfId="3872" xr:uid="{00000000-0005-0000-0000-0000B12C0000}"/>
    <cellStyle name="Normal 2 14 2 4 2 2 4 2" xfId="29256" xr:uid="{00000000-0005-0000-0000-0000B22C0000}"/>
    <cellStyle name="Normal 2 14 2 4 2 2 5" xfId="19828" xr:uid="{00000000-0005-0000-0000-0000B32C0000}"/>
    <cellStyle name="Normal 2 14 2 4 2 3" xfId="3873" xr:uid="{00000000-0005-0000-0000-0000B42C0000}"/>
    <cellStyle name="Normal 2 14 2 4 2 3 2" xfId="21582" xr:uid="{00000000-0005-0000-0000-0000B52C0000}"/>
    <cellStyle name="Normal 2 14 2 4 2 4" xfId="3874" xr:uid="{00000000-0005-0000-0000-0000B62C0000}"/>
    <cellStyle name="Normal 2 14 2 4 2 4 2" xfId="25418" xr:uid="{00000000-0005-0000-0000-0000B72C0000}"/>
    <cellStyle name="Normal 2 14 2 4 2 5" xfId="3875" xr:uid="{00000000-0005-0000-0000-0000B82C0000}"/>
    <cellStyle name="Normal 2 14 2 4 2 5 2" xfId="29255" xr:uid="{00000000-0005-0000-0000-0000B92C0000}"/>
    <cellStyle name="Normal 2 14 2 4 2 6" xfId="17085" xr:uid="{00000000-0005-0000-0000-0000BA2C0000}"/>
    <cellStyle name="Normal 2 14 2 4 3" xfId="3876" xr:uid="{00000000-0005-0000-0000-0000BB2C0000}"/>
    <cellStyle name="Normal 2 14 2 4 3 2" xfId="3877" xr:uid="{00000000-0005-0000-0000-0000BC2C0000}"/>
    <cellStyle name="Normal 2 14 2 4 3 2 2" xfId="21584" xr:uid="{00000000-0005-0000-0000-0000BD2C0000}"/>
    <cellStyle name="Normal 2 14 2 4 3 3" xfId="3878" xr:uid="{00000000-0005-0000-0000-0000BE2C0000}"/>
    <cellStyle name="Normal 2 14 2 4 3 3 2" xfId="25420" xr:uid="{00000000-0005-0000-0000-0000BF2C0000}"/>
    <cellStyle name="Normal 2 14 2 4 3 4" xfId="3879" xr:uid="{00000000-0005-0000-0000-0000C02C0000}"/>
    <cellStyle name="Normal 2 14 2 4 3 4 2" xfId="29257" xr:uid="{00000000-0005-0000-0000-0000C12C0000}"/>
    <cellStyle name="Normal 2 14 2 4 3 5" xfId="18842" xr:uid="{00000000-0005-0000-0000-0000C22C0000}"/>
    <cellStyle name="Normal 2 14 2 4 4" xfId="3880" xr:uid="{00000000-0005-0000-0000-0000C32C0000}"/>
    <cellStyle name="Normal 2 14 2 4 4 2" xfId="21581" xr:uid="{00000000-0005-0000-0000-0000C42C0000}"/>
    <cellStyle name="Normal 2 14 2 4 5" xfId="3881" xr:uid="{00000000-0005-0000-0000-0000C52C0000}"/>
    <cellStyle name="Normal 2 14 2 4 5 2" xfId="25417" xr:uid="{00000000-0005-0000-0000-0000C62C0000}"/>
    <cellStyle name="Normal 2 14 2 4 6" xfId="3882" xr:uid="{00000000-0005-0000-0000-0000C72C0000}"/>
    <cellStyle name="Normal 2 14 2 4 6 2" xfId="29254" xr:uid="{00000000-0005-0000-0000-0000C82C0000}"/>
    <cellStyle name="Normal 2 14 2 4 7" xfId="17084" xr:uid="{00000000-0005-0000-0000-0000C92C0000}"/>
    <cellStyle name="Normal 2 14 2 5" xfId="3883" xr:uid="{00000000-0005-0000-0000-0000CA2C0000}"/>
    <cellStyle name="Normal 2 14 2 5 2" xfId="3884" xr:uid="{00000000-0005-0000-0000-0000CB2C0000}"/>
    <cellStyle name="Normal 2 14 2 5 2 2" xfId="3885" xr:uid="{00000000-0005-0000-0000-0000CC2C0000}"/>
    <cellStyle name="Normal 2 14 2 5 2 2 2" xfId="3886" xr:uid="{00000000-0005-0000-0000-0000CD2C0000}"/>
    <cellStyle name="Normal 2 14 2 5 2 2 2 2" xfId="21587" xr:uid="{00000000-0005-0000-0000-0000CE2C0000}"/>
    <cellStyle name="Normal 2 14 2 5 2 2 3" xfId="3887" xr:uid="{00000000-0005-0000-0000-0000CF2C0000}"/>
    <cellStyle name="Normal 2 14 2 5 2 2 3 2" xfId="25423" xr:uid="{00000000-0005-0000-0000-0000D02C0000}"/>
    <cellStyle name="Normal 2 14 2 5 2 2 4" xfId="3888" xr:uid="{00000000-0005-0000-0000-0000D12C0000}"/>
    <cellStyle name="Normal 2 14 2 5 2 2 4 2" xfId="29260" xr:uid="{00000000-0005-0000-0000-0000D22C0000}"/>
    <cellStyle name="Normal 2 14 2 5 2 2 5" xfId="20541" xr:uid="{00000000-0005-0000-0000-0000D32C0000}"/>
    <cellStyle name="Normal 2 14 2 5 2 3" xfId="3889" xr:uid="{00000000-0005-0000-0000-0000D42C0000}"/>
    <cellStyle name="Normal 2 14 2 5 2 3 2" xfId="21586" xr:uid="{00000000-0005-0000-0000-0000D52C0000}"/>
    <cellStyle name="Normal 2 14 2 5 2 4" xfId="3890" xr:uid="{00000000-0005-0000-0000-0000D62C0000}"/>
    <cellStyle name="Normal 2 14 2 5 2 4 2" xfId="25422" xr:uid="{00000000-0005-0000-0000-0000D72C0000}"/>
    <cellStyle name="Normal 2 14 2 5 2 5" xfId="3891" xr:uid="{00000000-0005-0000-0000-0000D82C0000}"/>
    <cellStyle name="Normal 2 14 2 5 2 5 2" xfId="29259" xr:uid="{00000000-0005-0000-0000-0000D92C0000}"/>
    <cellStyle name="Normal 2 14 2 5 2 6" xfId="17087" xr:uid="{00000000-0005-0000-0000-0000DA2C0000}"/>
    <cellStyle name="Normal 2 14 2 5 3" xfId="3892" xr:uid="{00000000-0005-0000-0000-0000DB2C0000}"/>
    <cellStyle name="Normal 2 14 2 5 3 2" xfId="3893" xr:uid="{00000000-0005-0000-0000-0000DC2C0000}"/>
    <cellStyle name="Normal 2 14 2 5 3 2 2" xfId="21588" xr:uid="{00000000-0005-0000-0000-0000DD2C0000}"/>
    <cellStyle name="Normal 2 14 2 5 3 3" xfId="3894" xr:uid="{00000000-0005-0000-0000-0000DE2C0000}"/>
    <cellStyle name="Normal 2 14 2 5 3 3 2" xfId="25424" xr:uid="{00000000-0005-0000-0000-0000DF2C0000}"/>
    <cellStyle name="Normal 2 14 2 5 3 4" xfId="3895" xr:uid="{00000000-0005-0000-0000-0000E02C0000}"/>
    <cellStyle name="Normal 2 14 2 5 3 4 2" xfId="29261" xr:uid="{00000000-0005-0000-0000-0000E12C0000}"/>
    <cellStyle name="Normal 2 14 2 5 3 5" xfId="19570" xr:uid="{00000000-0005-0000-0000-0000E22C0000}"/>
    <cellStyle name="Normal 2 14 2 5 4" xfId="3896" xr:uid="{00000000-0005-0000-0000-0000E32C0000}"/>
    <cellStyle name="Normal 2 14 2 5 4 2" xfId="21585" xr:uid="{00000000-0005-0000-0000-0000E42C0000}"/>
    <cellStyle name="Normal 2 14 2 5 5" xfId="3897" xr:uid="{00000000-0005-0000-0000-0000E52C0000}"/>
    <cellStyle name="Normal 2 14 2 5 5 2" xfId="25421" xr:uid="{00000000-0005-0000-0000-0000E62C0000}"/>
    <cellStyle name="Normal 2 14 2 5 6" xfId="3898" xr:uid="{00000000-0005-0000-0000-0000E72C0000}"/>
    <cellStyle name="Normal 2 14 2 5 6 2" xfId="29258" xr:uid="{00000000-0005-0000-0000-0000E82C0000}"/>
    <cellStyle name="Normal 2 14 2 5 7" xfId="17086" xr:uid="{00000000-0005-0000-0000-0000E92C0000}"/>
    <cellStyle name="Normal 2 14 2 6" xfId="3899" xr:uid="{00000000-0005-0000-0000-0000EA2C0000}"/>
    <cellStyle name="Normal 2 14 2 6 2" xfId="3900" xr:uid="{00000000-0005-0000-0000-0000EB2C0000}"/>
    <cellStyle name="Normal 2 14 2 6 2 2" xfId="3901" xr:uid="{00000000-0005-0000-0000-0000EC2C0000}"/>
    <cellStyle name="Normal 2 14 2 6 2 2 2" xfId="21590" xr:uid="{00000000-0005-0000-0000-0000ED2C0000}"/>
    <cellStyle name="Normal 2 14 2 6 2 3" xfId="3902" xr:uid="{00000000-0005-0000-0000-0000EE2C0000}"/>
    <cellStyle name="Normal 2 14 2 6 2 3 2" xfId="25426" xr:uid="{00000000-0005-0000-0000-0000EF2C0000}"/>
    <cellStyle name="Normal 2 14 2 6 2 4" xfId="3903" xr:uid="{00000000-0005-0000-0000-0000F02C0000}"/>
    <cellStyle name="Normal 2 14 2 6 2 4 2" xfId="29263" xr:uid="{00000000-0005-0000-0000-0000F12C0000}"/>
    <cellStyle name="Normal 2 14 2 6 2 5" xfId="19821" xr:uid="{00000000-0005-0000-0000-0000F22C0000}"/>
    <cellStyle name="Normal 2 14 2 6 3" xfId="3904" xr:uid="{00000000-0005-0000-0000-0000F32C0000}"/>
    <cellStyle name="Normal 2 14 2 6 3 2" xfId="21589" xr:uid="{00000000-0005-0000-0000-0000F42C0000}"/>
    <cellStyle name="Normal 2 14 2 6 4" xfId="3905" xr:uid="{00000000-0005-0000-0000-0000F52C0000}"/>
    <cellStyle name="Normal 2 14 2 6 4 2" xfId="25425" xr:uid="{00000000-0005-0000-0000-0000F62C0000}"/>
    <cellStyle name="Normal 2 14 2 6 5" xfId="3906" xr:uid="{00000000-0005-0000-0000-0000F72C0000}"/>
    <cellStyle name="Normal 2 14 2 6 5 2" xfId="29262" xr:uid="{00000000-0005-0000-0000-0000F82C0000}"/>
    <cellStyle name="Normal 2 14 2 6 6" xfId="17088" xr:uid="{00000000-0005-0000-0000-0000F92C0000}"/>
    <cellStyle name="Normal 2 14 2 7" xfId="3907" xr:uid="{00000000-0005-0000-0000-0000FA2C0000}"/>
    <cellStyle name="Normal 2 14 2 7 2" xfId="3908" xr:uid="{00000000-0005-0000-0000-0000FB2C0000}"/>
    <cellStyle name="Normal 2 14 2 7 2 2" xfId="21591" xr:uid="{00000000-0005-0000-0000-0000FC2C0000}"/>
    <cellStyle name="Normal 2 14 2 7 3" xfId="3909" xr:uid="{00000000-0005-0000-0000-0000FD2C0000}"/>
    <cellStyle name="Normal 2 14 2 7 3 2" xfId="25427" xr:uid="{00000000-0005-0000-0000-0000FE2C0000}"/>
    <cellStyle name="Normal 2 14 2 7 4" xfId="3910" xr:uid="{00000000-0005-0000-0000-0000FF2C0000}"/>
    <cellStyle name="Normal 2 14 2 7 4 2" xfId="29264" xr:uid="{00000000-0005-0000-0000-0000002D0000}"/>
    <cellStyle name="Normal 2 14 2 7 5" xfId="18835" xr:uid="{00000000-0005-0000-0000-0000012D0000}"/>
    <cellStyle name="Normal 2 14 2 8" xfId="3911" xr:uid="{00000000-0005-0000-0000-0000022D0000}"/>
    <cellStyle name="Normal 2 14 2 8 2" xfId="21556" xr:uid="{00000000-0005-0000-0000-0000032D0000}"/>
    <cellStyle name="Normal 2 14 2 9" xfId="3912" xr:uid="{00000000-0005-0000-0000-0000042D0000}"/>
    <cellStyle name="Normal 2 14 2 9 2" xfId="25392" xr:uid="{00000000-0005-0000-0000-0000052D0000}"/>
    <cellStyle name="Normal 2 14 3" xfId="3913" xr:uid="{00000000-0005-0000-0000-0000062D0000}"/>
    <cellStyle name="Normal 2 14 3 10" xfId="3914" xr:uid="{00000000-0005-0000-0000-0000072D0000}"/>
    <cellStyle name="Normal 2 14 3 10 2" xfId="29265" xr:uid="{00000000-0005-0000-0000-0000082D0000}"/>
    <cellStyle name="Normal 2 14 3 11" xfId="17089" xr:uid="{00000000-0005-0000-0000-0000092D0000}"/>
    <cellStyle name="Normal 2 14 3 2" xfId="3915" xr:uid="{00000000-0005-0000-0000-00000A2D0000}"/>
    <cellStyle name="Normal 2 14 3 2 2" xfId="3916" xr:uid="{00000000-0005-0000-0000-00000B2D0000}"/>
    <cellStyle name="Normal 2 14 3 2 2 2" xfId="3917" xr:uid="{00000000-0005-0000-0000-00000C2D0000}"/>
    <cellStyle name="Normal 2 14 3 2 2 2 2" xfId="3918" xr:uid="{00000000-0005-0000-0000-00000D2D0000}"/>
    <cellStyle name="Normal 2 14 3 2 2 2 2 2" xfId="3919" xr:uid="{00000000-0005-0000-0000-00000E2D0000}"/>
    <cellStyle name="Normal 2 14 3 2 2 2 2 2 2" xfId="3920" xr:uid="{00000000-0005-0000-0000-00000F2D0000}"/>
    <cellStyle name="Normal 2 14 3 2 2 2 2 2 2 2" xfId="21597" xr:uid="{00000000-0005-0000-0000-0000102D0000}"/>
    <cellStyle name="Normal 2 14 3 2 2 2 2 2 3" xfId="3921" xr:uid="{00000000-0005-0000-0000-0000112D0000}"/>
    <cellStyle name="Normal 2 14 3 2 2 2 2 2 3 2" xfId="25433" xr:uid="{00000000-0005-0000-0000-0000122D0000}"/>
    <cellStyle name="Normal 2 14 3 2 2 2 2 2 4" xfId="3922" xr:uid="{00000000-0005-0000-0000-0000132D0000}"/>
    <cellStyle name="Normal 2 14 3 2 2 2 2 2 4 2" xfId="29270" xr:uid="{00000000-0005-0000-0000-0000142D0000}"/>
    <cellStyle name="Normal 2 14 3 2 2 2 2 2 5" xfId="19832" xr:uid="{00000000-0005-0000-0000-0000152D0000}"/>
    <cellStyle name="Normal 2 14 3 2 2 2 2 3" xfId="3923" xr:uid="{00000000-0005-0000-0000-0000162D0000}"/>
    <cellStyle name="Normal 2 14 3 2 2 2 2 3 2" xfId="21596" xr:uid="{00000000-0005-0000-0000-0000172D0000}"/>
    <cellStyle name="Normal 2 14 3 2 2 2 2 4" xfId="3924" xr:uid="{00000000-0005-0000-0000-0000182D0000}"/>
    <cellStyle name="Normal 2 14 3 2 2 2 2 4 2" xfId="25432" xr:uid="{00000000-0005-0000-0000-0000192D0000}"/>
    <cellStyle name="Normal 2 14 3 2 2 2 2 5" xfId="3925" xr:uid="{00000000-0005-0000-0000-00001A2D0000}"/>
    <cellStyle name="Normal 2 14 3 2 2 2 2 5 2" xfId="29269" xr:uid="{00000000-0005-0000-0000-00001B2D0000}"/>
    <cellStyle name="Normal 2 14 3 2 2 2 2 6" xfId="17093" xr:uid="{00000000-0005-0000-0000-00001C2D0000}"/>
    <cellStyle name="Normal 2 14 3 2 2 2 3" xfId="3926" xr:uid="{00000000-0005-0000-0000-00001D2D0000}"/>
    <cellStyle name="Normal 2 14 3 2 2 2 3 2" xfId="3927" xr:uid="{00000000-0005-0000-0000-00001E2D0000}"/>
    <cellStyle name="Normal 2 14 3 2 2 2 3 2 2" xfId="21598" xr:uid="{00000000-0005-0000-0000-00001F2D0000}"/>
    <cellStyle name="Normal 2 14 3 2 2 2 3 3" xfId="3928" xr:uid="{00000000-0005-0000-0000-0000202D0000}"/>
    <cellStyle name="Normal 2 14 3 2 2 2 3 3 2" xfId="25434" xr:uid="{00000000-0005-0000-0000-0000212D0000}"/>
    <cellStyle name="Normal 2 14 3 2 2 2 3 4" xfId="3929" xr:uid="{00000000-0005-0000-0000-0000222D0000}"/>
    <cellStyle name="Normal 2 14 3 2 2 2 3 4 2" xfId="29271" xr:uid="{00000000-0005-0000-0000-0000232D0000}"/>
    <cellStyle name="Normal 2 14 3 2 2 2 3 5" xfId="18846" xr:uid="{00000000-0005-0000-0000-0000242D0000}"/>
    <cellStyle name="Normal 2 14 3 2 2 2 4" xfId="3930" xr:uid="{00000000-0005-0000-0000-0000252D0000}"/>
    <cellStyle name="Normal 2 14 3 2 2 2 4 2" xfId="21595" xr:uid="{00000000-0005-0000-0000-0000262D0000}"/>
    <cellStyle name="Normal 2 14 3 2 2 2 5" xfId="3931" xr:uid="{00000000-0005-0000-0000-0000272D0000}"/>
    <cellStyle name="Normal 2 14 3 2 2 2 5 2" xfId="25431" xr:uid="{00000000-0005-0000-0000-0000282D0000}"/>
    <cellStyle name="Normal 2 14 3 2 2 2 6" xfId="3932" xr:uid="{00000000-0005-0000-0000-0000292D0000}"/>
    <cellStyle name="Normal 2 14 3 2 2 2 6 2" xfId="29268" xr:uid="{00000000-0005-0000-0000-00002A2D0000}"/>
    <cellStyle name="Normal 2 14 3 2 2 2 7" xfId="17092" xr:uid="{00000000-0005-0000-0000-00002B2D0000}"/>
    <cellStyle name="Normal 2 14 3 2 2 3" xfId="3933" xr:uid="{00000000-0005-0000-0000-00002C2D0000}"/>
    <cellStyle name="Normal 2 14 3 2 2 3 2" xfId="3934" xr:uid="{00000000-0005-0000-0000-00002D2D0000}"/>
    <cellStyle name="Normal 2 14 3 2 2 3 2 2" xfId="3935" xr:uid="{00000000-0005-0000-0000-00002E2D0000}"/>
    <cellStyle name="Normal 2 14 3 2 2 3 2 2 2" xfId="21600" xr:uid="{00000000-0005-0000-0000-00002F2D0000}"/>
    <cellStyle name="Normal 2 14 3 2 2 3 2 3" xfId="3936" xr:uid="{00000000-0005-0000-0000-0000302D0000}"/>
    <cellStyle name="Normal 2 14 3 2 2 3 2 3 2" xfId="25436" xr:uid="{00000000-0005-0000-0000-0000312D0000}"/>
    <cellStyle name="Normal 2 14 3 2 2 3 2 4" xfId="3937" xr:uid="{00000000-0005-0000-0000-0000322D0000}"/>
    <cellStyle name="Normal 2 14 3 2 2 3 2 4 2" xfId="29273" xr:uid="{00000000-0005-0000-0000-0000332D0000}"/>
    <cellStyle name="Normal 2 14 3 2 2 3 2 5" xfId="19831" xr:uid="{00000000-0005-0000-0000-0000342D0000}"/>
    <cellStyle name="Normal 2 14 3 2 2 3 3" xfId="3938" xr:uid="{00000000-0005-0000-0000-0000352D0000}"/>
    <cellStyle name="Normal 2 14 3 2 2 3 3 2" xfId="21599" xr:uid="{00000000-0005-0000-0000-0000362D0000}"/>
    <cellStyle name="Normal 2 14 3 2 2 3 4" xfId="3939" xr:uid="{00000000-0005-0000-0000-0000372D0000}"/>
    <cellStyle name="Normal 2 14 3 2 2 3 4 2" xfId="25435" xr:uid="{00000000-0005-0000-0000-0000382D0000}"/>
    <cellStyle name="Normal 2 14 3 2 2 3 5" xfId="3940" xr:uid="{00000000-0005-0000-0000-0000392D0000}"/>
    <cellStyle name="Normal 2 14 3 2 2 3 5 2" xfId="29272" xr:uid="{00000000-0005-0000-0000-00003A2D0000}"/>
    <cellStyle name="Normal 2 14 3 2 2 3 6" xfId="17094" xr:uid="{00000000-0005-0000-0000-00003B2D0000}"/>
    <cellStyle name="Normal 2 14 3 2 2 4" xfId="3941" xr:uid="{00000000-0005-0000-0000-00003C2D0000}"/>
    <cellStyle name="Normal 2 14 3 2 2 4 2" xfId="3942" xr:uid="{00000000-0005-0000-0000-00003D2D0000}"/>
    <cellStyle name="Normal 2 14 3 2 2 4 2 2" xfId="21601" xr:uid="{00000000-0005-0000-0000-00003E2D0000}"/>
    <cellStyle name="Normal 2 14 3 2 2 4 3" xfId="3943" xr:uid="{00000000-0005-0000-0000-00003F2D0000}"/>
    <cellStyle name="Normal 2 14 3 2 2 4 3 2" xfId="25437" xr:uid="{00000000-0005-0000-0000-0000402D0000}"/>
    <cellStyle name="Normal 2 14 3 2 2 4 4" xfId="3944" xr:uid="{00000000-0005-0000-0000-0000412D0000}"/>
    <cellStyle name="Normal 2 14 3 2 2 4 4 2" xfId="29274" xr:uid="{00000000-0005-0000-0000-0000422D0000}"/>
    <cellStyle name="Normal 2 14 3 2 2 4 5" xfId="18845" xr:uid="{00000000-0005-0000-0000-0000432D0000}"/>
    <cellStyle name="Normal 2 14 3 2 2 5" xfId="3945" xr:uid="{00000000-0005-0000-0000-0000442D0000}"/>
    <cellStyle name="Normal 2 14 3 2 2 5 2" xfId="21594" xr:uid="{00000000-0005-0000-0000-0000452D0000}"/>
    <cellStyle name="Normal 2 14 3 2 2 6" xfId="3946" xr:uid="{00000000-0005-0000-0000-0000462D0000}"/>
    <cellStyle name="Normal 2 14 3 2 2 6 2" xfId="25430" xr:uid="{00000000-0005-0000-0000-0000472D0000}"/>
    <cellStyle name="Normal 2 14 3 2 2 7" xfId="3947" xr:uid="{00000000-0005-0000-0000-0000482D0000}"/>
    <cellStyle name="Normal 2 14 3 2 2 7 2" xfId="29267" xr:uid="{00000000-0005-0000-0000-0000492D0000}"/>
    <cellStyle name="Normal 2 14 3 2 2 8" xfId="17091" xr:uid="{00000000-0005-0000-0000-00004A2D0000}"/>
    <cellStyle name="Normal 2 14 3 2 3" xfId="3948" xr:uid="{00000000-0005-0000-0000-00004B2D0000}"/>
    <cellStyle name="Normal 2 14 3 2 3 2" xfId="3949" xr:uid="{00000000-0005-0000-0000-00004C2D0000}"/>
    <cellStyle name="Normal 2 14 3 2 3 2 2" xfId="3950" xr:uid="{00000000-0005-0000-0000-00004D2D0000}"/>
    <cellStyle name="Normal 2 14 3 2 3 2 2 2" xfId="3951" xr:uid="{00000000-0005-0000-0000-00004E2D0000}"/>
    <cellStyle name="Normal 2 14 3 2 3 2 2 2 2" xfId="21604" xr:uid="{00000000-0005-0000-0000-00004F2D0000}"/>
    <cellStyle name="Normal 2 14 3 2 3 2 2 3" xfId="3952" xr:uid="{00000000-0005-0000-0000-0000502D0000}"/>
    <cellStyle name="Normal 2 14 3 2 3 2 2 3 2" xfId="25440" xr:uid="{00000000-0005-0000-0000-0000512D0000}"/>
    <cellStyle name="Normal 2 14 3 2 3 2 2 4" xfId="3953" xr:uid="{00000000-0005-0000-0000-0000522D0000}"/>
    <cellStyle name="Normal 2 14 3 2 3 2 2 4 2" xfId="29277" xr:uid="{00000000-0005-0000-0000-0000532D0000}"/>
    <cellStyle name="Normal 2 14 3 2 3 2 2 5" xfId="19833" xr:uid="{00000000-0005-0000-0000-0000542D0000}"/>
    <cellStyle name="Normal 2 14 3 2 3 2 3" xfId="3954" xr:uid="{00000000-0005-0000-0000-0000552D0000}"/>
    <cellStyle name="Normal 2 14 3 2 3 2 3 2" xfId="21603" xr:uid="{00000000-0005-0000-0000-0000562D0000}"/>
    <cellStyle name="Normal 2 14 3 2 3 2 4" xfId="3955" xr:uid="{00000000-0005-0000-0000-0000572D0000}"/>
    <cellStyle name="Normal 2 14 3 2 3 2 4 2" xfId="25439" xr:uid="{00000000-0005-0000-0000-0000582D0000}"/>
    <cellStyle name="Normal 2 14 3 2 3 2 5" xfId="3956" xr:uid="{00000000-0005-0000-0000-0000592D0000}"/>
    <cellStyle name="Normal 2 14 3 2 3 2 5 2" xfId="29276" xr:uid="{00000000-0005-0000-0000-00005A2D0000}"/>
    <cellStyle name="Normal 2 14 3 2 3 2 6" xfId="17096" xr:uid="{00000000-0005-0000-0000-00005B2D0000}"/>
    <cellStyle name="Normal 2 14 3 2 3 3" xfId="3957" xr:uid="{00000000-0005-0000-0000-00005C2D0000}"/>
    <cellStyle name="Normal 2 14 3 2 3 3 2" xfId="3958" xr:uid="{00000000-0005-0000-0000-00005D2D0000}"/>
    <cellStyle name="Normal 2 14 3 2 3 3 2 2" xfId="21605" xr:uid="{00000000-0005-0000-0000-00005E2D0000}"/>
    <cellStyle name="Normal 2 14 3 2 3 3 3" xfId="3959" xr:uid="{00000000-0005-0000-0000-00005F2D0000}"/>
    <cellStyle name="Normal 2 14 3 2 3 3 3 2" xfId="25441" xr:uid="{00000000-0005-0000-0000-0000602D0000}"/>
    <cellStyle name="Normal 2 14 3 2 3 3 4" xfId="3960" xr:uid="{00000000-0005-0000-0000-0000612D0000}"/>
    <cellStyle name="Normal 2 14 3 2 3 3 4 2" xfId="29278" xr:uid="{00000000-0005-0000-0000-0000622D0000}"/>
    <cellStyle name="Normal 2 14 3 2 3 3 5" xfId="18847" xr:uid="{00000000-0005-0000-0000-0000632D0000}"/>
    <cellStyle name="Normal 2 14 3 2 3 4" xfId="3961" xr:uid="{00000000-0005-0000-0000-0000642D0000}"/>
    <cellStyle name="Normal 2 14 3 2 3 4 2" xfId="21602" xr:uid="{00000000-0005-0000-0000-0000652D0000}"/>
    <cellStyle name="Normal 2 14 3 2 3 5" xfId="3962" xr:uid="{00000000-0005-0000-0000-0000662D0000}"/>
    <cellStyle name="Normal 2 14 3 2 3 5 2" xfId="25438" xr:uid="{00000000-0005-0000-0000-0000672D0000}"/>
    <cellStyle name="Normal 2 14 3 2 3 6" xfId="3963" xr:uid="{00000000-0005-0000-0000-0000682D0000}"/>
    <cellStyle name="Normal 2 14 3 2 3 6 2" xfId="29275" xr:uid="{00000000-0005-0000-0000-0000692D0000}"/>
    <cellStyle name="Normal 2 14 3 2 3 7" xfId="17095" xr:uid="{00000000-0005-0000-0000-00006A2D0000}"/>
    <cellStyle name="Normal 2 14 3 2 4" xfId="3964" xr:uid="{00000000-0005-0000-0000-00006B2D0000}"/>
    <cellStyle name="Normal 2 14 3 2 4 2" xfId="3965" xr:uid="{00000000-0005-0000-0000-00006C2D0000}"/>
    <cellStyle name="Normal 2 14 3 2 4 2 2" xfId="3966" xr:uid="{00000000-0005-0000-0000-00006D2D0000}"/>
    <cellStyle name="Normal 2 14 3 2 4 2 2 2" xfId="21607" xr:uid="{00000000-0005-0000-0000-00006E2D0000}"/>
    <cellStyle name="Normal 2 14 3 2 4 2 3" xfId="3967" xr:uid="{00000000-0005-0000-0000-00006F2D0000}"/>
    <cellStyle name="Normal 2 14 3 2 4 2 3 2" xfId="25443" xr:uid="{00000000-0005-0000-0000-0000702D0000}"/>
    <cellStyle name="Normal 2 14 3 2 4 2 4" xfId="3968" xr:uid="{00000000-0005-0000-0000-0000712D0000}"/>
    <cellStyle name="Normal 2 14 3 2 4 2 4 2" xfId="29280" xr:uid="{00000000-0005-0000-0000-0000722D0000}"/>
    <cellStyle name="Normal 2 14 3 2 4 2 5" xfId="19830" xr:uid="{00000000-0005-0000-0000-0000732D0000}"/>
    <cellStyle name="Normal 2 14 3 2 4 3" xfId="3969" xr:uid="{00000000-0005-0000-0000-0000742D0000}"/>
    <cellStyle name="Normal 2 14 3 2 4 3 2" xfId="21606" xr:uid="{00000000-0005-0000-0000-0000752D0000}"/>
    <cellStyle name="Normal 2 14 3 2 4 4" xfId="3970" xr:uid="{00000000-0005-0000-0000-0000762D0000}"/>
    <cellStyle name="Normal 2 14 3 2 4 4 2" xfId="25442" xr:uid="{00000000-0005-0000-0000-0000772D0000}"/>
    <cellStyle name="Normal 2 14 3 2 4 5" xfId="3971" xr:uid="{00000000-0005-0000-0000-0000782D0000}"/>
    <cellStyle name="Normal 2 14 3 2 4 5 2" xfId="29279" xr:uid="{00000000-0005-0000-0000-0000792D0000}"/>
    <cellStyle name="Normal 2 14 3 2 4 6" xfId="17097" xr:uid="{00000000-0005-0000-0000-00007A2D0000}"/>
    <cellStyle name="Normal 2 14 3 2 5" xfId="3972" xr:uid="{00000000-0005-0000-0000-00007B2D0000}"/>
    <cellStyle name="Normal 2 14 3 2 5 2" xfId="3973" xr:uid="{00000000-0005-0000-0000-00007C2D0000}"/>
    <cellStyle name="Normal 2 14 3 2 5 2 2" xfId="21608" xr:uid="{00000000-0005-0000-0000-00007D2D0000}"/>
    <cellStyle name="Normal 2 14 3 2 5 3" xfId="3974" xr:uid="{00000000-0005-0000-0000-00007E2D0000}"/>
    <cellStyle name="Normal 2 14 3 2 5 3 2" xfId="25444" xr:uid="{00000000-0005-0000-0000-00007F2D0000}"/>
    <cellStyle name="Normal 2 14 3 2 5 4" xfId="3975" xr:uid="{00000000-0005-0000-0000-0000802D0000}"/>
    <cellStyle name="Normal 2 14 3 2 5 4 2" xfId="29281" xr:uid="{00000000-0005-0000-0000-0000812D0000}"/>
    <cellStyle name="Normal 2 14 3 2 5 5" xfId="18844" xr:uid="{00000000-0005-0000-0000-0000822D0000}"/>
    <cellStyle name="Normal 2 14 3 2 6" xfId="3976" xr:uid="{00000000-0005-0000-0000-0000832D0000}"/>
    <cellStyle name="Normal 2 14 3 2 6 2" xfId="21593" xr:uid="{00000000-0005-0000-0000-0000842D0000}"/>
    <cellStyle name="Normal 2 14 3 2 7" xfId="3977" xr:uid="{00000000-0005-0000-0000-0000852D0000}"/>
    <cellStyle name="Normal 2 14 3 2 7 2" xfId="25429" xr:uid="{00000000-0005-0000-0000-0000862D0000}"/>
    <cellStyle name="Normal 2 14 3 2 8" xfId="3978" xr:uid="{00000000-0005-0000-0000-0000872D0000}"/>
    <cellStyle name="Normal 2 14 3 2 8 2" xfId="29266" xr:uid="{00000000-0005-0000-0000-0000882D0000}"/>
    <cellStyle name="Normal 2 14 3 2 9" xfId="17090" xr:uid="{00000000-0005-0000-0000-0000892D0000}"/>
    <cellStyle name="Normal 2 14 3 3" xfId="3979" xr:uid="{00000000-0005-0000-0000-00008A2D0000}"/>
    <cellStyle name="Normal 2 14 3 3 2" xfId="3980" xr:uid="{00000000-0005-0000-0000-00008B2D0000}"/>
    <cellStyle name="Normal 2 14 3 3 2 2" xfId="3981" xr:uid="{00000000-0005-0000-0000-00008C2D0000}"/>
    <cellStyle name="Normal 2 14 3 3 2 2 2" xfId="3982" xr:uid="{00000000-0005-0000-0000-00008D2D0000}"/>
    <cellStyle name="Normal 2 14 3 3 2 2 2 2" xfId="3983" xr:uid="{00000000-0005-0000-0000-00008E2D0000}"/>
    <cellStyle name="Normal 2 14 3 3 2 2 2 2 2" xfId="21612" xr:uid="{00000000-0005-0000-0000-00008F2D0000}"/>
    <cellStyle name="Normal 2 14 3 3 2 2 2 3" xfId="3984" xr:uid="{00000000-0005-0000-0000-0000902D0000}"/>
    <cellStyle name="Normal 2 14 3 3 2 2 2 3 2" xfId="25448" xr:uid="{00000000-0005-0000-0000-0000912D0000}"/>
    <cellStyle name="Normal 2 14 3 3 2 2 2 4" xfId="3985" xr:uid="{00000000-0005-0000-0000-0000922D0000}"/>
    <cellStyle name="Normal 2 14 3 3 2 2 2 4 2" xfId="29285" xr:uid="{00000000-0005-0000-0000-0000932D0000}"/>
    <cellStyle name="Normal 2 14 3 3 2 2 2 5" xfId="19835" xr:uid="{00000000-0005-0000-0000-0000942D0000}"/>
    <cellStyle name="Normal 2 14 3 3 2 2 3" xfId="3986" xr:uid="{00000000-0005-0000-0000-0000952D0000}"/>
    <cellStyle name="Normal 2 14 3 3 2 2 3 2" xfId="21611" xr:uid="{00000000-0005-0000-0000-0000962D0000}"/>
    <cellStyle name="Normal 2 14 3 3 2 2 4" xfId="3987" xr:uid="{00000000-0005-0000-0000-0000972D0000}"/>
    <cellStyle name="Normal 2 14 3 3 2 2 4 2" xfId="25447" xr:uid="{00000000-0005-0000-0000-0000982D0000}"/>
    <cellStyle name="Normal 2 14 3 3 2 2 5" xfId="3988" xr:uid="{00000000-0005-0000-0000-0000992D0000}"/>
    <cellStyle name="Normal 2 14 3 3 2 2 5 2" xfId="29284" xr:uid="{00000000-0005-0000-0000-00009A2D0000}"/>
    <cellStyle name="Normal 2 14 3 3 2 2 6" xfId="17100" xr:uid="{00000000-0005-0000-0000-00009B2D0000}"/>
    <cellStyle name="Normal 2 14 3 3 2 3" xfId="3989" xr:uid="{00000000-0005-0000-0000-00009C2D0000}"/>
    <cellStyle name="Normal 2 14 3 3 2 3 2" xfId="3990" xr:uid="{00000000-0005-0000-0000-00009D2D0000}"/>
    <cellStyle name="Normal 2 14 3 3 2 3 2 2" xfId="21613" xr:uid="{00000000-0005-0000-0000-00009E2D0000}"/>
    <cellStyle name="Normal 2 14 3 3 2 3 3" xfId="3991" xr:uid="{00000000-0005-0000-0000-00009F2D0000}"/>
    <cellStyle name="Normal 2 14 3 3 2 3 3 2" xfId="25449" xr:uid="{00000000-0005-0000-0000-0000A02D0000}"/>
    <cellStyle name="Normal 2 14 3 3 2 3 4" xfId="3992" xr:uid="{00000000-0005-0000-0000-0000A12D0000}"/>
    <cellStyle name="Normal 2 14 3 3 2 3 4 2" xfId="29286" xr:uid="{00000000-0005-0000-0000-0000A22D0000}"/>
    <cellStyle name="Normal 2 14 3 3 2 3 5" xfId="18849" xr:uid="{00000000-0005-0000-0000-0000A32D0000}"/>
    <cellStyle name="Normal 2 14 3 3 2 4" xfId="3993" xr:uid="{00000000-0005-0000-0000-0000A42D0000}"/>
    <cellStyle name="Normal 2 14 3 3 2 4 2" xfId="21610" xr:uid="{00000000-0005-0000-0000-0000A52D0000}"/>
    <cellStyle name="Normal 2 14 3 3 2 5" xfId="3994" xr:uid="{00000000-0005-0000-0000-0000A62D0000}"/>
    <cellStyle name="Normal 2 14 3 3 2 5 2" xfId="25446" xr:uid="{00000000-0005-0000-0000-0000A72D0000}"/>
    <cellStyle name="Normal 2 14 3 3 2 6" xfId="3995" xr:uid="{00000000-0005-0000-0000-0000A82D0000}"/>
    <cellStyle name="Normal 2 14 3 3 2 6 2" xfId="29283" xr:uid="{00000000-0005-0000-0000-0000A92D0000}"/>
    <cellStyle name="Normal 2 14 3 3 2 7" xfId="17099" xr:uid="{00000000-0005-0000-0000-0000AA2D0000}"/>
    <cellStyle name="Normal 2 14 3 3 3" xfId="3996" xr:uid="{00000000-0005-0000-0000-0000AB2D0000}"/>
    <cellStyle name="Normal 2 14 3 3 3 2" xfId="3997" xr:uid="{00000000-0005-0000-0000-0000AC2D0000}"/>
    <cellStyle name="Normal 2 14 3 3 3 2 2" xfId="3998" xr:uid="{00000000-0005-0000-0000-0000AD2D0000}"/>
    <cellStyle name="Normal 2 14 3 3 3 2 2 2" xfId="21615" xr:uid="{00000000-0005-0000-0000-0000AE2D0000}"/>
    <cellStyle name="Normal 2 14 3 3 3 2 3" xfId="3999" xr:uid="{00000000-0005-0000-0000-0000AF2D0000}"/>
    <cellStyle name="Normal 2 14 3 3 3 2 3 2" xfId="25451" xr:uid="{00000000-0005-0000-0000-0000B02D0000}"/>
    <cellStyle name="Normal 2 14 3 3 3 2 4" xfId="4000" xr:uid="{00000000-0005-0000-0000-0000B12D0000}"/>
    <cellStyle name="Normal 2 14 3 3 3 2 4 2" xfId="29288" xr:uid="{00000000-0005-0000-0000-0000B22D0000}"/>
    <cellStyle name="Normal 2 14 3 3 3 2 5" xfId="19834" xr:uid="{00000000-0005-0000-0000-0000B32D0000}"/>
    <cellStyle name="Normal 2 14 3 3 3 3" xfId="4001" xr:uid="{00000000-0005-0000-0000-0000B42D0000}"/>
    <cellStyle name="Normal 2 14 3 3 3 3 2" xfId="21614" xr:uid="{00000000-0005-0000-0000-0000B52D0000}"/>
    <cellStyle name="Normal 2 14 3 3 3 4" xfId="4002" xr:uid="{00000000-0005-0000-0000-0000B62D0000}"/>
    <cellStyle name="Normal 2 14 3 3 3 4 2" xfId="25450" xr:uid="{00000000-0005-0000-0000-0000B72D0000}"/>
    <cellStyle name="Normal 2 14 3 3 3 5" xfId="4003" xr:uid="{00000000-0005-0000-0000-0000B82D0000}"/>
    <cellStyle name="Normal 2 14 3 3 3 5 2" xfId="29287" xr:uid="{00000000-0005-0000-0000-0000B92D0000}"/>
    <cellStyle name="Normal 2 14 3 3 3 6" xfId="17101" xr:uid="{00000000-0005-0000-0000-0000BA2D0000}"/>
    <cellStyle name="Normal 2 14 3 3 4" xfId="4004" xr:uid="{00000000-0005-0000-0000-0000BB2D0000}"/>
    <cellStyle name="Normal 2 14 3 3 4 2" xfId="4005" xr:uid="{00000000-0005-0000-0000-0000BC2D0000}"/>
    <cellStyle name="Normal 2 14 3 3 4 2 2" xfId="21616" xr:uid="{00000000-0005-0000-0000-0000BD2D0000}"/>
    <cellStyle name="Normal 2 14 3 3 4 3" xfId="4006" xr:uid="{00000000-0005-0000-0000-0000BE2D0000}"/>
    <cellStyle name="Normal 2 14 3 3 4 3 2" xfId="25452" xr:uid="{00000000-0005-0000-0000-0000BF2D0000}"/>
    <cellStyle name="Normal 2 14 3 3 4 4" xfId="4007" xr:uid="{00000000-0005-0000-0000-0000C02D0000}"/>
    <cellStyle name="Normal 2 14 3 3 4 4 2" xfId="29289" xr:uid="{00000000-0005-0000-0000-0000C12D0000}"/>
    <cellStyle name="Normal 2 14 3 3 4 5" xfId="18848" xr:uid="{00000000-0005-0000-0000-0000C22D0000}"/>
    <cellStyle name="Normal 2 14 3 3 5" xfId="4008" xr:uid="{00000000-0005-0000-0000-0000C32D0000}"/>
    <cellStyle name="Normal 2 14 3 3 5 2" xfId="21609" xr:uid="{00000000-0005-0000-0000-0000C42D0000}"/>
    <cellStyle name="Normal 2 14 3 3 6" xfId="4009" xr:uid="{00000000-0005-0000-0000-0000C52D0000}"/>
    <cellStyle name="Normal 2 14 3 3 6 2" xfId="25445" xr:uid="{00000000-0005-0000-0000-0000C62D0000}"/>
    <cellStyle name="Normal 2 14 3 3 7" xfId="4010" xr:uid="{00000000-0005-0000-0000-0000C72D0000}"/>
    <cellStyle name="Normal 2 14 3 3 7 2" xfId="29282" xr:uid="{00000000-0005-0000-0000-0000C82D0000}"/>
    <cellStyle name="Normal 2 14 3 3 8" xfId="17098" xr:uid="{00000000-0005-0000-0000-0000C92D0000}"/>
    <cellStyle name="Normal 2 14 3 4" xfId="4011" xr:uid="{00000000-0005-0000-0000-0000CA2D0000}"/>
    <cellStyle name="Normal 2 14 3 4 2" xfId="4012" xr:uid="{00000000-0005-0000-0000-0000CB2D0000}"/>
    <cellStyle name="Normal 2 14 3 4 2 2" xfId="4013" xr:uid="{00000000-0005-0000-0000-0000CC2D0000}"/>
    <cellStyle name="Normal 2 14 3 4 2 2 2" xfId="4014" xr:uid="{00000000-0005-0000-0000-0000CD2D0000}"/>
    <cellStyle name="Normal 2 14 3 4 2 2 2 2" xfId="21619" xr:uid="{00000000-0005-0000-0000-0000CE2D0000}"/>
    <cellStyle name="Normal 2 14 3 4 2 2 3" xfId="4015" xr:uid="{00000000-0005-0000-0000-0000CF2D0000}"/>
    <cellStyle name="Normal 2 14 3 4 2 2 3 2" xfId="25455" xr:uid="{00000000-0005-0000-0000-0000D02D0000}"/>
    <cellStyle name="Normal 2 14 3 4 2 2 4" xfId="4016" xr:uid="{00000000-0005-0000-0000-0000D12D0000}"/>
    <cellStyle name="Normal 2 14 3 4 2 2 4 2" xfId="29292" xr:uid="{00000000-0005-0000-0000-0000D22D0000}"/>
    <cellStyle name="Normal 2 14 3 4 2 2 5" xfId="19836" xr:uid="{00000000-0005-0000-0000-0000D32D0000}"/>
    <cellStyle name="Normal 2 14 3 4 2 3" xfId="4017" xr:uid="{00000000-0005-0000-0000-0000D42D0000}"/>
    <cellStyle name="Normal 2 14 3 4 2 3 2" xfId="21618" xr:uid="{00000000-0005-0000-0000-0000D52D0000}"/>
    <cellStyle name="Normal 2 14 3 4 2 4" xfId="4018" xr:uid="{00000000-0005-0000-0000-0000D62D0000}"/>
    <cellStyle name="Normal 2 14 3 4 2 4 2" xfId="25454" xr:uid="{00000000-0005-0000-0000-0000D72D0000}"/>
    <cellStyle name="Normal 2 14 3 4 2 5" xfId="4019" xr:uid="{00000000-0005-0000-0000-0000D82D0000}"/>
    <cellStyle name="Normal 2 14 3 4 2 5 2" xfId="29291" xr:uid="{00000000-0005-0000-0000-0000D92D0000}"/>
    <cellStyle name="Normal 2 14 3 4 2 6" xfId="17103" xr:uid="{00000000-0005-0000-0000-0000DA2D0000}"/>
    <cellStyle name="Normal 2 14 3 4 3" xfId="4020" xr:uid="{00000000-0005-0000-0000-0000DB2D0000}"/>
    <cellStyle name="Normal 2 14 3 4 3 2" xfId="4021" xr:uid="{00000000-0005-0000-0000-0000DC2D0000}"/>
    <cellStyle name="Normal 2 14 3 4 3 2 2" xfId="21620" xr:uid="{00000000-0005-0000-0000-0000DD2D0000}"/>
    <cellStyle name="Normal 2 14 3 4 3 3" xfId="4022" xr:uid="{00000000-0005-0000-0000-0000DE2D0000}"/>
    <cellStyle name="Normal 2 14 3 4 3 3 2" xfId="25456" xr:uid="{00000000-0005-0000-0000-0000DF2D0000}"/>
    <cellStyle name="Normal 2 14 3 4 3 4" xfId="4023" xr:uid="{00000000-0005-0000-0000-0000E02D0000}"/>
    <cellStyle name="Normal 2 14 3 4 3 4 2" xfId="29293" xr:uid="{00000000-0005-0000-0000-0000E12D0000}"/>
    <cellStyle name="Normal 2 14 3 4 3 5" xfId="18850" xr:uid="{00000000-0005-0000-0000-0000E22D0000}"/>
    <cellStyle name="Normal 2 14 3 4 4" xfId="4024" xr:uid="{00000000-0005-0000-0000-0000E32D0000}"/>
    <cellStyle name="Normal 2 14 3 4 4 2" xfId="21617" xr:uid="{00000000-0005-0000-0000-0000E42D0000}"/>
    <cellStyle name="Normal 2 14 3 4 5" xfId="4025" xr:uid="{00000000-0005-0000-0000-0000E52D0000}"/>
    <cellStyle name="Normal 2 14 3 4 5 2" xfId="25453" xr:uid="{00000000-0005-0000-0000-0000E62D0000}"/>
    <cellStyle name="Normal 2 14 3 4 6" xfId="4026" xr:uid="{00000000-0005-0000-0000-0000E72D0000}"/>
    <cellStyle name="Normal 2 14 3 4 6 2" xfId="29290" xr:uid="{00000000-0005-0000-0000-0000E82D0000}"/>
    <cellStyle name="Normal 2 14 3 4 7" xfId="17102" xr:uid="{00000000-0005-0000-0000-0000E92D0000}"/>
    <cellStyle name="Normal 2 14 3 5" xfId="4027" xr:uid="{00000000-0005-0000-0000-0000EA2D0000}"/>
    <cellStyle name="Normal 2 14 3 5 2" xfId="4028" xr:uid="{00000000-0005-0000-0000-0000EB2D0000}"/>
    <cellStyle name="Normal 2 14 3 5 2 2" xfId="4029" xr:uid="{00000000-0005-0000-0000-0000EC2D0000}"/>
    <cellStyle name="Normal 2 14 3 5 2 2 2" xfId="4030" xr:uid="{00000000-0005-0000-0000-0000ED2D0000}"/>
    <cellStyle name="Normal 2 14 3 5 2 2 2 2" xfId="21623" xr:uid="{00000000-0005-0000-0000-0000EE2D0000}"/>
    <cellStyle name="Normal 2 14 3 5 2 2 3" xfId="4031" xr:uid="{00000000-0005-0000-0000-0000EF2D0000}"/>
    <cellStyle name="Normal 2 14 3 5 2 2 3 2" xfId="25459" xr:uid="{00000000-0005-0000-0000-0000F02D0000}"/>
    <cellStyle name="Normal 2 14 3 5 2 2 4" xfId="4032" xr:uid="{00000000-0005-0000-0000-0000F12D0000}"/>
    <cellStyle name="Normal 2 14 3 5 2 2 4 2" xfId="29296" xr:uid="{00000000-0005-0000-0000-0000F22D0000}"/>
    <cellStyle name="Normal 2 14 3 5 2 2 5" xfId="20542" xr:uid="{00000000-0005-0000-0000-0000F32D0000}"/>
    <cellStyle name="Normal 2 14 3 5 2 3" xfId="4033" xr:uid="{00000000-0005-0000-0000-0000F42D0000}"/>
    <cellStyle name="Normal 2 14 3 5 2 3 2" xfId="21622" xr:uid="{00000000-0005-0000-0000-0000F52D0000}"/>
    <cellStyle name="Normal 2 14 3 5 2 4" xfId="4034" xr:uid="{00000000-0005-0000-0000-0000F62D0000}"/>
    <cellStyle name="Normal 2 14 3 5 2 4 2" xfId="25458" xr:uid="{00000000-0005-0000-0000-0000F72D0000}"/>
    <cellStyle name="Normal 2 14 3 5 2 5" xfId="4035" xr:uid="{00000000-0005-0000-0000-0000F82D0000}"/>
    <cellStyle name="Normal 2 14 3 5 2 5 2" xfId="29295" xr:uid="{00000000-0005-0000-0000-0000F92D0000}"/>
    <cellStyle name="Normal 2 14 3 5 2 6" xfId="17105" xr:uid="{00000000-0005-0000-0000-0000FA2D0000}"/>
    <cellStyle name="Normal 2 14 3 5 3" xfId="4036" xr:uid="{00000000-0005-0000-0000-0000FB2D0000}"/>
    <cellStyle name="Normal 2 14 3 5 3 2" xfId="4037" xr:uid="{00000000-0005-0000-0000-0000FC2D0000}"/>
    <cellStyle name="Normal 2 14 3 5 3 2 2" xfId="21624" xr:uid="{00000000-0005-0000-0000-0000FD2D0000}"/>
    <cellStyle name="Normal 2 14 3 5 3 3" xfId="4038" xr:uid="{00000000-0005-0000-0000-0000FE2D0000}"/>
    <cellStyle name="Normal 2 14 3 5 3 3 2" xfId="25460" xr:uid="{00000000-0005-0000-0000-0000FF2D0000}"/>
    <cellStyle name="Normal 2 14 3 5 3 4" xfId="4039" xr:uid="{00000000-0005-0000-0000-0000002E0000}"/>
    <cellStyle name="Normal 2 14 3 5 3 4 2" xfId="29297" xr:uid="{00000000-0005-0000-0000-0000012E0000}"/>
    <cellStyle name="Normal 2 14 3 5 3 5" xfId="19571" xr:uid="{00000000-0005-0000-0000-0000022E0000}"/>
    <cellStyle name="Normal 2 14 3 5 4" xfId="4040" xr:uid="{00000000-0005-0000-0000-0000032E0000}"/>
    <cellStyle name="Normal 2 14 3 5 4 2" xfId="21621" xr:uid="{00000000-0005-0000-0000-0000042E0000}"/>
    <cellStyle name="Normal 2 14 3 5 5" xfId="4041" xr:uid="{00000000-0005-0000-0000-0000052E0000}"/>
    <cellStyle name="Normal 2 14 3 5 5 2" xfId="25457" xr:uid="{00000000-0005-0000-0000-0000062E0000}"/>
    <cellStyle name="Normal 2 14 3 5 6" xfId="4042" xr:uid="{00000000-0005-0000-0000-0000072E0000}"/>
    <cellStyle name="Normal 2 14 3 5 6 2" xfId="29294" xr:uid="{00000000-0005-0000-0000-0000082E0000}"/>
    <cellStyle name="Normal 2 14 3 5 7" xfId="17104" xr:uid="{00000000-0005-0000-0000-0000092E0000}"/>
    <cellStyle name="Normal 2 14 3 6" xfId="4043" xr:uid="{00000000-0005-0000-0000-00000A2E0000}"/>
    <cellStyle name="Normal 2 14 3 6 2" xfId="4044" xr:uid="{00000000-0005-0000-0000-00000B2E0000}"/>
    <cellStyle name="Normal 2 14 3 6 2 2" xfId="4045" xr:uid="{00000000-0005-0000-0000-00000C2E0000}"/>
    <cellStyle name="Normal 2 14 3 6 2 2 2" xfId="21626" xr:uid="{00000000-0005-0000-0000-00000D2E0000}"/>
    <cellStyle name="Normal 2 14 3 6 2 3" xfId="4046" xr:uid="{00000000-0005-0000-0000-00000E2E0000}"/>
    <cellStyle name="Normal 2 14 3 6 2 3 2" xfId="25462" xr:uid="{00000000-0005-0000-0000-00000F2E0000}"/>
    <cellStyle name="Normal 2 14 3 6 2 4" xfId="4047" xr:uid="{00000000-0005-0000-0000-0000102E0000}"/>
    <cellStyle name="Normal 2 14 3 6 2 4 2" xfId="29299" xr:uid="{00000000-0005-0000-0000-0000112E0000}"/>
    <cellStyle name="Normal 2 14 3 6 2 5" xfId="19829" xr:uid="{00000000-0005-0000-0000-0000122E0000}"/>
    <cellStyle name="Normal 2 14 3 6 3" xfId="4048" xr:uid="{00000000-0005-0000-0000-0000132E0000}"/>
    <cellStyle name="Normal 2 14 3 6 3 2" xfId="21625" xr:uid="{00000000-0005-0000-0000-0000142E0000}"/>
    <cellStyle name="Normal 2 14 3 6 4" xfId="4049" xr:uid="{00000000-0005-0000-0000-0000152E0000}"/>
    <cellStyle name="Normal 2 14 3 6 4 2" xfId="25461" xr:uid="{00000000-0005-0000-0000-0000162E0000}"/>
    <cellStyle name="Normal 2 14 3 6 5" xfId="4050" xr:uid="{00000000-0005-0000-0000-0000172E0000}"/>
    <cellStyle name="Normal 2 14 3 6 5 2" xfId="29298" xr:uid="{00000000-0005-0000-0000-0000182E0000}"/>
    <cellStyle name="Normal 2 14 3 6 6" xfId="17106" xr:uid="{00000000-0005-0000-0000-0000192E0000}"/>
    <cellStyle name="Normal 2 14 3 7" xfId="4051" xr:uid="{00000000-0005-0000-0000-00001A2E0000}"/>
    <cellStyle name="Normal 2 14 3 7 2" xfId="4052" xr:uid="{00000000-0005-0000-0000-00001B2E0000}"/>
    <cellStyle name="Normal 2 14 3 7 2 2" xfId="21627" xr:uid="{00000000-0005-0000-0000-00001C2E0000}"/>
    <cellStyle name="Normal 2 14 3 7 3" xfId="4053" xr:uid="{00000000-0005-0000-0000-00001D2E0000}"/>
    <cellStyle name="Normal 2 14 3 7 3 2" xfId="25463" xr:uid="{00000000-0005-0000-0000-00001E2E0000}"/>
    <cellStyle name="Normal 2 14 3 7 4" xfId="4054" xr:uid="{00000000-0005-0000-0000-00001F2E0000}"/>
    <cellStyle name="Normal 2 14 3 7 4 2" xfId="29300" xr:uid="{00000000-0005-0000-0000-0000202E0000}"/>
    <cellStyle name="Normal 2 14 3 7 5" xfId="18843" xr:uid="{00000000-0005-0000-0000-0000212E0000}"/>
    <cellStyle name="Normal 2 14 3 8" xfId="4055" xr:uid="{00000000-0005-0000-0000-0000222E0000}"/>
    <cellStyle name="Normal 2 14 3 8 2" xfId="21592" xr:uid="{00000000-0005-0000-0000-0000232E0000}"/>
    <cellStyle name="Normal 2 14 3 9" xfId="4056" xr:uid="{00000000-0005-0000-0000-0000242E0000}"/>
    <cellStyle name="Normal 2 14 3 9 2" xfId="25428" xr:uid="{00000000-0005-0000-0000-0000252E0000}"/>
    <cellStyle name="Normal 2 14 4" xfId="4057" xr:uid="{00000000-0005-0000-0000-0000262E0000}"/>
    <cellStyle name="Normal 2 14 4 2" xfId="4058" xr:uid="{00000000-0005-0000-0000-0000272E0000}"/>
    <cellStyle name="Normal 2 14 4 2 2" xfId="4059" xr:uid="{00000000-0005-0000-0000-0000282E0000}"/>
    <cellStyle name="Normal 2 14 4 2 2 2" xfId="4060" xr:uid="{00000000-0005-0000-0000-0000292E0000}"/>
    <cellStyle name="Normal 2 14 4 2 2 2 2" xfId="4061" xr:uid="{00000000-0005-0000-0000-00002A2E0000}"/>
    <cellStyle name="Normal 2 14 4 2 2 2 2 2" xfId="4062" xr:uid="{00000000-0005-0000-0000-00002B2E0000}"/>
    <cellStyle name="Normal 2 14 4 2 2 2 2 2 2" xfId="21632" xr:uid="{00000000-0005-0000-0000-00002C2E0000}"/>
    <cellStyle name="Normal 2 14 4 2 2 2 2 3" xfId="4063" xr:uid="{00000000-0005-0000-0000-00002D2E0000}"/>
    <cellStyle name="Normal 2 14 4 2 2 2 2 3 2" xfId="25468" xr:uid="{00000000-0005-0000-0000-00002E2E0000}"/>
    <cellStyle name="Normal 2 14 4 2 2 2 2 4" xfId="4064" xr:uid="{00000000-0005-0000-0000-00002F2E0000}"/>
    <cellStyle name="Normal 2 14 4 2 2 2 2 4 2" xfId="29305" xr:uid="{00000000-0005-0000-0000-0000302E0000}"/>
    <cellStyle name="Normal 2 14 4 2 2 2 2 5" xfId="19839" xr:uid="{00000000-0005-0000-0000-0000312E0000}"/>
    <cellStyle name="Normal 2 14 4 2 2 2 3" xfId="4065" xr:uid="{00000000-0005-0000-0000-0000322E0000}"/>
    <cellStyle name="Normal 2 14 4 2 2 2 3 2" xfId="21631" xr:uid="{00000000-0005-0000-0000-0000332E0000}"/>
    <cellStyle name="Normal 2 14 4 2 2 2 4" xfId="4066" xr:uid="{00000000-0005-0000-0000-0000342E0000}"/>
    <cellStyle name="Normal 2 14 4 2 2 2 4 2" xfId="25467" xr:uid="{00000000-0005-0000-0000-0000352E0000}"/>
    <cellStyle name="Normal 2 14 4 2 2 2 5" xfId="4067" xr:uid="{00000000-0005-0000-0000-0000362E0000}"/>
    <cellStyle name="Normal 2 14 4 2 2 2 5 2" xfId="29304" xr:uid="{00000000-0005-0000-0000-0000372E0000}"/>
    <cellStyle name="Normal 2 14 4 2 2 2 6" xfId="17110" xr:uid="{00000000-0005-0000-0000-0000382E0000}"/>
    <cellStyle name="Normal 2 14 4 2 2 3" xfId="4068" xr:uid="{00000000-0005-0000-0000-0000392E0000}"/>
    <cellStyle name="Normal 2 14 4 2 2 3 2" xfId="4069" xr:uid="{00000000-0005-0000-0000-00003A2E0000}"/>
    <cellStyle name="Normal 2 14 4 2 2 3 2 2" xfId="21633" xr:uid="{00000000-0005-0000-0000-00003B2E0000}"/>
    <cellStyle name="Normal 2 14 4 2 2 3 3" xfId="4070" xr:uid="{00000000-0005-0000-0000-00003C2E0000}"/>
    <cellStyle name="Normal 2 14 4 2 2 3 3 2" xfId="25469" xr:uid="{00000000-0005-0000-0000-00003D2E0000}"/>
    <cellStyle name="Normal 2 14 4 2 2 3 4" xfId="4071" xr:uid="{00000000-0005-0000-0000-00003E2E0000}"/>
    <cellStyle name="Normal 2 14 4 2 2 3 4 2" xfId="29306" xr:uid="{00000000-0005-0000-0000-00003F2E0000}"/>
    <cellStyle name="Normal 2 14 4 2 2 3 5" xfId="18853" xr:uid="{00000000-0005-0000-0000-0000402E0000}"/>
    <cellStyle name="Normal 2 14 4 2 2 4" xfId="4072" xr:uid="{00000000-0005-0000-0000-0000412E0000}"/>
    <cellStyle name="Normal 2 14 4 2 2 4 2" xfId="21630" xr:uid="{00000000-0005-0000-0000-0000422E0000}"/>
    <cellStyle name="Normal 2 14 4 2 2 5" xfId="4073" xr:uid="{00000000-0005-0000-0000-0000432E0000}"/>
    <cellStyle name="Normal 2 14 4 2 2 5 2" xfId="25466" xr:uid="{00000000-0005-0000-0000-0000442E0000}"/>
    <cellStyle name="Normal 2 14 4 2 2 6" xfId="4074" xr:uid="{00000000-0005-0000-0000-0000452E0000}"/>
    <cellStyle name="Normal 2 14 4 2 2 6 2" xfId="29303" xr:uid="{00000000-0005-0000-0000-0000462E0000}"/>
    <cellStyle name="Normal 2 14 4 2 2 7" xfId="17109" xr:uid="{00000000-0005-0000-0000-0000472E0000}"/>
    <cellStyle name="Normal 2 14 4 2 3" xfId="4075" xr:uid="{00000000-0005-0000-0000-0000482E0000}"/>
    <cellStyle name="Normal 2 14 4 2 3 2" xfId="4076" xr:uid="{00000000-0005-0000-0000-0000492E0000}"/>
    <cellStyle name="Normal 2 14 4 2 3 2 2" xfId="4077" xr:uid="{00000000-0005-0000-0000-00004A2E0000}"/>
    <cellStyle name="Normal 2 14 4 2 3 2 2 2" xfId="21635" xr:uid="{00000000-0005-0000-0000-00004B2E0000}"/>
    <cellStyle name="Normal 2 14 4 2 3 2 3" xfId="4078" xr:uid="{00000000-0005-0000-0000-00004C2E0000}"/>
    <cellStyle name="Normal 2 14 4 2 3 2 3 2" xfId="25471" xr:uid="{00000000-0005-0000-0000-00004D2E0000}"/>
    <cellStyle name="Normal 2 14 4 2 3 2 4" xfId="4079" xr:uid="{00000000-0005-0000-0000-00004E2E0000}"/>
    <cellStyle name="Normal 2 14 4 2 3 2 4 2" xfId="29308" xr:uid="{00000000-0005-0000-0000-00004F2E0000}"/>
    <cellStyle name="Normal 2 14 4 2 3 2 5" xfId="19838" xr:uid="{00000000-0005-0000-0000-0000502E0000}"/>
    <cellStyle name="Normal 2 14 4 2 3 3" xfId="4080" xr:uid="{00000000-0005-0000-0000-0000512E0000}"/>
    <cellStyle name="Normal 2 14 4 2 3 3 2" xfId="21634" xr:uid="{00000000-0005-0000-0000-0000522E0000}"/>
    <cellStyle name="Normal 2 14 4 2 3 4" xfId="4081" xr:uid="{00000000-0005-0000-0000-0000532E0000}"/>
    <cellStyle name="Normal 2 14 4 2 3 4 2" xfId="25470" xr:uid="{00000000-0005-0000-0000-0000542E0000}"/>
    <cellStyle name="Normal 2 14 4 2 3 5" xfId="4082" xr:uid="{00000000-0005-0000-0000-0000552E0000}"/>
    <cellStyle name="Normal 2 14 4 2 3 5 2" xfId="29307" xr:uid="{00000000-0005-0000-0000-0000562E0000}"/>
    <cellStyle name="Normal 2 14 4 2 3 6" xfId="17111" xr:uid="{00000000-0005-0000-0000-0000572E0000}"/>
    <cellStyle name="Normal 2 14 4 2 4" xfId="4083" xr:uid="{00000000-0005-0000-0000-0000582E0000}"/>
    <cellStyle name="Normal 2 14 4 2 4 2" xfId="4084" xr:uid="{00000000-0005-0000-0000-0000592E0000}"/>
    <cellStyle name="Normal 2 14 4 2 4 2 2" xfId="21636" xr:uid="{00000000-0005-0000-0000-00005A2E0000}"/>
    <cellStyle name="Normal 2 14 4 2 4 3" xfId="4085" xr:uid="{00000000-0005-0000-0000-00005B2E0000}"/>
    <cellStyle name="Normal 2 14 4 2 4 3 2" xfId="25472" xr:uid="{00000000-0005-0000-0000-00005C2E0000}"/>
    <cellStyle name="Normal 2 14 4 2 4 4" xfId="4086" xr:uid="{00000000-0005-0000-0000-00005D2E0000}"/>
    <cellStyle name="Normal 2 14 4 2 4 4 2" xfId="29309" xr:uid="{00000000-0005-0000-0000-00005E2E0000}"/>
    <cellStyle name="Normal 2 14 4 2 4 5" xfId="18852" xr:uid="{00000000-0005-0000-0000-00005F2E0000}"/>
    <cellStyle name="Normal 2 14 4 2 5" xfId="4087" xr:uid="{00000000-0005-0000-0000-0000602E0000}"/>
    <cellStyle name="Normal 2 14 4 2 5 2" xfId="21629" xr:uid="{00000000-0005-0000-0000-0000612E0000}"/>
    <cellStyle name="Normal 2 14 4 2 6" xfId="4088" xr:uid="{00000000-0005-0000-0000-0000622E0000}"/>
    <cellStyle name="Normal 2 14 4 2 6 2" xfId="25465" xr:uid="{00000000-0005-0000-0000-0000632E0000}"/>
    <cellStyle name="Normal 2 14 4 2 7" xfId="4089" xr:uid="{00000000-0005-0000-0000-0000642E0000}"/>
    <cellStyle name="Normal 2 14 4 2 7 2" xfId="29302" xr:uid="{00000000-0005-0000-0000-0000652E0000}"/>
    <cellStyle name="Normal 2 14 4 2 8" xfId="17108" xr:uid="{00000000-0005-0000-0000-0000662E0000}"/>
    <cellStyle name="Normal 2 14 4 3" xfId="4090" xr:uid="{00000000-0005-0000-0000-0000672E0000}"/>
    <cellStyle name="Normal 2 14 4 3 2" xfId="4091" xr:uid="{00000000-0005-0000-0000-0000682E0000}"/>
    <cellStyle name="Normal 2 14 4 3 2 2" xfId="4092" xr:uid="{00000000-0005-0000-0000-0000692E0000}"/>
    <cellStyle name="Normal 2 14 4 3 2 2 2" xfId="4093" xr:uid="{00000000-0005-0000-0000-00006A2E0000}"/>
    <cellStyle name="Normal 2 14 4 3 2 2 2 2" xfId="21639" xr:uid="{00000000-0005-0000-0000-00006B2E0000}"/>
    <cellStyle name="Normal 2 14 4 3 2 2 3" xfId="4094" xr:uid="{00000000-0005-0000-0000-00006C2E0000}"/>
    <cellStyle name="Normal 2 14 4 3 2 2 3 2" xfId="25475" xr:uid="{00000000-0005-0000-0000-00006D2E0000}"/>
    <cellStyle name="Normal 2 14 4 3 2 2 4" xfId="4095" xr:uid="{00000000-0005-0000-0000-00006E2E0000}"/>
    <cellStyle name="Normal 2 14 4 3 2 2 4 2" xfId="29312" xr:uid="{00000000-0005-0000-0000-00006F2E0000}"/>
    <cellStyle name="Normal 2 14 4 3 2 2 5" xfId="19840" xr:uid="{00000000-0005-0000-0000-0000702E0000}"/>
    <cellStyle name="Normal 2 14 4 3 2 3" xfId="4096" xr:uid="{00000000-0005-0000-0000-0000712E0000}"/>
    <cellStyle name="Normal 2 14 4 3 2 3 2" xfId="21638" xr:uid="{00000000-0005-0000-0000-0000722E0000}"/>
    <cellStyle name="Normal 2 14 4 3 2 4" xfId="4097" xr:uid="{00000000-0005-0000-0000-0000732E0000}"/>
    <cellStyle name="Normal 2 14 4 3 2 4 2" xfId="25474" xr:uid="{00000000-0005-0000-0000-0000742E0000}"/>
    <cellStyle name="Normal 2 14 4 3 2 5" xfId="4098" xr:uid="{00000000-0005-0000-0000-0000752E0000}"/>
    <cellStyle name="Normal 2 14 4 3 2 5 2" xfId="29311" xr:uid="{00000000-0005-0000-0000-0000762E0000}"/>
    <cellStyle name="Normal 2 14 4 3 2 6" xfId="17113" xr:uid="{00000000-0005-0000-0000-0000772E0000}"/>
    <cellStyle name="Normal 2 14 4 3 3" xfId="4099" xr:uid="{00000000-0005-0000-0000-0000782E0000}"/>
    <cellStyle name="Normal 2 14 4 3 3 2" xfId="4100" xr:uid="{00000000-0005-0000-0000-0000792E0000}"/>
    <cellStyle name="Normal 2 14 4 3 3 2 2" xfId="21640" xr:uid="{00000000-0005-0000-0000-00007A2E0000}"/>
    <cellStyle name="Normal 2 14 4 3 3 3" xfId="4101" xr:uid="{00000000-0005-0000-0000-00007B2E0000}"/>
    <cellStyle name="Normal 2 14 4 3 3 3 2" xfId="25476" xr:uid="{00000000-0005-0000-0000-00007C2E0000}"/>
    <cellStyle name="Normal 2 14 4 3 3 4" xfId="4102" xr:uid="{00000000-0005-0000-0000-00007D2E0000}"/>
    <cellStyle name="Normal 2 14 4 3 3 4 2" xfId="29313" xr:uid="{00000000-0005-0000-0000-00007E2E0000}"/>
    <cellStyle name="Normal 2 14 4 3 3 5" xfId="18854" xr:uid="{00000000-0005-0000-0000-00007F2E0000}"/>
    <cellStyle name="Normal 2 14 4 3 4" xfId="4103" xr:uid="{00000000-0005-0000-0000-0000802E0000}"/>
    <cellStyle name="Normal 2 14 4 3 4 2" xfId="21637" xr:uid="{00000000-0005-0000-0000-0000812E0000}"/>
    <cellStyle name="Normal 2 14 4 3 5" xfId="4104" xr:uid="{00000000-0005-0000-0000-0000822E0000}"/>
    <cellStyle name="Normal 2 14 4 3 5 2" xfId="25473" xr:uid="{00000000-0005-0000-0000-0000832E0000}"/>
    <cellStyle name="Normal 2 14 4 3 6" xfId="4105" xr:uid="{00000000-0005-0000-0000-0000842E0000}"/>
    <cellStyle name="Normal 2 14 4 3 6 2" xfId="29310" xr:uid="{00000000-0005-0000-0000-0000852E0000}"/>
    <cellStyle name="Normal 2 14 4 3 7" xfId="17112" xr:uid="{00000000-0005-0000-0000-0000862E0000}"/>
    <cellStyle name="Normal 2 14 4 4" xfId="4106" xr:uid="{00000000-0005-0000-0000-0000872E0000}"/>
    <cellStyle name="Normal 2 14 4 4 2" xfId="4107" xr:uid="{00000000-0005-0000-0000-0000882E0000}"/>
    <cellStyle name="Normal 2 14 4 4 2 2" xfId="4108" xr:uid="{00000000-0005-0000-0000-0000892E0000}"/>
    <cellStyle name="Normal 2 14 4 4 2 2 2" xfId="21642" xr:uid="{00000000-0005-0000-0000-00008A2E0000}"/>
    <cellStyle name="Normal 2 14 4 4 2 3" xfId="4109" xr:uid="{00000000-0005-0000-0000-00008B2E0000}"/>
    <cellStyle name="Normal 2 14 4 4 2 3 2" xfId="25478" xr:uid="{00000000-0005-0000-0000-00008C2E0000}"/>
    <cellStyle name="Normal 2 14 4 4 2 4" xfId="4110" xr:uid="{00000000-0005-0000-0000-00008D2E0000}"/>
    <cellStyle name="Normal 2 14 4 4 2 4 2" xfId="29315" xr:uid="{00000000-0005-0000-0000-00008E2E0000}"/>
    <cellStyle name="Normal 2 14 4 4 2 5" xfId="19837" xr:uid="{00000000-0005-0000-0000-00008F2E0000}"/>
    <cellStyle name="Normal 2 14 4 4 3" xfId="4111" xr:uid="{00000000-0005-0000-0000-0000902E0000}"/>
    <cellStyle name="Normal 2 14 4 4 3 2" xfId="21641" xr:uid="{00000000-0005-0000-0000-0000912E0000}"/>
    <cellStyle name="Normal 2 14 4 4 4" xfId="4112" xr:uid="{00000000-0005-0000-0000-0000922E0000}"/>
    <cellStyle name="Normal 2 14 4 4 4 2" xfId="25477" xr:uid="{00000000-0005-0000-0000-0000932E0000}"/>
    <cellStyle name="Normal 2 14 4 4 5" xfId="4113" xr:uid="{00000000-0005-0000-0000-0000942E0000}"/>
    <cellStyle name="Normal 2 14 4 4 5 2" xfId="29314" xr:uid="{00000000-0005-0000-0000-0000952E0000}"/>
    <cellStyle name="Normal 2 14 4 4 6" xfId="17114" xr:uid="{00000000-0005-0000-0000-0000962E0000}"/>
    <cellStyle name="Normal 2 14 4 5" xfId="4114" xr:uid="{00000000-0005-0000-0000-0000972E0000}"/>
    <cellStyle name="Normal 2 14 4 5 2" xfId="4115" xr:uid="{00000000-0005-0000-0000-0000982E0000}"/>
    <cellStyle name="Normal 2 14 4 5 2 2" xfId="21643" xr:uid="{00000000-0005-0000-0000-0000992E0000}"/>
    <cellStyle name="Normal 2 14 4 5 3" xfId="4116" xr:uid="{00000000-0005-0000-0000-00009A2E0000}"/>
    <cellStyle name="Normal 2 14 4 5 3 2" xfId="25479" xr:uid="{00000000-0005-0000-0000-00009B2E0000}"/>
    <cellStyle name="Normal 2 14 4 5 4" xfId="4117" xr:uid="{00000000-0005-0000-0000-00009C2E0000}"/>
    <cellStyle name="Normal 2 14 4 5 4 2" xfId="29316" xr:uid="{00000000-0005-0000-0000-00009D2E0000}"/>
    <cellStyle name="Normal 2 14 4 5 5" xfId="18851" xr:uid="{00000000-0005-0000-0000-00009E2E0000}"/>
    <cellStyle name="Normal 2 14 4 6" xfId="4118" xr:uid="{00000000-0005-0000-0000-00009F2E0000}"/>
    <cellStyle name="Normal 2 14 4 6 2" xfId="21628" xr:uid="{00000000-0005-0000-0000-0000A02E0000}"/>
    <cellStyle name="Normal 2 14 4 7" xfId="4119" xr:uid="{00000000-0005-0000-0000-0000A12E0000}"/>
    <cellStyle name="Normal 2 14 4 7 2" xfId="25464" xr:uid="{00000000-0005-0000-0000-0000A22E0000}"/>
    <cellStyle name="Normal 2 14 4 8" xfId="4120" xr:uid="{00000000-0005-0000-0000-0000A32E0000}"/>
    <cellStyle name="Normal 2 14 4 8 2" xfId="29301" xr:uid="{00000000-0005-0000-0000-0000A42E0000}"/>
    <cellStyle name="Normal 2 14 4 9" xfId="17107" xr:uid="{00000000-0005-0000-0000-0000A52E0000}"/>
    <cellStyle name="Normal 2 14 5" xfId="4121" xr:uid="{00000000-0005-0000-0000-0000A62E0000}"/>
    <cellStyle name="Normal 2 14 5 2" xfId="4122" xr:uid="{00000000-0005-0000-0000-0000A72E0000}"/>
    <cellStyle name="Normal 2 14 5 2 2" xfId="4123" xr:uid="{00000000-0005-0000-0000-0000A82E0000}"/>
    <cellStyle name="Normal 2 14 5 2 2 2" xfId="4124" xr:uid="{00000000-0005-0000-0000-0000A92E0000}"/>
    <cellStyle name="Normal 2 14 5 2 2 2 2" xfId="4125" xr:uid="{00000000-0005-0000-0000-0000AA2E0000}"/>
    <cellStyle name="Normal 2 14 5 2 2 2 2 2" xfId="21647" xr:uid="{00000000-0005-0000-0000-0000AB2E0000}"/>
    <cellStyle name="Normal 2 14 5 2 2 2 3" xfId="4126" xr:uid="{00000000-0005-0000-0000-0000AC2E0000}"/>
    <cellStyle name="Normal 2 14 5 2 2 2 3 2" xfId="25483" xr:uid="{00000000-0005-0000-0000-0000AD2E0000}"/>
    <cellStyle name="Normal 2 14 5 2 2 2 4" xfId="4127" xr:uid="{00000000-0005-0000-0000-0000AE2E0000}"/>
    <cellStyle name="Normal 2 14 5 2 2 2 4 2" xfId="29320" xr:uid="{00000000-0005-0000-0000-0000AF2E0000}"/>
    <cellStyle name="Normal 2 14 5 2 2 2 5" xfId="19842" xr:uid="{00000000-0005-0000-0000-0000B02E0000}"/>
    <cellStyle name="Normal 2 14 5 2 2 3" xfId="4128" xr:uid="{00000000-0005-0000-0000-0000B12E0000}"/>
    <cellStyle name="Normal 2 14 5 2 2 3 2" xfId="21646" xr:uid="{00000000-0005-0000-0000-0000B22E0000}"/>
    <cellStyle name="Normal 2 14 5 2 2 4" xfId="4129" xr:uid="{00000000-0005-0000-0000-0000B32E0000}"/>
    <cellStyle name="Normal 2 14 5 2 2 4 2" xfId="25482" xr:uid="{00000000-0005-0000-0000-0000B42E0000}"/>
    <cellStyle name="Normal 2 14 5 2 2 5" xfId="4130" xr:uid="{00000000-0005-0000-0000-0000B52E0000}"/>
    <cellStyle name="Normal 2 14 5 2 2 5 2" xfId="29319" xr:uid="{00000000-0005-0000-0000-0000B62E0000}"/>
    <cellStyle name="Normal 2 14 5 2 2 6" xfId="17117" xr:uid="{00000000-0005-0000-0000-0000B72E0000}"/>
    <cellStyle name="Normal 2 14 5 2 3" xfId="4131" xr:uid="{00000000-0005-0000-0000-0000B82E0000}"/>
    <cellStyle name="Normal 2 14 5 2 3 2" xfId="4132" xr:uid="{00000000-0005-0000-0000-0000B92E0000}"/>
    <cellStyle name="Normal 2 14 5 2 3 2 2" xfId="21648" xr:uid="{00000000-0005-0000-0000-0000BA2E0000}"/>
    <cellStyle name="Normal 2 14 5 2 3 3" xfId="4133" xr:uid="{00000000-0005-0000-0000-0000BB2E0000}"/>
    <cellStyle name="Normal 2 14 5 2 3 3 2" xfId="25484" xr:uid="{00000000-0005-0000-0000-0000BC2E0000}"/>
    <cellStyle name="Normal 2 14 5 2 3 4" xfId="4134" xr:uid="{00000000-0005-0000-0000-0000BD2E0000}"/>
    <cellStyle name="Normal 2 14 5 2 3 4 2" xfId="29321" xr:uid="{00000000-0005-0000-0000-0000BE2E0000}"/>
    <cellStyle name="Normal 2 14 5 2 3 5" xfId="18856" xr:uid="{00000000-0005-0000-0000-0000BF2E0000}"/>
    <cellStyle name="Normal 2 14 5 2 4" xfId="4135" xr:uid="{00000000-0005-0000-0000-0000C02E0000}"/>
    <cellStyle name="Normal 2 14 5 2 4 2" xfId="21645" xr:uid="{00000000-0005-0000-0000-0000C12E0000}"/>
    <cellStyle name="Normal 2 14 5 2 5" xfId="4136" xr:uid="{00000000-0005-0000-0000-0000C22E0000}"/>
    <cellStyle name="Normal 2 14 5 2 5 2" xfId="25481" xr:uid="{00000000-0005-0000-0000-0000C32E0000}"/>
    <cellStyle name="Normal 2 14 5 2 6" xfId="4137" xr:uid="{00000000-0005-0000-0000-0000C42E0000}"/>
    <cellStyle name="Normal 2 14 5 2 6 2" xfId="29318" xr:uid="{00000000-0005-0000-0000-0000C52E0000}"/>
    <cellStyle name="Normal 2 14 5 2 7" xfId="17116" xr:uid="{00000000-0005-0000-0000-0000C62E0000}"/>
    <cellStyle name="Normal 2 14 5 3" xfId="4138" xr:uid="{00000000-0005-0000-0000-0000C72E0000}"/>
    <cellStyle name="Normal 2 14 5 3 2" xfId="4139" xr:uid="{00000000-0005-0000-0000-0000C82E0000}"/>
    <cellStyle name="Normal 2 14 5 3 2 2" xfId="4140" xr:uid="{00000000-0005-0000-0000-0000C92E0000}"/>
    <cellStyle name="Normal 2 14 5 3 2 2 2" xfId="21650" xr:uid="{00000000-0005-0000-0000-0000CA2E0000}"/>
    <cellStyle name="Normal 2 14 5 3 2 3" xfId="4141" xr:uid="{00000000-0005-0000-0000-0000CB2E0000}"/>
    <cellStyle name="Normal 2 14 5 3 2 3 2" xfId="25486" xr:uid="{00000000-0005-0000-0000-0000CC2E0000}"/>
    <cellStyle name="Normal 2 14 5 3 2 4" xfId="4142" xr:uid="{00000000-0005-0000-0000-0000CD2E0000}"/>
    <cellStyle name="Normal 2 14 5 3 2 4 2" xfId="29323" xr:uid="{00000000-0005-0000-0000-0000CE2E0000}"/>
    <cellStyle name="Normal 2 14 5 3 2 5" xfId="19841" xr:uid="{00000000-0005-0000-0000-0000CF2E0000}"/>
    <cellStyle name="Normal 2 14 5 3 3" xfId="4143" xr:uid="{00000000-0005-0000-0000-0000D02E0000}"/>
    <cellStyle name="Normal 2 14 5 3 3 2" xfId="21649" xr:uid="{00000000-0005-0000-0000-0000D12E0000}"/>
    <cellStyle name="Normal 2 14 5 3 4" xfId="4144" xr:uid="{00000000-0005-0000-0000-0000D22E0000}"/>
    <cellStyle name="Normal 2 14 5 3 4 2" xfId="25485" xr:uid="{00000000-0005-0000-0000-0000D32E0000}"/>
    <cellStyle name="Normal 2 14 5 3 5" xfId="4145" xr:uid="{00000000-0005-0000-0000-0000D42E0000}"/>
    <cellStyle name="Normal 2 14 5 3 5 2" xfId="29322" xr:uid="{00000000-0005-0000-0000-0000D52E0000}"/>
    <cellStyle name="Normal 2 14 5 3 6" xfId="17118" xr:uid="{00000000-0005-0000-0000-0000D62E0000}"/>
    <cellStyle name="Normal 2 14 5 4" xfId="4146" xr:uid="{00000000-0005-0000-0000-0000D72E0000}"/>
    <cellStyle name="Normal 2 14 5 4 2" xfId="4147" xr:uid="{00000000-0005-0000-0000-0000D82E0000}"/>
    <cellStyle name="Normal 2 14 5 4 2 2" xfId="21651" xr:uid="{00000000-0005-0000-0000-0000D92E0000}"/>
    <cellStyle name="Normal 2 14 5 4 3" xfId="4148" xr:uid="{00000000-0005-0000-0000-0000DA2E0000}"/>
    <cellStyle name="Normal 2 14 5 4 3 2" xfId="25487" xr:uid="{00000000-0005-0000-0000-0000DB2E0000}"/>
    <cellStyle name="Normal 2 14 5 4 4" xfId="4149" xr:uid="{00000000-0005-0000-0000-0000DC2E0000}"/>
    <cellStyle name="Normal 2 14 5 4 4 2" xfId="29324" xr:uid="{00000000-0005-0000-0000-0000DD2E0000}"/>
    <cellStyle name="Normal 2 14 5 4 5" xfId="18855" xr:uid="{00000000-0005-0000-0000-0000DE2E0000}"/>
    <cellStyle name="Normal 2 14 5 5" xfId="4150" xr:uid="{00000000-0005-0000-0000-0000DF2E0000}"/>
    <cellStyle name="Normal 2 14 5 5 2" xfId="21644" xr:uid="{00000000-0005-0000-0000-0000E02E0000}"/>
    <cellStyle name="Normal 2 14 5 6" xfId="4151" xr:uid="{00000000-0005-0000-0000-0000E12E0000}"/>
    <cellStyle name="Normal 2 14 5 6 2" xfId="25480" xr:uid="{00000000-0005-0000-0000-0000E22E0000}"/>
    <cellStyle name="Normal 2 14 5 7" xfId="4152" xr:uid="{00000000-0005-0000-0000-0000E32E0000}"/>
    <cellStyle name="Normal 2 14 5 7 2" xfId="29317" xr:uid="{00000000-0005-0000-0000-0000E42E0000}"/>
    <cellStyle name="Normal 2 14 5 8" xfId="17115" xr:uid="{00000000-0005-0000-0000-0000E52E0000}"/>
    <cellStyle name="Normal 2 14 6" xfId="4153" xr:uid="{00000000-0005-0000-0000-0000E62E0000}"/>
    <cellStyle name="Normal 2 14 6 2" xfId="4154" xr:uid="{00000000-0005-0000-0000-0000E72E0000}"/>
    <cellStyle name="Normal 2 14 6 2 2" xfId="4155" xr:uid="{00000000-0005-0000-0000-0000E82E0000}"/>
    <cellStyle name="Normal 2 14 6 2 2 2" xfId="4156" xr:uid="{00000000-0005-0000-0000-0000E92E0000}"/>
    <cellStyle name="Normal 2 14 6 2 2 2 2" xfId="21654" xr:uid="{00000000-0005-0000-0000-0000EA2E0000}"/>
    <cellStyle name="Normal 2 14 6 2 2 3" xfId="4157" xr:uid="{00000000-0005-0000-0000-0000EB2E0000}"/>
    <cellStyle name="Normal 2 14 6 2 2 3 2" xfId="25490" xr:uid="{00000000-0005-0000-0000-0000EC2E0000}"/>
    <cellStyle name="Normal 2 14 6 2 2 4" xfId="4158" xr:uid="{00000000-0005-0000-0000-0000ED2E0000}"/>
    <cellStyle name="Normal 2 14 6 2 2 4 2" xfId="29327" xr:uid="{00000000-0005-0000-0000-0000EE2E0000}"/>
    <cellStyle name="Normal 2 14 6 2 2 5" xfId="19843" xr:uid="{00000000-0005-0000-0000-0000EF2E0000}"/>
    <cellStyle name="Normal 2 14 6 2 3" xfId="4159" xr:uid="{00000000-0005-0000-0000-0000F02E0000}"/>
    <cellStyle name="Normal 2 14 6 2 3 2" xfId="21653" xr:uid="{00000000-0005-0000-0000-0000F12E0000}"/>
    <cellStyle name="Normal 2 14 6 2 4" xfId="4160" xr:uid="{00000000-0005-0000-0000-0000F22E0000}"/>
    <cellStyle name="Normal 2 14 6 2 4 2" xfId="25489" xr:uid="{00000000-0005-0000-0000-0000F32E0000}"/>
    <cellStyle name="Normal 2 14 6 2 5" xfId="4161" xr:uid="{00000000-0005-0000-0000-0000F42E0000}"/>
    <cellStyle name="Normal 2 14 6 2 5 2" xfId="29326" xr:uid="{00000000-0005-0000-0000-0000F52E0000}"/>
    <cellStyle name="Normal 2 14 6 2 6" xfId="17120" xr:uid="{00000000-0005-0000-0000-0000F62E0000}"/>
    <cellStyle name="Normal 2 14 6 3" xfId="4162" xr:uid="{00000000-0005-0000-0000-0000F72E0000}"/>
    <cellStyle name="Normal 2 14 6 3 2" xfId="4163" xr:uid="{00000000-0005-0000-0000-0000F82E0000}"/>
    <cellStyle name="Normal 2 14 6 3 2 2" xfId="21655" xr:uid="{00000000-0005-0000-0000-0000F92E0000}"/>
    <cellStyle name="Normal 2 14 6 3 3" xfId="4164" xr:uid="{00000000-0005-0000-0000-0000FA2E0000}"/>
    <cellStyle name="Normal 2 14 6 3 3 2" xfId="25491" xr:uid="{00000000-0005-0000-0000-0000FB2E0000}"/>
    <cellStyle name="Normal 2 14 6 3 4" xfId="4165" xr:uid="{00000000-0005-0000-0000-0000FC2E0000}"/>
    <cellStyle name="Normal 2 14 6 3 4 2" xfId="29328" xr:uid="{00000000-0005-0000-0000-0000FD2E0000}"/>
    <cellStyle name="Normal 2 14 6 3 5" xfId="18857" xr:uid="{00000000-0005-0000-0000-0000FE2E0000}"/>
    <cellStyle name="Normal 2 14 6 4" xfId="4166" xr:uid="{00000000-0005-0000-0000-0000FF2E0000}"/>
    <cellStyle name="Normal 2 14 6 4 2" xfId="21652" xr:uid="{00000000-0005-0000-0000-0000002F0000}"/>
    <cellStyle name="Normal 2 14 6 5" xfId="4167" xr:uid="{00000000-0005-0000-0000-0000012F0000}"/>
    <cellStyle name="Normal 2 14 6 5 2" xfId="25488" xr:uid="{00000000-0005-0000-0000-0000022F0000}"/>
    <cellStyle name="Normal 2 14 6 6" xfId="4168" xr:uid="{00000000-0005-0000-0000-0000032F0000}"/>
    <cellStyle name="Normal 2 14 6 6 2" xfId="29325" xr:uid="{00000000-0005-0000-0000-0000042F0000}"/>
    <cellStyle name="Normal 2 14 6 7" xfId="17119" xr:uid="{00000000-0005-0000-0000-0000052F0000}"/>
    <cellStyle name="Normal 2 14 7" xfId="4169" xr:uid="{00000000-0005-0000-0000-0000062F0000}"/>
    <cellStyle name="Normal 2 14 7 2" xfId="4170" xr:uid="{00000000-0005-0000-0000-0000072F0000}"/>
    <cellStyle name="Normal 2 14 7 2 2" xfId="4171" xr:uid="{00000000-0005-0000-0000-0000082F0000}"/>
    <cellStyle name="Normal 2 14 7 2 2 2" xfId="4172" xr:uid="{00000000-0005-0000-0000-0000092F0000}"/>
    <cellStyle name="Normal 2 14 7 2 2 2 2" xfId="21658" xr:uid="{00000000-0005-0000-0000-00000A2F0000}"/>
    <cellStyle name="Normal 2 14 7 2 2 3" xfId="4173" xr:uid="{00000000-0005-0000-0000-00000B2F0000}"/>
    <cellStyle name="Normal 2 14 7 2 2 3 2" xfId="25494" xr:uid="{00000000-0005-0000-0000-00000C2F0000}"/>
    <cellStyle name="Normal 2 14 7 2 2 4" xfId="4174" xr:uid="{00000000-0005-0000-0000-00000D2F0000}"/>
    <cellStyle name="Normal 2 14 7 2 2 4 2" xfId="29331" xr:uid="{00000000-0005-0000-0000-00000E2F0000}"/>
    <cellStyle name="Normal 2 14 7 2 2 5" xfId="20543" xr:uid="{00000000-0005-0000-0000-00000F2F0000}"/>
    <cellStyle name="Normal 2 14 7 2 3" xfId="4175" xr:uid="{00000000-0005-0000-0000-0000102F0000}"/>
    <cellStyle name="Normal 2 14 7 2 3 2" xfId="21657" xr:uid="{00000000-0005-0000-0000-0000112F0000}"/>
    <cellStyle name="Normal 2 14 7 2 4" xfId="4176" xr:uid="{00000000-0005-0000-0000-0000122F0000}"/>
    <cellStyle name="Normal 2 14 7 2 4 2" xfId="25493" xr:uid="{00000000-0005-0000-0000-0000132F0000}"/>
    <cellStyle name="Normal 2 14 7 2 5" xfId="4177" xr:uid="{00000000-0005-0000-0000-0000142F0000}"/>
    <cellStyle name="Normal 2 14 7 2 5 2" xfId="29330" xr:uid="{00000000-0005-0000-0000-0000152F0000}"/>
    <cellStyle name="Normal 2 14 7 2 6" xfId="17122" xr:uid="{00000000-0005-0000-0000-0000162F0000}"/>
    <cellStyle name="Normal 2 14 7 3" xfId="4178" xr:uid="{00000000-0005-0000-0000-0000172F0000}"/>
    <cellStyle name="Normal 2 14 7 3 2" xfId="4179" xr:uid="{00000000-0005-0000-0000-0000182F0000}"/>
    <cellStyle name="Normal 2 14 7 3 2 2" xfId="21659" xr:uid="{00000000-0005-0000-0000-0000192F0000}"/>
    <cellStyle name="Normal 2 14 7 3 3" xfId="4180" xr:uid="{00000000-0005-0000-0000-00001A2F0000}"/>
    <cellStyle name="Normal 2 14 7 3 3 2" xfId="25495" xr:uid="{00000000-0005-0000-0000-00001B2F0000}"/>
    <cellStyle name="Normal 2 14 7 3 4" xfId="4181" xr:uid="{00000000-0005-0000-0000-00001C2F0000}"/>
    <cellStyle name="Normal 2 14 7 3 4 2" xfId="29332" xr:uid="{00000000-0005-0000-0000-00001D2F0000}"/>
    <cellStyle name="Normal 2 14 7 3 5" xfId="19538" xr:uid="{00000000-0005-0000-0000-00001E2F0000}"/>
    <cellStyle name="Normal 2 14 7 4" xfId="4182" xr:uid="{00000000-0005-0000-0000-00001F2F0000}"/>
    <cellStyle name="Normal 2 14 7 4 2" xfId="21656" xr:uid="{00000000-0005-0000-0000-0000202F0000}"/>
    <cellStyle name="Normal 2 14 7 5" xfId="4183" xr:uid="{00000000-0005-0000-0000-0000212F0000}"/>
    <cellStyle name="Normal 2 14 7 5 2" xfId="25492" xr:uid="{00000000-0005-0000-0000-0000222F0000}"/>
    <cellStyle name="Normal 2 14 7 6" xfId="4184" xr:uid="{00000000-0005-0000-0000-0000232F0000}"/>
    <cellStyle name="Normal 2 14 7 6 2" xfId="29329" xr:uid="{00000000-0005-0000-0000-0000242F0000}"/>
    <cellStyle name="Normal 2 14 7 7" xfId="17121" xr:uid="{00000000-0005-0000-0000-0000252F0000}"/>
    <cellStyle name="Normal 2 14 8" xfId="4185" xr:uid="{00000000-0005-0000-0000-0000262F0000}"/>
    <cellStyle name="Normal 2 14 8 2" xfId="4186" xr:uid="{00000000-0005-0000-0000-0000272F0000}"/>
    <cellStyle name="Normal 2 14 8 2 2" xfId="4187" xr:uid="{00000000-0005-0000-0000-0000282F0000}"/>
    <cellStyle name="Normal 2 14 8 2 2 2" xfId="21661" xr:uid="{00000000-0005-0000-0000-0000292F0000}"/>
    <cellStyle name="Normal 2 14 8 2 3" xfId="4188" xr:uid="{00000000-0005-0000-0000-00002A2F0000}"/>
    <cellStyle name="Normal 2 14 8 2 3 2" xfId="25497" xr:uid="{00000000-0005-0000-0000-00002B2F0000}"/>
    <cellStyle name="Normal 2 14 8 2 4" xfId="4189" xr:uid="{00000000-0005-0000-0000-00002C2F0000}"/>
    <cellStyle name="Normal 2 14 8 2 4 2" xfId="29334" xr:uid="{00000000-0005-0000-0000-00002D2F0000}"/>
    <cellStyle name="Normal 2 14 8 2 5" xfId="19820" xr:uid="{00000000-0005-0000-0000-00002E2F0000}"/>
    <cellStyle name="Normal 2 14 8 3" xfId="4190" xr:uid="{00000000-0005-0000-0000-00002F2F0000}"/>
    <cellStyle name="Normal 2 14 8 3 2" xfId="21660" xr:uid="{00000000-0005-0000-0000-0000302F0000}"/>
    <cellStyle name="Normal 2 14 8 4" xfId="4191" xr:uid="{00000000-0005-0000-0000-0000312F0000}"/>
    <cellStyle name="Normal 2 14 8 4 2" xfId="25496" xr:uid="{00000000-0005-0000-0000-0000322F0000}"/>
    <cellStyle name="Normal 2 14 8 5" xfId="4192" xr:uid="{00000000-0005-0000-0000-0000332F0000}"/>
    <cellStyle name="Normal 2 14 8 5 2" xfId="29333" xr:uid="{00000000-0005-0000-0000-0000342F0000}"/>
    <cellStyle name="Normal 2 14 8 6" xfId="17123" xr:uid="{00000000-0005-0000-0000-0000352F0000}"/>
    <cellStyle name="Normal 2 14 9" xfId="4193" xr:uid="{00000000-0005-0000-0000-0000362F0000}"/>
    <cellStyle name="Normal 2 14 9 2" xfId="4194" xr:uid="{00000000-0005-0000-0000-0000372F0000}"/>
    <cellStyle name="Normal 2 14 9 2 2" xfId="21662" xr:uid="{00000000-0005-0000-0000-0000382F0000}"/>
    <cellStyle name="Normal 2 14 9 3" xfId="4195" xr:uid="{00000000-0005-0000-0000-0000392F0000}"/>
    <cellStyle name="Normal 2 14 9 3 2" xfId="25498" xr:uid="{00000000-0005-0000-0000-00003A2F0000}"/>
    <cellStyle name="Normal 2 14 9 4" xfId="4196" xr:uid="{00000000-0005-0000-0000-00003B2F0000}"/>
    <cellStyle name="Normal 2 14 9 4 2" xfId="29335" xr:uid="{00000000-0005-0000-0000-00003C2F0000}"/>
    <cellStyle name="Normal 2 14 9 5" xfId="18834" xr:uid="{00000000-0005-0000-0000-00003D2F0000}"/>
    <cellStyle name="Normal 2 15" xfId="4197" xr:uid="{00000000-0005-0000-0000-00003E2F0000}"/>
    <cellStyle name="Normal 2 15 10" xfId="4198" xr:uid="{00000000-0005-0000-0000-00003F2F0000}"/>
    <cellStyle name="Normal 2 15 10 2" xfId="21663" xr:uid="{00000000-0005-0000-0000-0000402F0000}"/>
    <cellStyle name="Normal 2 15 11" xfId="4199" xr:uid="{00000000-0005-0000-0000-0000412F0000}"/>
    <cellStyle name="Normal 2 15 11 2" xfId="25499" xr:uid="{00000000-0005-0000-0000-0000422F0000}"/>
    <cellStyle name="Normal 2 15 12" xfId="4200" xr:uid="{00000000-0005-0000-0000-0000432F0000}"/>
    <cellStyle name="Normal 2 15 12 2" xfId="29336" xr:uid="{00000000-0005-0000-0000-0000442F0000}"/>
    <cellStyle name="Normal 2 15 13" xfId="32646" xr:uid="{00000000-0005-0000-0000-0000452F0000}"/>
    <cellStyle name="Normal 2 15 14" xfId="35409" xr:uid="{00000000-0005-0000-0000-0000462F0000}"/>
    <cellStyle name="Normal 2 15 15" xfId="17124" xr:uid="{00000000-0005-0000-0000-0000472F0000}"/>
    <cellStyle name="Normal 2 15 2" xfId="4201" xr:uid="{00000000-0005-0000-0000-0000482F0000}"/>
    <cellStyle name="Normal 2 15 2 10" xfId="4202" xr:uid="{00000000-0005-0000-0000-0000492F0000}"/>
    <cellStyle name="Normal 2 15 2 10 2" xfId="29337" xr:uid="{00000000-0005-0000-0000-00004A2F0000}"/>
    <cellStyle name="Normal 2 15 2 11" xfId="17125" xr:uid="{00000000-0005-0000-0000-00004B2F0000}"/>
    <cellStyle name="Normal 2 15 2 2" xfId="4203" xr:uid="{00000000-0005-0000-0000-00004C2F0000}"/>
    <cellStyle name="Normal 2 15 2 2 2" xfId="4204" xr:uid="{00000000-0005-0000-0000-00004D2F0000}"/>
    <cellStyle name="Normal 2 15 2 2 2 2" xfId="4205" xr:uid="{00000000-0005-0000-0000-00004E2F0000}"/>
    <cellStyle name="Normal 2 15 2 2 2 2 2" xfId="4206" xr:uid="{00000000-0005-0000-0000-00004F2F0000}"/>
    <cellStyle name="Normal 2 15 2 2 2 2 2 2" xfId="4207" xr:uid="{00000000-0005-0000-0000-0000502F0000}"/>
    <cellStyle name="Normal 2 15 2 2 2 2 2 2 2" xfId="4208" xr:uid="{00000000-0005-0000-0000-0000512F0000}"/>
    <cellStyle name="Normal 2 15 2 2 2 2 2 2 2 2" xfId="21669" xr:uid="{00000000-0005-0000-0000-0000522F0000}"/>
    <cellStyle name="Normal 2 15 2 2 2 2 2 2 3" xfId="4209" xr:uid="{00000000-0005-0000-0000-0000532F0000}"/>
    <cellStyle name="Normal 2 15 2 2 2 2 2 2 3 2" xfId="25505" xr:uid="{00000000-0005-0000-0000-0000542F0000}"/>
    <cellStyle name="Normal 2 15 2 2 2 2 2 2 4" xfId="4210" xr:uid="{00000000-0005-0000-0000-0000552F0000}"/>
    <cellStyle name="Normal 2 15 2 2 2 2 2 2 4 2" xfId="29342" xr:uid="{00000000-0005-0000-0000-0000562F0000}"/>
    <cellStyle name="Normal 2 15 2 2 2 2 2 2 5" xfId="19848" xr:uid="{00000000-0005-0000-0000-0000572F0000}"/>
    <cellStyle name="Normal 2 15 2 2 2 2 2 3" xfId="4211" xr:uid="{00000000-0005-0000-0000-0000582F0000}"/>
    <cellStyle name="Normal 2 15 2 2 2 2 2 3 2" xfId="21668" xr:uid="{00000000-0005-0000-0000-0000592F0000}"/>
    <cellStyle name="Normal 2 15 2 2 2 2 2 4" xfId="4212" xr:uid="{00000000-0005-0000-0000-00005A2F0000}"/>
    <cellStyle name="Normal 2 15 2 2 2 2 2 4 2" xfId="25504" xr:uid="{00000000-0005-0000-0000-00005B2F0000}"/>
    <cellStyle name="Normal 2 15 2 2 2 2 2 5" xfId="4213" xr:uid="{00000000-0005-0000-0000-00005C2F0000}"/>
    <cellStyle name="Normal 2 15 2 2 2 2 2 5 2" xfId="29341" xr:uid="{00000000-0005-0000-0000-00005D2F0000}"/>
    <cellStyle name="Normal 2 15 2 2 2 2 2 6" xfId="17129" xr:uid="{00000000-0005-0000-0000-00005E2F0000}"/>
    <cellStyle name="Normal 2 15 2 2 2 2 3" xfId="4214" xr:uid="{00000000-0005-0000-0000-00005F2F0000}"/>
    <cellStyle name="Normal 2 15 2 2 2 2 3 2" xfId="4215" xr:uid="{00000000-0005-0000-0000-0000602F0000}"/>
    <cellStyle name="Normal 2 15 2 2 2 2 3 2 2" xfId="21670" xr:uid="{00000000-0005-0000-0000-0000612F0000}"/>
    <cellStyle name="Normal 2 15 2 2 2 2 3 3" xfId="4216" xr:uid="{00000000-0005-0000-0000-0000622F0000}"/>
    <cellStyle name="Normal 2 15 2 2 2 2 3 3 2" xfId="25506" xr:uid="{00000000-0005-0000-0000-0000632F0000}"/>
    <cellStyle name="Normal 2 15 2 2 2 2 3 4" xfId="4217" xr:uid="{00000000-0005-0000-0000-0000642F0000}"/>
    <cellStyle name="Normal 2 15 2 2 2 2 3 4 2" xfId="29343" xr:uid="{00000000-0005-0000-0000-0000652F0000}"/>
    <cellStyle name="Normal 2 15 2 2 2 2 3 5" xfId="18862" xr:uid="{00000000-0005-0000-0000-0000662F0000}"/>
    <cellStyle name="Normal 2 15 2 2 2 2 4" xfId="4218" xr:uid="{00000000-0005-0000-0000-0000672F0000}"/>
    <cellStyle name="Normal 2 15 2 2 2 2 4 2" xfId="21667" xr:uid="{00000000-0005-0000-0000-0000682F0000}"/>
    <cellStyle name="Normal 2 15 2 2 2 2 5" xfId="4219" xr:uid="{00000000-0005-0000-0000-0000692F0000}"/>
    <cellStyle name="Normal 2 15 2 2 2 2 5 2" xfId="25503" xr:uid="{00000000-0005-0000-0000-00006A2F0000}"/>
    <cellStyle name="Normal 2 15 2 2 2 2 6" xfId="4220" xr:uid="{00000000-0005-0000-0000-00006B2F0000}"/>
    <cellStyle name="Normal 2 15 2 2 2 2 6 2" xfId="29340" xr:uid="{00000000-0005-0000-0000-00006C2F0000}"/>
    <cellStyle name="Normal 2 15 2 2 2 2 7" xfId="17128" xr:uid="{00000000-0005-0000-0000-00006D2F0000}"/>
    <cellStyle name="Normal 2 15 2 2 2 3" xfId="4221" xr:uid="{00000000-0005-0000-0000-00006E2F0000}"/>
    <cellStyle name="Normal 2 15 2 2 2 3 2" xfId="4222" xr:uid="{00000000-0005-0000-0000-00006F2F0000}"/>
    <cellStyle name="Normal 2 15 2 2 2 3 2 2" xfId="4223" xr:uid="{00000000-0005-0000-0000-0000702F0000}"/>
    <cellStyle name="Normal 2 15 2 2 2 3 2 2 2" xfId="21672" xr:uid="{00000000-0005-0000-0000-0000712F0000}"/>
    <cellStyle name="Normal 2 15 2 2 2 3 2 3" xfId="4224" xr:uid="{00000000-0005-0000-0000-0000722F0000}"/>
    <cellStyle name="Normal 2 15 2 2 2 3 2 3 2" xfId="25508" xr:uid="{00000000-0005-0000-0000-0000732F0000}"/>
    <cellStyle name="Normal 2 15 2 2 2 3 2 4" xfId="4225" xr:uid="{00000000-0005-0000-0000-0000742F0000}"/>
    <cellStyle name="Normal 2 15 2 2 2 3 2 4 2" xfId="29345" xr:uid="{00000000-0005-0000-0000-0000752F0000}"/>
    <cellStyle name="Normal 2 15 2 2 2 3 2 5" xfId="19847" xr:uid="{00000000-0005-0000-0000-0000762F0000}"/>
    <cellStyle name="Normal 2 15 2 2 2 3 3" xfId="4226" xr:uid="{00000000-0005-0000-0000-0000772F0000}"/>
    <cellStyle name="Normal 2 15 2 2 2 3 3 2" xfId="21671" xr:uid="{00000000-0005-0000-0000-0000782F0000}"/>
    <cellStyle name="Normal 2 15 2 2 2 3 4" xfId="4227" xr:uid="{00000000-0005-0000-0000-0000792F0000}"/>
    <cellStyle name="Normal 2 15 2 2 2 3 4 2" xfId="25507" xr:uid="{00000000-0005-0000-0000-00007A2F0000}"/>
    <cellStyle name="Normal 2 15 2 2 2 3 5" xfId="4228" xr:uid="{00000000-0005-0000-0000-00007B2F0000}"/>
    <cellStyle name="Normal 2 15 2 2 2 3 5 2" xfId="29344" xr:uid="{00000000-0005-0000-0000-00007C2F0000}"/>
    <cellStyle name="Normal 2 15 2 2 2 3 6" xfId="17130" xr:uid="{00000000-0005-0000-0000-00007D2F0000}"/>
    <cellStyle name="Normal 2 15 2 2 2 4" xfId="4229" xr:uid="{00000000-0005-0000-0000-00007E2F0000}"/>
    <cellStyle name="Normal 2 15 2 2 2 4 2" xfId="4230" xr:uid="{00000000-0005-0000-0000-00007F2F0000}"/>
    <cellStyle name="Normal 2 15 2 2 2 4 2 2" xfId="21673" xr:uid="{00000000-0005-0000-0000-0000802F0000}"/>
    <cellStyle name="Normal 2 15 2 2 2 4 3" xfId="4231" xr:uid="{00000000-0005-0000-0000-0000812F0000}"/>
    <cellStyle name="Normal 2 15 2 2 2 4 3 2" xfId="25509" xr:uid="{00000000-0005-0000-0000-0000822F0000}"/>
    <cellStyle name="Normal 2 15 2 2 2 4 4" xfId="4232" xr:uid="{00000000-0005-0000-0000-0000832F0000}"/>
    <cellStyle name="Normal 2 15 2 2 2 4 4 2" xfId="29346" xr:uid="{00000000-0005-0000-0000-0000842F0000}"/>
    <cellStyle name="Normal 2 15 2 2 2 4 5" xfId="18861" xr:uid="{00000000-0005-0000-0000-0000852F0000}"/>
    <cellStyle name="Normal 2 15 2 2 2 5" xfId="4233" xr:uid="{00000000-0005-0000-0000-0000862F0000}"/>
    <cellStyle name="Normal 2 15 2 2 2 5 2" xfId="21666" xr:uid="{00000000-0005-0000-0000-0000872F0000}"/>
    <cellStyle name="Normal 2 15 2 2 2 6" xfId="4234" xr:uid="{00000000-0005-0000-0000-0000882F0000}"/>
    <cellStyle name="Normal 2 15 2 2 2 6 2" xfId="25502" xr:uid="{00000000-0005-0000-0000-0000892F0000}"/>
    <cellStyle name="Normal 2 15 2 2 2 7" xfId="4235" xr:uid="{00000000-0005-0000-0000-00008A2F0000}"/>
    <cellStyle name="Normal 2 15 2 2 2 7 2" xfId="29339" xr:uid="{00000000-0005-0000-0000-00008B2F0000}"/>
    <cellStyle name="Normal 2 15 2 2 2 8" xfId="17127" xr:uid="{00000000-0005-0000-0000-00008C2F0000}"/>
    <cellStyle name="Normal 2 15 2 2 3" xfId="4236" xr:uid="{00000000-0005-0000-0000-00008D2F0000}"/>
    <cellStyle name="Normal 2 15 2 2 3 2" xfId="4237" xr:uid="{00000000-0005-0000-0000-00008E2F0000}"/>
    <cellStyle name="Normal 2 15 2 2 3 2 2" xfId="4238" xr:uid="{00000000-0005-0000-0000-00008F2F0000}"/>
    <cellStyle name="Normal 2 15 2 2 3 2 2 2" xfId="4239" xr:uid="{00000000-0005-0000-0000-0000902F0000}"/>
    <cellStyle name="Normal 2 15 2 2 3 2 2 2 2" xfId="21676" xr:uid="{00000000-0005-0000-0000-0000912F0000}"/>
    <cellStyle name="Normal 2 15 2 2 3 2 2 3" xfId="4240" xr:uid="{00000000-0005-0000-0000-0000922F0000}"/>
    <cellStyle name="Normal 2 15 2 2 3 2 2 3 2" xfId="25512" xr:uid="{00000000-0005-0000-0000-0000932F0000}"/>
    <cellStyle name="Normal 2 15 2 2 3 2 2 4" xfId="4241" xr:uid="{00000000-0005-0000-0000-0000942F0000}"/>
    <cellStyle name="Normal 2 15 2 2 3 2 2 4 2" xfId="29349" xr:uid="{00000000-0005-0000-0000-0000952F0000}"/>
    <cellStyle name="Normal 2 15 2 2 3 2 2 5" xfId="19849" xr:uid="{00000000-0005-0000-0000-0000962F0000}"/>
    <cellStyle name="Normal 2 15 2 2 3 2 3" xfId="4242" xr:uid="{00000000-0005-0000-0000-0000972F0000}"/>
    <cellStyle name="Normal 2 15 2 2 3 2 3 2" xfId="21675" xr:uid="{00000000-0005-0000-0000-0000982F0000}"/>
    <cellStyle name="Normal 2 15 2 2 3 2 4" xfId="4243" xr:uid="{00000000-0005-0000-0000-0000992F0000}"/>
    <cellStyle name="Normal 2 15 2 2 3 2 4 2" xfId="25511" xr:uid="{00000000-0005-0000-0000-00009A2F0000}"/>
    <cellStyle name="Normal 2 15 2 2 3 2 5" xfId="4244" xr:uid="{00000000-0005-0000-0000-00009B2F0000}"/>
    <cellStyle name="Normal 2 15 2 2 3 2 5 2" xfId="29348" xr:uid="{00000000-0005-0000-0000-00009C2F0000}"/>
    <cellStyle name="Normal 2 15 2 2 3 2 6" xfId="17132" xr:uid="{00000000-0005-0000-0000-00009D2F0000}"/>
    <cellStyle name="Normal 2 15 2 2 3 3" xfId="4245" xr:uid="{00000000-0005-0000-0000-00009E2F0000}"/>
    <cellStyle name="Normal 2 15 2 2 3 3 2" xfId="4246" xr:uid="{00000000-0005-0000-0000-00009F2F0000}"/>
    <cellStyle name="Normal 2 15 2 2 3 3 2 2" xfId="21677" xr:uid="{00000000-0005-0000-0000-0000A02F0000}"/>
    <cellStyle name="Normal 2 15 2 2 3 3 3" xfId="4247" xr:uid="{00000000-0005-0000-0000-0000A12F0000}"/>
    <cellStyle name="Normal 2 15 2 2 3 3 3 2" xfId="25513" xr:uid="{00000000-0005-0000-0000-0000A22F0000}"/>
    <cellStyle name="Normal 2 15 2 2 3 3 4" xfId="4248" xr:uid="{00000000-0005-0000-0000-0000A32F0000}"/>
    <cellStyle name="Normal 2 15 2 2 3 3 4 2" xfId="29350" xr:uid="{00000000-0005-0000-0000-0000A42F0000}"/>
    <cellStyle name="Normal 2 15 2 2 3 3 5" xfId="18863" xr:uid="{00000000-0005-0000-0000-0000A52F0000}"/>
    <cellStyle name="Normal 2 15 2 2 3 4" xfId="4249" xr:uid="{00000000-0005-0000-0000-0000A62F0000}"/>
    <cellStyle name="Normal 2 15 2 2 3 4 2" xfId="21674" xr:uid="{00000000-0005-0000-0000-0000A72F0000}"/>
    <cellStyle name="Normal 2 15 2 2 3 5" xfId="4250" xr:uid="{00000000-0005-0000-0000-0000A82F0000}"/>
    <cellStyle name="Normal 2 15 2 2 3 5 2" xfId="25510" xr:uid="{00000000-0005-0000-0000-0000A92F0000}"/>
    <cellStyle name="Normal 2 15 2 2 3 6" xfId="4251" xr:uid="{00000000-0005-0000-0000-0000AA2F0000}"/>
    <cellStyle name="Normal 2 15 2 2 3 6 2" xfId="29347" xr:uid="{00000000-0005-0000-0000-0000AB2F0000}"/>
    <cellStyle name="Normal 2 15 2 2 3 7" xfId="17131" xr:uid="{00000000-0005-0000-0000-0000AC2F0000}"/>
    <cellStyle name="Normal 2 15 2 2 4" xfId="4252" xr:uid="{00000000-0005-0000-0000-0000AD2F0000}"/>
    <cellStyle name="Normal 2 15 2 2 4 2" xfId="4253" xr:uid="{00000000-0005-0000-0000-0000AE2F0000}"/>
    <cellStyle name="Normal 2 15 2 2 4 2 2" xfId="4254" xr:uid="{00000000-0005-0000-0000-0000AF2F0000}"/>
    <cellStyle name="Normal 2 15 2 2 4 2 2 2" xfId="21679" xr:uid="{00000000-0005-0000-0000-0000B02F0000}"/>
    <cellStyle name="Normal 2 15 2 2 4 2 3" xfId="4255" xr:uid="{00000000-0005-0000-0000-0000B12F0000}"/>
    <cellStyle name="Normal 2 15 2 2 4 2 3 2" xfId="25515" xr:uid="{00000000-0005-0000-0000-0000B22F0000}"/>
    <cellStyle name="Normal 2 15 2 2 4 2 4" xfId="4256" xr:uid="{00000000-0005-0000-0000-0000B32F0000}"/>
    <cellStyle name="Normal 2 15 2 2 4 2 4 2" xfId="29352" xr:uid="{00000000-0005-0000-0000-0000B42F0000}"/>
    <cellStyle name="Normal 2 15 2 2 4 2 5" xfId="19846" xr:uid="{00000000-0005-0000-0000-0000B52F0000}"/>
    <cellStyle name="Normal 2 15 2 2 4 3" xfId="4257" xr:uid="{00000000-0005-0000-0000-0000B62F0000}"/>
    <cellStyle name="Normal 2 15 2 2 4 3 2" xfId="21678" xr:uid="{00000000-0005-0000-0000-0000B72F0000}"/>
    <cellStyle name="Normal 2 15 2 2 4 4" xfId="4258" xr:uid="{00000000-0005-0000-0000-0000B82F0000}"/>
    <cellStyle name="Normal 2 15 2 2 4 4 2" xfId="25514" xr:uid="{00000000-0005-0000-0000-0000B92F0000}"/>
    <cellStyle name="Normal 2 15 2 2 4 5" xfId="4259" xr:uid="{00000000-0005-0000-0000-0000BA2F0000}"/>
    <cellStyle name="Normal 2 15 2 2 4 5 2" xfId="29351" xr:uid="{00000000-0005-0000-0000-0000BB2F0000}"/>
    <cellStyle name="Normal 2 15 2 2 4 6" xfId="17133" xr:uid="{00000000-0005-0000-0000-0000BC2F0000}"/>
    <cellStyle name="Normal 2 15 2 2 5" xfId="4260" xr:uid="{00000000-0005-0000-0000-0000BD2F0000}"/>
    <cellStyle name="Normal 2 15 2 2 5 2" xfId="4261" xr:uid="{00000000-0005-0000-0000-0000BE2F0000}"/>
    <cellStyle name="Normal 2 15 2 2 5 2 2" xfId="21680" xr:uid="{00000000-0005-0000-0000-0000BF2F0000}"/>
    <cellStyle name="Normal 2 15 2 2 5 3" xfId="4262" xr:uid="{00000000-0005-0000-0000-0000C02F0000}"/>
    <cellStyle name="Normal 2 15 2 2 5 3 2" xfId="25516" xr:uid="{00000000-0005-0000-0000-0000C12F0000}"/>
    <cellStyle name="Normal 2 15 2 2 5 4" xfId="4263" xr:uid="{00000000-0005-0000-0000-0000C22F0000}"/>
    <cellStyle name="Normal 2 15 2 2 5 4 2" xfId="29353" xr:uid="{00000000-0005-0000-0000-0000C32F0000}"/>
    <cellStyle name="Normal 2 15 2 2 5 5" xfId="18860" xr:uid="{00000000-0005-0000-0000-0000C42F0000}"/>
    <cellStyle name="Normal 2 15 2 2 6" xfId="4264" xr:uid="{00000000-0005-0000-0000-0000C52F0000}"/>
    <cellStyle name="Normal 2 15 2 2 6 2" xfId="21665" xr:uid="{00000000-0005-0000-0000-0000C62F0000}"/>
    <cellStyle name="Normal 2 15 2 2 7" xfId="4265" xr:uid="{00000000-0005-0000-0000-0000C72F0000}"/>
    <cellStyle name="Normal 2 15 2 2 7 2" xfId="25501" xr:uid="{00000000-0005-0000-0000-0000C82F0000}"/>
    <cellStyle name="Normal 2 15 2 2 8" xfId="4266" xr:uid="{00000000-0005-0000-0000-0000C92F0000}"/>
    <cellStyle name="Normal 2 15 2 2 8 2" xfId="29338" xr:uid="{00000000-0005-0000-0000-0000CA2F0000}"/>
    <cellStyle name="Normal 2 15 2 2 9" xfId="17126" xr:uid="{00000000-0005-0000-0000-0000CB2F0000}"/>
    <cellStyle name="Normal 2 15 2 3" xfId="4267" xr:uid="{00000000-0005-0000-0000-0000CC2F0000}"/>
    <cellStyle name="Normal 2 15 2 3 2" xfId="4268" xr:uid="{00000000-0005-0000-0000-0000CD2F0000}"/>
    <cellStyle name="Normal 2 15 2 3 2 2" xfId="4269" xr:uid="{00000000-0005-0000-0000-0000CE2F0000}"/>
    <cellStyle name="Normal 2 15 2 3 2 2 2" xfId="4270" xr:uid="{00000000-0005-0000-0000-0000CF2F0000}"/>
    <cellStyle name="Normal 2 15 2 3 2 2 2 2" xfId="4271" xr:uid="{00000000-0005-0000-0000-0000D02F0000}"/>
    <cellStyle name="Normal 2 15 2 3 2 2 2 2 2" xfId="21684" xr:uid="{00000000-0005-0000-0000-0000D12F0000}"/>
    <cellStyle name="Normal 2 15 2 3 2 2 2 3" xfId="4272" xr:uid="{00000000-0005-0000-0000-0000D22F0000}"/>
    <cellStyle name="Normal 2 15 2 3 2 2 2 3 2" xfId="25520" xr:uid="{00000000-0005-0000-0000-0000D32F0000}"/>
    <cellStyle name="Normal 2 15 2 3 2 2 2 4" xfId="4273" xr:uid="{00000000-0005-0000-0000-0000D42F0000}"/>
    <cellStyle name="Normal 2 15 2 3 2 2 2 4 2" xfId="29357" xr:uid="{00000000-0005-0000-0000-0000D52F0000}"/>
    <cellStyle name="Normal 2 15 2 3 2 2 2 5" xfId="19851" xr:uid="{00000000-0005-0000-0000-0000D62F0000}"/>
    <cellStyle name="Normal 2 15 2 3 2 2 3" xfId="4274" xr:uid="{00000000-0005-0000-0000-0000D72F0000}"/>
    <cellStyle name="Normal 2 15 2 3 2 2 3 2" xfId="21683" xr:uid="{00000000-0005-0000-0000-0000D82F0000}"/>
    <cellStyle name="Normal 2 15 2 3 2 2 4" xfId="4275" xr:uid="{00000000-0005-0000-0000-0000D92F0000}"/>
    <cellStyle name="Normal 2 15 2 3 2 2 4 2" xfId="25519" xr:uid="{00000000-0005-0000-0000-0000DA2F0000}"/>
    <cellStyle name="Normal 2 15 2 3 2 2 5" xfId="4276" xr:uid="{00000000-0005-0000-0000-0000DB2F0000}"/>
    <cellStyle name="Normal 2 15 2 3 2 2 5 2" xfId="29356" xr:uid="{00000000-0005-0000-0000-0000DC2F0000}"/>
    <cellStyle name="Normal 2 15 2 3 2 2 6" xfId="17136" xr:uid="{00000000-0005-0000-0000-0000DD2F0000}"/>
    <cellStyle name="Normal 2 15 2 3 2 3" xfId="4277" xr:uid="{00000000-0005-0000-0000-0000DE2F0000}"/>
    <cellStyle name="Normal 2 15 2 3 2 3 2" xfId="4278" xr:uid="{00000000-0005-0000-0000-0000DF2F0000}"/>
    <cellStyle name="Normal 2 15 2 3 2 3 2 2" xfId="21685" xr:uid="{00000000-0005-0000-0000-0000E02F0000}"/>
    <cellStyle name="Normal 2 15 2 3 2 3 3" xfId="4279" xr:uid="{00000000-0005-0000-0000-0000E12F0000}"/>
    <cellStyle name="Normal 2 15 2 3 2 3 3 2" xfId="25521" xr:uid="{00000000-0005-0000-0000-0000E22F0000}"/>
    <cellStyle name="Normal 2 15 2 3 2 3 4" xfId="4280" xr:uid="{00000000-0005-0000-0000-0000E32F0000}"/>
    <cellStyle name="Normal 2 15 2 3 2 3 4 2" xfId="29358" xr:uid="{00000000-0005-0000-0000-0000E42F0000}"/>
    <cellStyle name="Normal 2 15 2 3 2 3 5" xfId="18865" xr:uid="{00000000-0005-0000-0000-0000E52F0000}"/>
    <cellStyle name="Normal 2 15 2 3 2 4" xfId="4281" xr:uid="{00000000-0005-0000-0000-0000E62F0000}"/>
    <cellStyle name="Normal 2 15 2 3 2 4 2" xfId="21682" xr:uid="{00000000-0005-0000-0000-0000E72F0000}"/>
    <cellStyle name="Normal 2 15 2 3 2 5" xfId="4282" xr:uid="{00000000-0005-0000-0000-0000E82F0000}"/>
    <cellStyle name="Normal 2 15 2 3 2 5 2" xfId="25518" xr:uid="{00000000-0005-0000-0000-0000E92F0000}"/>
    <cellStyle name="Normal 2 15 2 3 2 6" xfId="4283" xr:uid="{00000000-0005-0000-0000-0000EA2F0000}"/>
    <cellStyle name="Normal 2 15 2 3 2 6 2" xfId="29355" xr:uid="{00000000-0005-0000-0000-0000EB2F0000}"/>
    <cellStyle name="Normal 2 15 2 3 2 7" xfId="17135" xr:uid="{00000000-0005-0000-0000-0000EC2F0000}"/>
    <cellStyle name="Normal 2 15 2 3 3" xfId="4284" xr:uid="{00000000-0005-0000-0000-0000ED2F0000}"/>
    <cellStyle name="Normal 2 15 2 3 3 2" xfId="4285" xr:uid="{00000000-0005-0000-0000-0000EE2F0000}"/>
    <cellStyle name="Normal 2 15 2 3 3 2 2" xfId="4286" xr:uid="{00000000-0005-0000-0000-0000EF2F0000}"/>
    <cellStyle name="Normal 2 15 2 3 3 2 2 2" xfId="21687" xr:uid="{00000000-0005-0000-0000-0000F02F0000}"/>
    <cellStyle name="Normal 2 15 2 3 3 2 3" xfId="4287" xr:uid="{00000000-0005-0000-0000-0000F12F0000}"/>
    <cellStyle name="Normal 2 15 2 3 3 2 3 2" xfId="25523" xr:uid="{00000000-0005-0000-0000-0000F22F0000}"/>
    <cellStyle name="Normal 2 15 2 3 3 2 4" xfId="4288" xr:uid="{00000000-0005-0000-0000-0000F32F0000}"/>
    <cellStyle name="Normal 2 15 2 3 3 2 4 2" xfId="29360" xr:uid="{00000000-0005-0000-0000-0000F42F0000}"/>
    <cellStyle name="Normal 2 15 2 3 3 2 5" xfId="19850" xr:uid="{00000000-0005-0000-0000-0000F52F0000}"/>
    <cellStyle name="Normal 2 15 2 3 3 3" xfId="4289" xr:uid="{00000000-0005-0000-0000-0000F62F0000}"/>
    <cellStyle name="Normal 2 15 2 3 3 3 2" xfId="21686" xr:uid="{00000000-0005-0000-0000-0000F72F0000}"/>
    <cellStyle name="Normal 2 15 2 3 3 4" xfId="4290" xr:uid="{00000000-0005-0000-0000-0000F82F0000}"/>
    <cellStyle name="Normal 2 15 2 3 3 4 2" xfId="25522" xr:uid="{00000000-0005-0000-0000-0000F92F0000}"/>
    <cellStyle name="Normal 2 15 2 3 3 5" xfId="4291" xr:uid="{00000000-0005-0000-0000-0000FA2F0000}"/>
    <cellStyle name="Normal 2 15 2 3 3 5 2" xfId="29359" xr:uid="{00000000-0005-0000-0000-0000FB2F0000}"/>
    <cellStyle name="Normal 2 15 2 3 3 6" xfId="17137" xr:uid="{00000000-0005-0000-0000-0000FC2F0000}"/>
    <cellStyle name="Normal 2 15 2 3 4" xfId="4292" xr:uid="{00000000-0005-0000-0000-0000FD2F0000}"/>
    <cellStyle name="Normal 2 15 2 3 4 2" xfId="4293" xr:uid="{00000000-0005-0000-0000-0000FE2F0000}"/>
    <cellStyle name="Normal 2 15 2 3 4 2 2" xfId="21688" xr:uid="{00000000-0005-0000-0000-0000FF2F0000}"/>
    <cellStyle name="Normal 2 15 2 3 4 3" xfId="4294" xr:uid="{00000000-0005-0000-0000-000000300000}"/>
    <cellStyle name="Normal 2 15 2 3 4 3 2" xfId="25524" xr:uid="{00000000-0005-0000-0000-000001300000}"/>
    <cellStyle name="Normal 2 15 2 3 4 4" xfId="4295" xr:uid="{00000000-0005-0000-0000-000002300000}"/>
    <cellStyle name="Normal 2 15 2 3 4 4 2" xfId="29361" xr:uid="{00000000-0005-0000-0000-000003300000}"/>
    <cellStyle name="Normal 2 15 2 3 4 5" xfId="18864" xr:uid="{00000000-0005-0000-0000-000004300000}"/>
    <cellStyle name="Normal 2 15 2 3 5" xfId="4296" xr:uid="{00000000-0005-0000-0000-000005300000}"/>
    <cellStyle name="Normal 2 15 2 3 5 2" xfId="21681" xr:uid="{00000000-0005-0000-0000-000006300000}"/>
    <cellStyle name="Normal 2 15 2 3 6" xfId="4297" xr:uid="{00000000-0005-0000-0000-000007300000}"/>
    <cellStyle name="Normal 2 15 2 3 6 2" xfId="25517" xr:uid="{00000000-0005-0000-0000-000008300000}"/>
    <cellStyle name="Normal 2 15 2 3 7" xfId="4298" xr:uid="{00000000-0005-0000-0000-000009300000}"/>
    <cellStyle name="Normal 2 15 2 3 7 2" xfId="29354" xr:uid="{00000000-0005-0000-0000-00000A300000}"/>
    <cellStyle name="Normal 2 15 2 3 8" xfId="17134" xr:uid="{00000000-0005-0000-0000-00000B300000}"/>
    <cellStyle name="Normal 2 15 2 4" xfId="4299" xr:uid="{00000000-0005-0000-0000-00000C300000}"/>
    <cellStyle name="Normal 2 15 2 4 2" xfId="4300" xr:uid="{00000000-0005-0000-0000-00000D300000}"/>
    <cellStyle name="Normal 2 15 2 4 2 2" xfId="4301" xr:uid="{00000000-0005-0000-0000-00000E300000}"/>
    <cellStyle name="Normal 2 15 2 4 2 2 2" xfId="4302" xr:uid="{00000000-0005-0000-0000-00000F300000}"/>
    <cellStyle name="Normal 2 15 2 4 2 2 2 2" xfId="21691" xr:uid="{00000000-0005-0000-0000-000010300000}"/>
    <cellStyle name="Normal 2 15 2 4 2 2 3" xfId="4303" xr:uid="{00000000-0005-0000-0000-000011300000}"/>
    <cellStyle name="Normal 2 15 2 4 2 2 3 2" xfId="25527" xr:uid="{00000000-0005-0000-0000-000012300000}"/>
    <cellStyle name="Normal 2 15 2 4 2 2 4" xfId="4304" xr:uid="{00000000-0005-0000-0000-000013300000}"/>
    <cellStyle name="Normal 2 15 2 4 2 2 4 2" xfId="29364" xr:uid="{00000000-0005-0000-0000-000014300000}"/>
    <cellStyle name="Normal 2 15 2 4 2 2 5" xfId="19852" xr:uid="{00000000-0005-0000-0000-000015300000}"/>
    <cellStyle name="Normal 2 15 2 4 2 3" xfId="4305" xr:uid="{00000000-0005-0000-0000-000016300000}"/>
    <cellStyle name="Normal 2 15 2 4 2 3 2" xfId="21690" xr:uid="{00000000-0005-0000-0000-000017300000}"/>
    <cellStyle name="Normal 2 15 2 4 2 4" xfId="4306" xr:uid="{00000000-0005-0000-0000-000018300000}"/>
    <cellStyle name="Normal 2 15 2 4 2 4 2" xfId="25526" xr:uid="{00000000-0005-0000-0000-000019300000}"/>
    <cellStyle name="Normal 2 15 2 4 2 5" xfId="4307" xr:uid="{00000000-0005-0000-0000-00001A300000}"/>
    <cellStyle name="Normal 2 15 2 4 2 5 2" xfId="29363" xr:uid="{00000000-0005-0000-0000-00001B300000}"/>
    <cellStyle name="Normal 2 15 2 4 2 6" xfId="17139" xr:uid="{00000000-0005-0000-0000-00001C300000}"/>
    <cellStyle name="Normal 2 15 2 4 3" xfId="4308" xr:uid="{00000000-0005-0000-0000-00001D300000}"/>
    <cellStyle name="Normal 2 15 2 4 3 2" xfId="4309" xr:uid="{00000000-0005-0000-0000-00001E300000}"/>
    <cellStyle name="Normal 2 15 2 4 3 2 2" xfId="21692" xr:uid="{00000000-0005-0000-0000-00001F300000}"/>
    <cellStyle name="Normal 2 15 2 4 3 3" xfId="4310" xr:uid="{00000000-0005-0000-0000-000020300000}"/>
    <cellStyle name="Normal 2 15 2 4 3 3 2" xfId="25528" xr:uid="{00000000-0005-0000-0000-000021300000}"/>
    <cellStyle name="Normal 2 15 2 4 3 4" xfId="4311" xr:uid="{00000000-0005-0000-0000-000022300000}"/>
    <cellStyle name="Normal 2 15 2 4 3 4 2" xfId="29365" xr:uid="{00000000-0005-0000-0000-000023300000}"/>
    <cellStyle name="Normal 2 15 2 4 3 5" xfId="18866" xr:uid="{00000000-0005-0000-0000-000024300000}"/>
    <cellStyle name="Normal 2 15 2 4 4" xfId="4312" xr:uid="{00000000-0005-0000-0000-000025300000}"/>
    <cellStyle name="Normal 2 15 2 4 4 2" xfId="21689" xr:uid="{00000000-0005-0000-0000-000026300000}"/>
    <cellStyle name="Normal 2 15 2 4 5" xfId="4313" xr:uid="{00000000-0005-0000-0000-000027300000}"/>
    <cellStyle name="Normal 2 15 2 4 5 2" xfId="25525" xr:uid="{00000000-0005-0000-0000-000028300000}"/>
    <cellStyle name="Normal 2 15 2 4 6" xfId="4314" xr:uid="{00000000-0005-0000-0000-000029300000}"/>
    <cellStyle name="Normal 2 15 2 4 6 2" xfId="29362" xr:uid="{00000000-0005-0000-0000-00002A300000}"/>
    <cellStyle name="Normal 2 15 2 4 7" xfId="17138" xr:uid="{00000000-0005-0000-0000-00002B300000}"/>
    <cellStyle name="Normal 2 15 2 5" xfId="4315" xr:uid="{00000000-0005-0000-0000-00002C300000}"/>
    <cellStyle name="Normal 2 15 2 5 2" xfId="4316" xr:uid="{00000000-0005-0000-0000-00002D300000}"/>
    <cellStyle name="Normal 2 15 2 5 2 2" xfId="4317" xr:uid="{00000000-0005-0000-0000-00002E300000}"/>
    <cellStyle name="Normal 2 15 2 5 2 2 2" xfId="4318" xr:uid="{00000000-0005-0000-0000-00002F300000}"/>
    <cellStyle name="Normal 2 15 2 5 2 2 2 2" xfId="21695" xr:uid="{00000000-0005-0000-0000-000030300000}"/>
    <cellStyle name="Normal 2 15 2 5 2 2 3" xfId="4319" xr:uid="{00000000-0005-0000-0000-000031300000}"/>
    <cellStyle name="Normal 2 15 2 5 2 2 3 2" xfId="25531" xr:uid="{00000000-0005-0000-0000-000032300000}"/>
    <cellStyle name="Normal 2 15 2 5 2 2 4" xfId="4320" xr:uid="{00000000-0005-0000-0000-000033300000}"/>
    <cellStyle name="Normal 2 15 2 5 2 2 4 2" xfId="29368" xr:uid="{00000000-0005-0000-0000-000034300000}"/>
    <cellStyle name="Normal 2 15 2 5 2 2 5" xfId="20544" xr:uid="{00000000-0005-0000-0000-000035300000}"/>
    <cellStyle name="Normal 2 15 2 5 2 3" xfId="4321" xr:uid="{00000000-0005-0000-0000-000036300000}"/>
    <cellStyle name="Normal 2 15 2 5 2 3 2" xfId="21694" xr:uid="{00000000-0005-0000-0000-000037300000}"/>
    <cellStyle name="Normal 2 15 2 5 2 4" xfId="4322" xr:uid="{00000000-0005-0000-0000-000038300000}"/>
    <cellStyle name="Normal 2 15 2 5 2 4 2" xfId="25530" xr:uid="{00000000-0005-0000-0000-000039300000}"/>
    <cellStyle name="Normal 2 15 2 5 2 5" xfId="4323" xr:uid="{00000000-0005-0000-0000-00003A300000}"/>
    <cellStyle name="Normal 2 15 2 5 2 5 2" xfId="29367" xr:uid="{00000000-0005-0000-0000-00003B300000}"/>
    <cellStyle name="Normal 2 15 2 5 2 6" xfId="17141" xr:uid="{00000000-0005-0000-0000-00003C300000}"/>
    <cellStyle name="Normal 2 15 2 5 3" xfId="4324" xr:uid="{00000000-0005-0000-0000-00003D300000}"/>
    <cellStyle name="Normal 2 15 2 5 3 2" xfId="4325" xr:uid="{00000000-0005-0000-0000-00003E300000}"/>
    <cellStyle name="Normal 2 15 2 5 3 2 2" xfId="21696" xr:uid="{00000000-0005-0000-0000-00003F300000}"/>
    <cellStyle name="Normal 2 15 2 5 3 3" xfId="4326" xr:uid="{00000000-0005-0000-0000-000040300000}"/>
    <cellStyle name="Normal 2 15 2 5 3 3 2" xfId="25532" xr:uid="{00000000-0005-0000-0000-000041300000}"/>
    <cellStyle name="Normal 2 15 2 5 3 4" xfId="4327" xr:uid="{00000000-0005-0000-0000-000042300000}"/>
    <cellStyle name="Normal 2 15 2 5 3 4 2" xfId="29369" xr:uid="{00000000-0005-0000-0000-000043300000}"/>
    <cellStyle name="Normal 2 15 2 5 3 5" xfId="19572" xr:uid="{00000000-0005-0000-0000-000044300000}"/>
    <cellStyle name="Normal 2 15 2 5 4" xfId="4328" xr:uid="{00000000-0005-0000-0000-000045300000}"/>
    <cellStyle name="Normal 2 15 2 5 4 2" xfId="21693" xr:uid="{00000000-0005-0000-0000-000046300000}"/>
    <cellStyle name="Normal 2 15 2 5 5" xfId="4329" xr:uid="{00000000-0005-0000-0000-000047300000}"/>
    <cellStyle name="Normal 2 15 2 5 5 2" xfId="25529" xr:uid="{00000000-0005-0000-0000-000048300000}"/>
    <cellStyle name="Normal 2 15 2 5 6" xfId="4330" xr:uid="{00000000-0005-0000-0000-000049300000}"/>
    <cellStyle name="Normal 2 15 2 5 6 2" xfId="29366" xr:uid="{00000000-0005-0000-0000-00004A300000}"/>
    <cellStyle name="Normal 2 15 2 5 7" xfId="17140" xr:uid="{00000000-0005-0000-0000-00004B300000}"/>
    <cellStyle name="Normal 2 15 2 6" xfId="4331" xr:uid="{00000000-0005-0000-0000-00004C300000}"/>
    <cellStyle name="Normal 2 15 2 6 2" xfId="4332" xr:uid="{00000000-0005-0000-0000-00004D300000}"/>
    <cellStyle name="Normal 2 15 2 6 2 2" xfId="4333" xr:uid="{00000000-0005-0000-0000-00004E300000}"/>
    <cellStyle name="Normal 2 15 2 6 2 2 2" xfId="21698" xr:uid="{00000000-0005-0000-0000-00004F300000}"/>
    <cellStyle name="Normal 2 15 2 6 2 3" xfId="4334" xr:uid="{00000000-0005-0000-0000-000050300000}"/>
    <cellStyle name="Normal 2 15 2 6 2 3 2" xfId="25534" xr:uid="{00000000-0005-0000-0000-000051300000}"/>
    <cellStyle name="Normal 2 15 2 6 2 4" xfId="4335" xr:uid="{00000000-0005-0000-0000-000052300000}"/>
    <cellStyle name="Normal 2 15 2 6 2 4 2" xfId="29371" xr:uid="{00000000-0005-0000-0000-000053300000}"/>
    <cellStyle name="Normal 2 15 2 6 2 5" xfId="19845" xr:uid="{00000000-0005-0000-0000-000054300000}"/>
    <cellStyle name="Normal 2 15 2 6 3" xfId="4336" xr:uid="{00000000-0005-0000-0000-000055300000}"/>
    <cellStyle name="Normal 2 15 2 6 3 2" xfId="21697" xr:uid="{00000000-0005-0000-0000-000056300000}"/>
    <cellStyle name="Normal 2 15 2 6 4" xfId="4337" xr:uid="{00000000-0005-0000-0000-000057300000}"/>
    <cellStyle name="Normal 2 15 2 6 4 2" xfId="25533" xr:uid="{00000000-0005-0000-0000-000058300000}"/>
    <cellStyle name="Normal 2 15 2 6 5" xfId="4338" xr:uid="{00000000-0005-0000-0000-000059300000}"/>
    <cellStyle name="Normal 2 15 2 6 5 2" xfId="29370" xr:uid="{00000000-0005-0000-0000-00005A300000}"/>
    <cellStyle name="Normal 2 15 2 6 6" xfId="17142" xr:uid="{00000000-0005-0000-0000-00005B300000}"/>
    <cellStyle name="Normal 2 15 2 7" xfId="4339" xr:uid="{00000000-0005-0000-0000-00005C300000}"/>
    <cellStyle name="Normal 2 15 2 7 2" xfId="4340" xr:uid="{00000000-0005-0000-0000-00005D300000}"/>
    <cellStyle name="Normal 2 15 2 7 2 2" xfId="21699" xr:uid="{00000000-0005-0000-0000-00005E300000}"/>
    <cellStyle name="Normal 2 15 2 7 3" xfId="4341" xr:uid="{00000000-0005-0000-0000-00005F300000}"/>
    <cellStyle name="Normal 2 15 2 7 3 2" xfId="25535" xr:uid="{00000000-0005-0000-0000-000060300000}"/>
    <cellStyle name="Normal 2 15 2 7 4" xfId="4342" xr:uid="{00000000-0005-0000-0000-000061300000}"/>
    <cellStyle name="Normal 2 15 2 7 4 2" xfId="29372" xr:uid="{00000000-0005-0000-0000-000062300000}"/>
    <cellStyle name="Normal 2 15 2 7 5" xfId="18859" xr:uid="{00000000-0005-0000-0000-000063300000}"/>
    <cellStyle name="Normal 2 15 2 8" xfId="4343" xr:uid="{00000000-0005-0000-0000-000064300000}"/>
    <cellStyle name="Normal 2 15 2 8 2" xfId="21664" xr:uid="{00000000-0005-0000-0000-000065300000}"/>
    <cellStyle name="Normal 2 15 2 9" xfId="4344" xr:uid="{00000000-0005-0000-0000-000066300000}"/>
    <cellStyle name="Normal 2 15 2 9 2" xfId="25500" xr:uid="{00000000-0005-0000-0000-000067300000}"/>
    <cellStyle name="Normal 2 15 3" xfId="4345" xr:uid="{00000000-0005-0000-0000-000068300000}"/>
    <cellStyle name="Normal 2 15 3 10" xfId="4346" xr:uid="{00000000-0005-0000-0000-000069300000}"/>
    <cellStyle name="Normal 2 15 3 10 2" xfId="29373" xr:uid="{00000000-0005-0000-0000-00006A300000}"/>
    <cellStyle name="Normal 2 15 3 11" xfId="17143" xr:uid="{00000000-0005-0000-0000-00006B300000}"/>
    <cellStyle name="Normal 2 15 3 2" xfId="4347" xr:uid="{00000000-0005-0000-0000-00006C300000}"/>
    <cellStyle name="Normal 2 15 3 2 2" xfId="4348" xr:uid="{00000000-0005-0000-0000-00006D300000}"/>
    <cellStyle name="Normal 2 15 3 2 2 2" xfId="4349" xr:uid="{00000000-0005-0000-0000-00006E300000}"/>
    <cellStyle name="Normal 2 15 3 2 2 2 2" xfId="4350" xr:uid="{00000000-0005-0000-0000-00006F300000}"/>
    <cellStyle name="Normal 2 15 3 2 2 2 2 2" xfId="4351" xr:uid="{00000000-0005-0000-0000-000070300000}"/>
    <cellStyle name="Normal 2 15 3 2 2 2 2 2 2" xfId="4352" xr:uid="{00000000-0005-0000-0000-000071300000}"/>
    <cellStyle name="Normal 2 15 3 2 2 2 2 2 2 2" xfId="21705" xr:uid="{00000000-0005-0000-0000-000072300000}"/>
    <cellStyle name="Normal 2 15 3 2 2 2 2 2 3" xfId="4353" xr:uid="{00000000-0005-0000-0000-000073300000}"/>
    <cellStyle name="Normal 2 15 3 2 2 2 2 2 3 2" xfId="25541" xr:uid="{00000000-0005-0000-0000-000074300000}"/>
    <cellStyle name="Normal 2 15 3 2 2 2 2 2 4" xfId="4354" xr:uid="{00000000-0005-0000-0000-000075300000}"/>
    <cellStyle name="Normal 2 15 3 2 2 2 2 2 4 2" xfId="29378" xr:uid="{00000000-0005-0000-0000-000076300000}"/>
    <cellStyle name="Normal 2 15 3 2 2 2 2 2 5" xfId="19856" xr:uid="{00000000-0005-0000-0000-000077300000}"/>
    <cellStyle name="Normal 2 15 3 2 2 2 2 3" xfId="4355" xr:uid="{00000000-0005-0000-0000-000078300000}"/>
    <cellStyle name="Normal 2 15 3 2 2 2 2 3 2" xfId="21704" xr:uid="{00000000-0005-0000-0000-000079300000}"/>
    <cellStyle name="Normal 2 15 3 2 2 2 2 4" xfId="4356" xr:uid="{00000000-0005-0000-0000-00007A300000}"/>
    <cellStyle name="Normal 2 15 3 2 2 2 2 4 2" xfId="25540" xr:uid="{00000000-0005-0000-0000-00007B300000}"/>
    <cellStyle name="Normal 2 15 3 2 2 2 2 5" xfId="4357" xr:uid="{00000000-0005-0000-0000-00007C300000}"/>
    <cellStyle name="Normal 2 15 3 2 2 2 2 5 2" xfId="29377" xr:uid="{00000000-0005-0000-0000-00007D300000}"/>
    <cellStyle name="Normal 2 15 3 2 2 2 2 6" xfId="17147" xr:uid="{00000000-0005-0000-0000-00007E300000}"/>
    <cellStyle name="Normal 2 15 3 2 2 2 3" xfId="4358" xr:uid="{00000000-0005-0000-0000-00007F300000}"/>
    <cellStyle name="Normal 2 15 3 2 2 2 3 2" xfId="4359" xr:uid="{00000000-0005-0000-0000-000080300000}"/>
    <cellStyle name="Normal 2 15 3 2 2 2 3 2 2" xfId="21706" xr:uid="{00000000-0005-0000-0000-000081300000}"/>
    <cellStyle name="Normal 2 15 3 2 2 2 3 3" xfId="4360" xr:uid="{00000000-0005-0000-0000-000082300000}"/>
    <cellStyle name="Normal 2 15 3 2 2 2 3 3 2" xfId="25542" xr:uid="{00000000-0005-0000-0000-000083300000}"/>
    <cellStyle name="Normal 2 15 3 2 2 2 3 4" xfId="4361" xr:uid="{00000000-0005-0000-0000-000084300000}"/>
    <cellStyle name="Normal 2 15 3 2 2 2 3 4 2" xfId="29379" xr:uid="{00000000-0005-0000-0000-000085300000}"/>
    <cellStyle name="Normal 2 15 3 2 2 2 3 5" xfId="18870" xr:uid="{00000000-0005-0000-0000-000086300000}"/>
    <cellStyle name="Normal 2 15 3 2 2 2 4" xfId="4362" xr:uid="{00000000-0005-0000-0000-000087300000}"/>
    <cellStyle name="Normal 2 15 3 2 2 2 4 2" xfId="21703" xr:uid="{00000000-0005-0000-0000-000088300000}"/>
    <cellStyle name="Normal 2 15 3 2 2 2 5" xfId="4363" xr:uid="{00000000-0005-0000-0000-000089300000}"/>
    <cellStyle name="Normal 2 15 3 2 2 2 5 2" xfId="25539" xr:uid="{00000000-0005-0000-0000-00008A300000}"/>
    <cellStyle name="Normal 2 15 3 2 2 2 6" xfId="4364" xr:uid="{00000000-0005-0000-0000-00008B300000}"/>
    <cellStyle name="Normal 2 15 3 2 2 2 6 2" xfId="29376" xr:uid="{00000000-0005-0000-0000-00008C300000}"/>
    <cellStyle name="Normal 2 15 3 2 2 2 7" xfId="17146" xr:uid="{00000000-0005-0000-0000-00008D300000}"/>
    <cellStyle name="Normal 2 15 3 2 2 3" xfId="4365" xr:uid="{00000000-0005-0000-0000-00008E300000}"/>
    <cellStyle name="Normal 2 15 3 2 2 3 2" xfId="4366" xr:uid="{00000000-0005-0000-0000-00008F300000}"/>
    <cellStyle name="Normal 2 15 3 2 2 3 2 2" xfId="4367" xr:uid="{00000000-0005-0000-0000-000090300000}"/>
    <cellStyle name="Normal 2 15 3 2 2 3 2 2 2" xfId="21708" xr:uid="{00000000-0005-0000-0000-000091300000}"/>
    <cellStyle name="Normal 2 15 3 2 2 3 2 3" xfId="4368" xr:uid="{00000000-0005-0000-0000-000092300000}"/>
    <cellStyle name="Normal 2 15 3 2 2 3 2 3 2" xfId="25544" xr:uid="{00000000-0005-0000-0000-000093300000}"/>
    <cellStyle name="Normal 2 15 3 2 2 3 2 4" xfId="4369" xr:uid="{00000000-0005-0000-0000-000094300000}"/>
    <cellStyle name="Normal 2 15 3 2 2 3 2 4 2" xfId="29381" xr:uid="{00000000-0005-0000-0000-000095300000}"/>
    <cellStyle name="Normal 2 15 3 2 2 3 2 5" xfId="19855" xr:uid="{00000000-0005-0000-0000-000096300000}"/>
    <cellStyle name="Normal 2 15 3 2 2 3 3" xfId="4370" xr:uid="{00000000-0005-0000-0000-000097300000}"/>
    <cellStyle name="Normal 2 15 3 2 2 3 3 2" xfId="21707" xr:uid="{00000000-0005-0000-0000-000098300000}"/>
    <cellStyle name="Normal 2 15 3 2 2 3 4" xfId="4371" xr:uid="{00000000-0005-0000-0000-000099300000}"/>
    <cellStyle name="Normal 2 15 3 2 2 3 4 2" xfId="25543" xr:uid="{00000000-0005-0000-0000-00009A300000}"/>
    <cellStyle name="Normal 2 15 3 2 2 3 5" xfId="4372" xr:uid="{00000000-0005-0000-0000-00009B300000}"/>
    <cellStyle name="Normal 2 15 3 2 2 3 5 2" xfId="29380" xr:uid="{00000000-0005-0000-0000-00009C300000}"/>
    <cellStyle name="Normal 2 15 3 2 2 3 6" xfId="17148" xr:uid="{00000000-0005-0000-0000-00009D300000}"/>
    <cellStyle name="Normal 2 15 3 2 2 4" xfId="4373" xr:uid="{00000000-0005-0000-0000-00009E300000}"/>
    <cellStyle name="Normal 2 15 3 2 2 4 2" xfId="4374" xr:uid="{00000000-0005-0000-0000-00009F300000}"/>
    <cellStyle name="Normal 2 15 3 2 2 4 2 2" xfId="21709" xr:uid="{00000000-0005-0000-0000-0000A0300000}"/>
    <cellStyle name="Normal 2 15 3 2 2 4 3" xfId="4375" xr:uid="{00000000-0005-0000-0000-0000A1300000}"/>
    <cellStyle name="Normal 2 15 3 2 2 4 3 2" xfId="25545" xr:uid="{00000000-0005-0000-0000-0000A2300000}"/>
    <cellStyle name="Normal 2 15 3 2 2 4 4" xfId="4376" xr:uid="{00000000-0005-0000-0000-0000A3300000}"/>
    <cellStyle name="Normal 2 15 3 2 2 4 4 2" xfId="29382" xr:uid="{00000000-0005-0000-0000-0000A4300000}"/>
    <cellStyle name="Normal 2 15 3 2 2 4 5" xfId="18869" xr:uid="{00000000-0005-0000-0000-0000A5300000}"/>
    <cellStyle name="Normal 2 15 3 2 2 5" xfId="4377" xr:uid="{00000000-0005-0000-0000-0000A6300000}"/>
    <cellStyle name="Normal 2 15 3 2 2 5 2" xfId="21702" xr:uid="{00000000-0005-0000-0000-0000A7300000}"/>
    <cellStyle name="Normal 2 15 3 2 2 6" xfId="4378" xr:uid="{00000000-0005-0000-0000-0000A8300000}"/>
    <cellStyle name="Normal 2 15 3 2 2 6 2" xfId="25538" xr:uid="{00000000-0005-0000-0000-0000A9300000}"/>
    <cellStyle name="Normal 2 15 3 2 2 7" xfId="4379" xr:uid="{00000000-0005-0000-0000-0000AA300000}"/>
    <cellStyle name="Normal 2 15 3 2 2 7 2" xfId="29375" xr:uid="{00000000-0005-0000-0000-0000AB300000}"/>
    <cellStyle name="Normal 2 15 3 2 2 8" xfId="17145" xr:uid="{00000000-0005-0000-0000-0000AC300000}"/>
    <cellStyle name="Normal 2 15 3 2 3" xfId="4380" xr:uid="{00000000-0005-0000-0000-0000AD300000}"/>
    <cellStyle name="Normal 2 15 3 2 3 2" xfId="4381" xr:uid="{00000000-0005-0000-0000-0000AE300000}"/>
    <cellStyle name="Normal 2 15 3 2 3 2 2" xfId="4382" xr:uid="{00000000-0005-0000-0000-0000AF300000}"/>
    <cellStyle name="Normal 2 15 3 2 3 2 2 2" xfId="4383" xr:uid="{00000000-0005-0000-0000-0000B0300000}"/>
    <cellStyle name="Normal 2 15 3 2 3 2 2 2 2" xfId="21712" xr:uid="{00000000-0005-0000-0000-0000B1300000}"/>
    <cellStyle name="Normal 2 15 3 2 3 2 2 3" xfId="4384" xr:uid="{00000000-0005-0000-0000-0000B2300000}"/>
    <cellStyle name="Normal 2 15 3 2 3 2 2 3 2" xfId="25548" xr:uid="{00000000-0005-0000-0000-0000B3300000}"/>
    <cellStyle name="Normal 2 15 3 2 3 2 2 4" xfId="4385" xr:uid="{00000000-0005-0000-0000-0000B4300000}"/>
    <cellStyle name="Normal 2 15 3 2 3 2 2 4 2" xfId="29385" xr:uid="{00000000-0005-0000-0000-0000B5300000}"/>
    <cellStyle name="Normal 2 15 3 2 3 2 2 5" xfId="19857" xr:uid="{00000000-0005-0000-0000-0000B6300000}"/>
    <cellStyle name="Normal 2 15 3 2 3 2 3" xfId="4386" xr:uid="{00000000-0005-0000-0000-0000B7300000}"/>
    <cellStyle name="Normal 2 15 3 2 3 2 3 2" xfId="21711" xr:uid="{00000000-0005-0000-0000-0000B8300000}"/>
    <cellStyle name="Normal 2 15 3 2 3 2 4" xfId="4387" xr:uid="{00000000-0005-0000-0000-0000B9300000}"/>
    <cellStyle name="Normal 2 15 3 2 3 2 4 2" xfId="25547" xr:uid="{00000000-0005-0000-0000-0000BA300000}"/>
    <cellStyle name="Normal 2 15 3 2 3 2 5" xfId="4388" xr:uid="{00000000-0005-0000-0000-0000BB300000}"/>
    <cellStyle name="Normal 2 15 3 2 3 2 5 2" xfId="29384" xr:uid="{00000000-0005-0000-0000-0000BC300000}"/>
    <cellStyle name="Normal 2 15 3 2 3 2 6" xfId="17150" xr:uid="{00000000-0005-0000-0000-0000BD300000}"/>
    <cellStyle name="Normal 2 15 3 2 3 3" xfId="4389" xr:uid="{00000000-0005-0000-0000-0000BE300000}"/>
    <cellStyle name="Normal 2 15 3 2 3 3 2" xfId="4390" xr:uid="{00000000-0005-0000-0000-0000BF300000}"/>
    <cellStyle name="Normal 2 15 3 2 3 3 2 2" xfId="21713" xr:uid="{00000000-0005-0000-0000-0000C0300000}"/>
    <cellStyle name="Normal 2 15 3 2 3 3 3" xfId="4391" xr:uid="{00000000-0005-0000-0000-0000C1300000}"/>
    <cellStyle name="Normal 2 15 3 2 3 3 3 2" xfId="25549" xr:uid="{00000000-0005-0000-0000-0000C2300000}"/>
    <cellStyle name="Normal 2 15 3 2 3 3 4" xfId="4392" xr:uid="{00000000-0005-0000-0000-0000C3300000}"/>
    <cellStyle name="Normal 2 15 3 2 3 3 4 2" xfId="29386" xr:uid="{00000000-0005-0000-0000-0000C4300000}"/>
    <cellStyle name="Normal 2 15 3 2 3 3 5" xfId="18871" xr:uid="{00000000-0005-0000-0000-0000C5300000}"/>
    <cellStyle name="Normal 2 15 3 2 3 4" xfId="4393" xr:uid="{00000000-0005-0000-0000-0000C6300000}"/>
    <cellStyle name="Normal 2 15 3 2 3 4 2" xfId="21710" xr:uid="{00000000-0005-0000-0000-0000C7300000}"/>
    <cellStyle name="Normal 2 15 3 2 3 5" xfId="4394" xr:uid="{00000000-0005-0000-0000-0000C8300000}"/>
    <cellStyle name="Normal 2 15 3 2 3 5 2" xfId="25546" xr:uid="{00000000-0005-0000-0000-0000C9300000}"/>
    <cellStyle name="Normal 2 15 3 2 3 6" xfId="4395" xr:uid="{00000000-0005-0000-0000-0000CA300000}"/>
    <cellStyle name="Normal 2 15 3 2 3 6 2" xfId="29383" xr:uid="{00000000-0005-0000-0000-0000CB300000}"/>
    <cellStyle name="Normal 2 15 3 2 3 7" xfId="17149" xr:uid="{00000000-0005-0000-0000-0000CC300000}"/>
    <cellStyle name="Normal 2 15 3 2 4" xfId="4396" xr:uid="{00000000-0005-0000-0000-0000CD300000}"/>
    <cellStyle name="Normal 2 15 3 2 4 2" xfId="4397" xr:uid="{00000000-0005-0000-0000-0000CE300000}"/>
    <cellStyle name="Normal 2 15 3 2 4 2 2" xfId="4398" xr:uid="{00000000-0005-0000-0000-0000CF300000}"/>
    <cellStyle name="Normal 2 15 3 2 4 2 2 2" xfId="21715" xr:uid="{00000000-0005-0000-0000-0000D0300000}"/>
    <cellStyle name="Normal 2 15 3 2 4 2 3" xfId="4399" xr:uid="{00000000-0005-0000-0000-0000D1300000}"/>
    <cellStyle name="Normal 2 15 3 2 4 2 3 2" xfId="25551" xr:uid="{00000000-0005-0000-0000-0000D2300000}"/>
    <cellStyle name="Normal 2 15 3 2 4 2 4" xfId="4400" xr:uid="{00000000-0005-0000-0000-0000D3300000}"/>
    <cellStyle name="Normal 2 15 3 2 4 2 4 2" xfId="29388" xr:uid="{00000000-0005-0000-0000-0000D4300000}"/>
    <cellStyle name="Normal 2 15 3 2 4 2 5" xfId="19854" xr:uid="{00000000-0005-0000-0000-0000D5300000}"/>
    <cellStyle name="Normal 2 15 3 2 4 3" xfId="4401" xr:uid="{00000000-0005-0000-0000-0000D6300000}"/>
    <cellStyle name="Normal 2 15 3 2 4 3 2" xfId="21714" xr:uid="{00000000-0005-0000-0000-0000D7300000}"/>
    <cellStyle name="Normal 2 15 3 2 4 4" xfId="4402" xr:uid="{00000000-0005-0000-0000-0000D8300000}"/>
    <cellStyle name="Normal 2 15 3 2 4 4 2" xfId="25550" xr:uid="{00000000-0005-0000-0000-0000D9300000}"/>
    <cellStyle name="Normal 2 15 3 2 4 5" xfId="4403" xr:uid="{00000000-0005-0000-0000-0000DA300000}"/>
    <cellStyle name="Normal 2 15 3 2 4 5 2" xfId="29387" xr:uid="{00000000-0005-0000-0000-0000DB300000}"/>
    <cellStyle name="Normal 2 15 3 2 4 6" xfId="17151" xr:uid="{00000000-0005-0000-0000-0000DC300000}"/>
    <cellStyle name="Normal 2 15 3 2 5" xfId="4404" xr:uid="{00000000-0005-0000-0000-0000DD300000}"/>
    <cellStyle name="Normal 2 15 3 2 5 2" xfId="4405" xr:uid="{00000000-0005-0000-0000-0000DE300000}"/>
    <cellStyle name="Normal 2 15 3 2 5 2 2" xfId="21716" xr:uid="{00000000-0005-0000-0000-0000DF300000}"/>
    <cellStyle name="Normal 2 15 3 2 5 3" xfId="4406" xr:uid="{00000000-0005-0000-0000-0000E0300000}"/>
    <cellStyle name="Normal 2 15 3 2 5 3 2" xfId="25552" xr:uid="{00000000-0005-0000-0000-0000E1300000}"/>
    <cellStyle name="Normal 2 15 3 2 5 4" xfId="4407" xr:uid="{00000000-0005-0000-0000-0000E2300000}"/>
    <cellStyle name="Normal 2 15 3 2 5 4 2" xfId="29389" xr:uid="{00000000-0005-0000-0000-0000E3300000}"/>
    <cellStyle name="Normal 2 15 3 2 5 5" xfId="18868" xr:uid="{00000000-0005-0000-0000-0000E4300000}"/>
    <cellStyle name="Normal 2 15 3 2 6" xfId="4408" xr:uid="{00000000-0005-0000-0000-0000E5300000}"/>
    <cellStyle name="Normal 2 15 3 2 6 2" xfId="21701" xr:uid="{00000000-0005-0000-0000-0000E6300000}"/>
    <cellStyle name="Normal 2 15 3 2 7" xfId="4409" xr:uid="{00000000-0005-0000-0000-0000E7300000}"/>
    <cellStyle name="Normal 2 15 3 2 7 2" xfId="25537" xr:uid="{00000000-0005-0000-0000-0000E8300000}"/>
    <cellStyle name="Normal 2 15 3 2 8" xfId="4410" xr:uid="{00000000-0005-0000-0000-0000E9300000}"/>
    <cellStyle name="Normal 2 15 3 2 8 2" xfId="29374" xr:uid="{00000000-0005-0000-0000-0000EA300000}"/>
    <cellStyle name="Normal 2 15 3 2 9" xfId="17144" xr:uid="{00000000-0005-0000-0000-0000EB300000}"/>
    <cellStyle name="Normal 2 15 3 3" xfId="4411" xr:uid="{00000000-0005-0000-0000-0000EC300000}"/>
    <cellStyle name="Normal 2 15 3 3 2" xfId="4412" xr:uid="{00000000-0005-0000-0000-0000ED300000}"/>
    <cellStyle name="Normal 2 15 3 3 2 2" xfId="4413" xr:uid="{00000000-0005-0000-0000-0000EE300000}"/>
    <cellStyle name="Normal 2 15 3 3 2 2 2" xfId="4414" xr:uid="{00000000-0005-0000-0000-0000EF300000}"/>
    <cellStyle name="Normal 2 15 3 3 2 2 2 2" xfId="4415" xr:uid="{00000000-0005-0000-0000-0000F0300000}"/>
    <cellStyle name="Normal 2 15 3 3 2 2 2 2 2" xfId="21720" xr:uid="{00000000-0005-0000-0000-0000F1300000}"/>
    <cellStyle name="Normal 2 15 3 3 2 2 2 3" xfId="4416" xr:uid="{00000000-0005-0000-0000-0000F2300000}"/>
    <cellStyle name="Normal 2 15 3 3 2 2 2 3 2" xfId="25556" xr:uid="{00000000-0005-0000-0000-0000F3300000}"/>
    <cellStyle name="Normal 2 15 3 3 2 2 2 4" xfId="4417" xr:uid="{00000000-0005-0000-0000-0000F4300000}"/>
    <cellStyle name="Normal 2 15 3 3 2 2 2 4 2" xfId="29393" xr:uid="{00000000-0005-0000-0000-0000F5300000}"/>
    <cellStyle name="Normal 2 15 3 3 2 2 2 5" xfId="19859" xr:uid="{00000000-0005-0000-0000-0000F6300000}"/>
    <cellStyle name="Normal 2 15 3 3 2 2 3" xfId="4418" xr:uid="{00000000-0005-0000-0000-0000F7300000}"/>
    <cellStyle name="Normal 2 15 3 3 2 2 3 2" xfId="21719" xr:uid="{00000000-0005-0000-0000-0000F8300000}"/>
    <cellStyle name="Normal 2 15 3 3 2 2 4" xfId="4419" xr:uid="{00000000-0005-0000-0000-0000F9300000}"/>
    <cellStyle name="Normal 2 15 3 3 2 2 4 2" xfId="25555" xr:uid="{00000000-0005-0000-0000-0000FA300000}"/>
    <cellStyle name="Normal 2 15 3 3 2 2 5" xfId="4420" xr:uid="{00000000-0005-0000-0000-0000FB300000}"/>
    <cellStyle name="Normal 2 15 3 3 2 2 5 2" xfId="29392" xr:uid="{00000000-0005-0000-0000-0000FC300000}"/>
    <cellStyle name="Normal 2 15 3 3 2 2 6" xfId="17154" xr:uid="{00000000-0005-0000-0000-0000FD300000}"/>
    <cellStyle name="Normal 2 15 3 3 2 3" xfId="4421" xr:uid="{00000000-0005-0000-0000-0000FE300000}"/>
    <cellStyle name="Normal 2 15 3 3 2 3 2" xfId="4422" xr:uid="{00000000-0005-0000-0000-0000FF300000}"/>
    <cellStyle name="Normal 2 15 3 3 2 3 2 2" xfId="21721" xr:uid="{00000000-0005-0000-0000-000000310000}"/>
    <cellStyle name="Normal 2 15 3 3 2 3 3" xfId="4423" xr:uid="{00000000-0005-0000-0000-000001310000}"/>
    <cellStyle name="Normal 2 15 3 3 2 3 3 2" xfId="25557" xr:uid="{00000000-0005-0000-0000-000002310000}"/>
    <cellStyle name="Normal 2 15 3 3 2 3 4" xfId="4424" xr:uid="{00000000-0005-0000-0000-000003310000}"/>
    <cellStyle name="Normal 2 15 3 3 2 3 4 2" xfId="29394" xr:uid="{00000000-0005-0000-0000-000004310000}"/>
    <cellStyle name="Normal 2 15 3 3 2 3 5" xfId="18873" xr:uid="{00000000-0005-0000-0000-000005310000}"/>
    <cellStyle name="Normal 2 15 3 3 2 4" xfId="4425" xr:uid="{00000000-0005-0000-0000-000006310000}"/>
    <cellStyle name="Normal 2 15 3 3 2 4 2" xfId="21718" xr:uid="{00000000-0005-0000-0000-000007310000}"/>
    <cellStyle name="Normal 2 15 3 3 2 5" xfId="4426" xr:uid="{00000000-0005-0000-0000-000008310000}"/>
    <cellStyle name="Normal 2 15 3 3 2 5 2" xfId="25554" xr:uid="{00000000-0005-0000-0000-000009310000}"/>
    <cellStyle name="Normal 2 15 3 3 2 6" xfId="4427" xr:uid="{00000000-0005-0000-0000-00000A310000}"/>
    <cellStyle name="Normal 2 15 3 3 2 6 2" xfId="29391" xr:uid="{00000000-0005-0000-0000-00000B310000}"/>
    <cellStyle name="Normal 2 15 3 3 2 7" xfId="17153" xr:uid="{00000000-0005-0000-0000-00000C310000}"/>
    <cellStyle name="Normal 2 15 3 3 3" xfId="4428" xr:uid="{00000000-0005-0000-0000-00000D310000}"/>
    <cellStyle name="Normal 2 15 3 3 3 2" xfId="4429" xr:uid="{00000000-0005-0000-0000-00000E310000}"/>
    <cellStyle name="Normal 2 15 3 3 3 2 2" xfId="4430" xr:uid="{00000000-0005-0000-0000-00000F310000}"/>
    <cellStyle name="Normal 2 15 3 3 3 2 2 2" xfId="21723" xr:uid="{00000000-0005-0000-0000-000010310000}"/>
    <cellStyle name="Normal 2 15 3 3 3 2 3" xfId="4431" xr:uid="{00000000-0005-0000-0000-000011310000}"/>
    <cellStyle name="Normal 2 15 3 3 3 2 3 2" xfId="25559" xr:uid="{00000000-0005-0000-0000-000012310000}"/>
    <cellStyle name="Normal 2 15 3 3 3 2 4" xfId="4432" xr:uid="{00000000-0005-0000-0000-000013310000}"/>
    <cellStyle name="Normal 2 15 3 3 3 2 4 2" xfId="29396" xr:uid="{00000000-0005-0000-0000-000014310000}"/>
    <cellStyle name="Normal 2 15 3 3 3 2 5" xfId="19858" xr:uid="{00000000-0005-0000-0000-000015310000}"/>
    <cellStyle name="Normal 2 15 3 3 3 3" xfId="4433" xr:uid="{00000000-0005-0000-0000-000016310000}"/>
    <cellStyle name="Normal 2 15 3 3 3 3 2" xfId="21722" xr:uid="{00000000-0005-0000-0000-000017310000}"/>
    <cellStyle name="Normal 2 15 3 3 3 4" xfId="4434" xr:uid="{00000000-0005-0000-0000-000018310000}"/>
    <cellStyle name="Normal 2 15 3 3 3 4 2" xfId="25558" xr:uid="{00000000-0005-0000-0000-000019310000}"/>
    <cellStyle name="Normal 2 15 3 3 3 5" xfId="4435" xr:uid="{00000000-0005-0000-0000-00001A310000}"/>
    <cellStyle name="Normal 2 15 3 3 3 5 2" xfId="29395" xr:uid="{00000000-0005-0000-0000-00001B310000}"/>
    <cellStyle name="Normal 2 15 3 3 3 6" xfId="17155" xr:uid="{00000000-0005-0000-0000-00001C310000}"/>
    <cellStyle name="Normal 2 15 3 3 4" xfId="4436" xr:uid="{00000000-0005-0000-0000-00001D310000}"/>
    <cellStyle name="Normal 2 15 3 3 4 2" xfId="4437" xr:uid="{00000000-0005-0000-0000-00001E310000}"/>
    <cellStyle name="Normal 2 15 3 3 4 2 2" xfId="21724" xr:uid="{00000000-0005-0000-0000-00001F310000}"/>
    <cellStyle name="Normal 2 15 3 3 4 3" xfId="4438" xr:uid="{00000000-0005-0000-0000-000020310000}"/>
    <cellStyle name="Normal 2 15 3 3 4 3 2" xfId="25560" xr:uid="{00000000-0005-0000-0000-000021310000}"/>
    <cellStyle name="Normal 2 15 3 3 4 4" xfId="4439" xr:uid="{00000000-0005-0000-0000-000022310000}"/>
    <cellStyle name="Normal 2 15 3 3 4 4 2" xfId="29397" xr:uid="{00000000-0005-0000-0000-000023310000}"/>
    <cellStyle name="Normal 2 15 3 3 4 5" xfId="18872" xr:uid="{00000000-0005-0000-0000-000024310000}"/>
    <cellStyle name="Normal 2 15 3 3 5" xfId="4440" xr:uid="{00000000-0005-0000-0000-000025310000}"/>
    <cellStyle name="Normal 2 15 3 3 5 2" xfId="21717" xr:uid="{00000000-0005-0000-0000-000026310000}"/>
    <cellStyle name="Normal 2 15 3 3 6" xfId="4441" xr:uid="{00000000-0005-0000-0000-000027310000}"/>
    <cellStyle name="Normal 2 15 3 3 6 2" xfId="25553" xr:uid="{00000000-0005-0000-0000-000028310000}"/>
    <cellStyle name="Normal 2 15 3 3 7" xfId="4442" xr:uid="{00000000-0005-0000-0000-000029310000}"/>
    <cellStyle name="Normal 2 15 3 3 7 2" xfId="29390" xr:uid="{00000000-0005-0000-0000-00002A310000}"/>
    <cellStyle name="Normal 2 15 3 3 8" xfId="17152" xr:uid="{00000000-0005-0000-0000-00002B310000}"/>
    <cellStyle name="Normal 2 15 3 4" xfId="4443" xr:uid="{00000000-0005-0000-0000-00002C310000}"/>
    <cellStyle name="Normal 2 15 3 4 2" xfId="4444" xr:uid="{00000000-0005-0000-0000-00002D310000}"/>
    <cellStyle name="Normal 2 15 3 4 2 2" xfId="4445" xr:uid="{00000000-0005-0000-0000-00002E310000}"/>
    <cellStyle name="Normal 2 15 3 4 2 2 2" xfId="4446" xr:uid="{00000000-0005-0000-0000-00002F310000}"/>
    <cellStyle name="Normal 2 15 3 4 2 2 2 2" xfId="21727" xr:uid="{00000000-0005-0000-0000-000030310000}"/>
    <cellStyle name="Normal 2 15 3 4 2 2 3" xfId="4447" xr:uid="{00000000-0005-0000-0000-000031310000}"/>
    <cellStyle name="Normal 2 15 3 4 2 2 3 2" xfId="25563" xr:uid="{00000000-0005-0000-0000-000032310000}"/>
    <cellStyle name="Normal 2 15 3 4 2 2 4" xfId="4448" xr:uid="{00000000-0005-0000-0000-000033310000}"/>
    <cellStyle name="Normal 2 15 3 4 2 2 4 2" xfId="29400" xr:uid="{00000000-0005-0000-0000-000034310000}"/>
    <cellStyle name="Normal 2 15 3 4 2 2 5" xfId="19860" xr:uid="{00000000-0005-0000-0000-000035310000}"/>
    <cellStyle name="Normal 2 15 3 4 2 3" xfId="4449" xr:uid="{00000000-0005-0000-0000-000036310000}"/>
    <cellStyle name="Normal 2 15 3 4 2 3 2" xfId="21726" xr:uid="{00000000-0005-0000-0000-000037310000}"/>
    <cellStyle name="Normal 2 15 3 4 2 4" xfId="4450" xr:uid="{00000000-0005-0000-0000-000038310000}"/>
    <cellStyle name="Normal 2 15 3 4 2 4 2" xfId="25562" xr:uid="{00000000-0005-0000-0000-000039310000}"/>
    <cellStyle name="Normal 2 15 3 4 2 5" xfId="4451" xr:uid="{00000000-0005-0000-0000-00003A310000}"/>
    <cellStyle name="Normal 2 15 3 4 2 5 2" xfId="29399" xr:uid="{00000000-0005-0000-0000-00003B310000}"/>
    <cellStyle name="Normal 2 15 3 4 2 6" xfId="17157" xr:uid="{00000000-0005-0000-0000-00003C310000}"/>
    <cellStyle name="Normal 2 15 3 4 3" xfId="4452" xr:uid="{00000000-0005-0000-0000-00003D310000}"/>
    <cellStyle name="Normal 2 15 3 4 3 2" xfId="4453" xr:uid="{00000000-0005-0000-0000-00003E310000}"/>
    <cellStyle name="Normal 2 15 3 4 3 2 2" xfId="21728" xr:uid="{00000000-0005-0000-0000-00003F310000}"/>
    <cellStyle name="Normal 2 15 3 4 3 3" xfId="4454" xr:uid="{00000000-0005-0000-0000-000040310000}"/>
    <cellStyle name="Normal 2 15 3 4 3 3 2" xfId="25564" xr:uid="{00000000-0005-0000-0000-000041310000}"/>
    <cellStyle name="Normal 2 15 3 4 3 4" xfId="4455" xr:uid="{00000000-0005-0000-0000-000042310000}"/>
    <cellStyle name="Normal 2 15 3 4 3 4 2" xfId="29401" xr:uid="{00000000-0005-0000-0000-000043310000}"/>
    <cellStyle name="Normal 2 15 3 4 3 5" xfId="18874" xr:uid="{00000000-0005-0000-0000-000044310000}"/>
    <cellStyle name="Normal 2 15 3 4 4" xfId="4456" xr:uid="{00000000-0005-0000-0000-000045310000}"/>
    <cellStyle name="Normal 2 15 3 4 4 2" xfId="21725" xr:uid="{00000000-0005-0000-0000-000046310000}"/>
    <cellStyle name="Normal 2 15 3 4 5" xfId="4457" xr:uid="{00000000-0005-0000-0000-000047310000}"/>
    <cellStyle name="Normal 2 15 3 4 5 2" xfId="25561" xr:uid="{00000000-0005-0000-0000-000048310000}"/>
    <cellStyle name="Normal 2 15 3 4 6" xfId="4458" xr:uid="{00000000-0005-0000-0000-000049310000}"/>
    <cellStyle name="Normal 2 15 3 4 6 2" xfId="29398" xr:uid="{00000000-0005-0000-0000-00004A310000}"/>
    <cellStyle name="Normal 2 15 3 4 7" xfId="17156" xr:uid="{00000000-0005-0000-0000-00004B310000}"/>
    <cellStyle name="Normal 2 15 3 5" xfId="4459" xr:uid="{00000000-0005-0000-0000-00004C310000}"/>
    <cellStyle name="Normal 2 15 3 5 2" xfId="4460" xr:uid="{00000000-0005-0000-0000-00004D310000}"/>
    <cellStyle name="Normal 2 15 3 5 2 2" xfId="4461" xr:uid="{00000000-0005-0000-0000-00004E310000}"/>
    <cellStyle name="Normal 2 15 3 5 2 2 2" xfId="4462" xr:uid="{00000000-0005-0000-0000-00004F310000}"/>
    <cellStyle name="Normal 2 15 3 5 2 2 2 2" xfId="21731" xr:uid="{00000000-0005-0000-0000-000050310000}"/>
    <cellStyle name="Normal 2 15 3 5 2 2 3" xfId="4463" xr:uid="{00000000-0005-0000-0000-000051310000}"/>
    <cellStyle name="Normal 2 15 3 5 2 2 3 2" xfId="25567" xr:uid="{00000000-0005-0000-0000-000052310000}"/>
    <cellStyle name="Normal 2 15 3 5 2 2 4" xfId="4464" xr:uid="{00000000-0005-0000-0000-000053310000}"/>
    <cellStyle name="Normal 2 15 3 5 2 2 4 2" xfId="29404" xr:uid="{00000000-0005-0000-0000-000054310000}"/>
    <cellStyle name="Normal 2 15 3 5 2 2 5" xfId="20545" xr:uid="{00000000-0005-0000-0000-000055310000}"/>
    <cellStyle name="Normal 2 15 3 5 2 3" xfId="4465" xr:uid="{00000000-0005-0000-0000-000056310000}"/>
    <cellStyle name="Normal 2 15 3 5 2 3 2" xfId="21730" xr:uid="{00000000-0005-0000-0000-000057310000}"/>
    <cellStyle name="Normal 2 15 3 5 2 4" xfId="4466" xr:uid="{00000000-0005-0000-0000-000058310000}"/>
    <cellStyle name="Normal 2 15 3 5 2 4 2" xfId="25566" xr:uid="{00000000-0005-0000-0000-000059310000}"/>
    <cellStyle name="Normal 2 15 3 5 2 5" xfId="4467" xr:uid="{00000000-0005-0000-0000-00005A310000}"/>
    <cellStyle name="Normal 2 15 3 5 2 5 2" xfId="29403" xr:uid="{00000000-0005-0000-0000-00005B310000}"/>
    <cellStyle name="Normal 2 15 3 5 2 6" xfId="17159" xr:uid="{00000000-0005-0000-0000-00005C310000}"/>
    <cellStyle name="Normal 2 15 3 5 3" xfId="4468" xr:uid="{00000000-0005-0000-0000-00005D310000}"/>
    <cellStyle name="Normal 2 15 3 5 3 2" xfId="4469" xr:uid="{00000000-0005-0000-0000-00005E310000}"/>
    <cellStyle name="Normal 2 15 3 5 3 2 2" xfId="21732" xr:uid="{00000000-0005-0000-0000-00005F310000}"/>
    <cellStyle name="Normal 2 15 3 5 3 3" xfId="4470" xr:uid="{00000000-0005-0000-0000-000060310000}"/>
    <cellStyle name="Normal 2 15 3 5 3 3 2" xfId="25568" xr:uid="{00000000-0005-0000-0000-000061310000}"/>
    <cellStyle name="Normal 2 15 3 5 3 4" xfId="4471" xr:uid="{00000000-0005-0000-0000-000062310000}"/>
    <cellStyle name="Normal 2 15 3 5 3 4 2" xfId="29405" xr:uid="{00000000-0005-0000-0000-000063310000}"/>
    <cellStyle name="Normal 2 15 3 5 3 5" xfId="19573" xr:uid="{00000000-0005-0000-0000-000064310000}"/>
    <cellStyle name="Normal 2 15 3 5 4" xfId="4472" xr:uid="{00000000-0005-0000-0000-000065310000}"/>
    <cellStyle name="Normal 2 15 3 5 4 2" xfId="21729" xr:uid="{00000000-0005-0000-0000-000066310000}"/>
    <cellStyle name="Normal 2 15 3 5 5" xfId="4473" xr:uid="{00000000-0005-0000-0000-000067310000}"/>
    <cellStyle name="Normal 2 15 3 5 5 2" xfId="25565" xr:uid="{00000000-0005-0000-0000-000068310000}"/>
    <cellStyle name="Normal 2 15 3 5 6" xfId="4474" xr:uid="{00000000-0005-0000-0000-000069310000}"/>
    <cellStyle name="Normal 2 15 3 5 6 2" xfId="29402" xr:uid="{00000000-0005-0000-0000-00006A310000}"/>
    <cellStyle name="Normal 2 15 3 5 7" xfId="17158" xr:uid="{00000000-0005-0000-0000-00006B310000}"/>
    <cellStyle name="Normal 2 15 3 6" xfId="4475" xr:uid="{00000000-0005-0000-0000-00006C310000}"/>
    <cellStyle name="Normal 2 15 3 6 2" xfId="4476" xr:uid="{00000000-0005-0000-0000-00006D310000}"/>
    <cellStyle name="Normal 2 15 3 6 2 2" xfId="4477" xr:uid="{00000000-0005-0000-0000-00006E310000}"/>
    <cellStyle name="Normal 2 15 3 6 2 2 2" xfId="21734" xr:uid="{00000000-0005-0000-0000-00006F310000}"/>
    <cellStyle name="Normal 2 15 3 6 2 3" xfId="4478" xr:uid="{00000000-0005-0000-0000-000070310000}"/>
    <cellStyle name="Normal 2 15 3 6 2 3 2" xfId="25570" xr:uid="{00000000-0005-0000-0000-000071310000}"/>
    <cellStyle name="Normal 2 15 3 6 2 4" xfId="4479" xr:uid="{00000000-0005-0000-0000-000072310000}"/>
    <cellStyle name="Normal 2 15 3 6 2 4 2" xfId="29407" xr:uid="{00000000-0005-0000-0000-000073310000}"/>
    <cellStyle name="Normal 2 15 3 6 2 5" xfId="19853" xr:uid="{00000000-0005-0000-0000-000074310000}"/>
    <cellStyle name="Normal 2 15 3 6 3" xfId="4480" xr:uid="{00000000-0005-0000-0000-000075310000}"/>
    <cellStyle name="Normal 2 15 3 6 3 2" xfId="21733" xr:uid="{00000000-0005-0000-0000-000076310000}"/>
    <cellStyle name="Normal 2 15 3 6 4" xfId="4481" xr:uid="{00000000-0005-0000-0000-000077310000}"/>
    <cellStyle name="Normal 2 15 3 6 4 2" xfId="25569" xr:uid="{00000000-0005-0000-0000-000078310000}"/>
    <cellStyle name="Normal 2 15 3 6 5" xfId="4482" xr:uid="{00000000-0005-0000-0000-000079310000}"/>
    <cellStyle name="Normal 2 15 3 6 5 2" xfId="29406" xr:uid="{00000000-0005-0000-0000-00007A310000}"/>
    <cellStyle name="Normal 2 15 3 6 6" xfId="17160" xr:uid="{00000000-0005-0000-0000-00007B310000}"/>
    <cellStyle name="Normal 2 15 3 7" xfId="4483" xr:uid="{00000000-0005-0000-0000-00007C310000}"/>
    <cellStyle name="Normal 2 15 3 7 2" xfId="4484" xr:uid="{00000000-0005-0000-0000-00007D310000}"/>
    <cellStyle name="Normal 2 15 3 7 2 2" xfId="21735" xr:uid="{00000000-0005-0000-0000-00007E310000}"/>
    <cellStyle name="Normal 2 15 3 7 3" xfId="4485" xr:uid="{00000000-0005-0000-0000-00007F310000}"/>
    <cellStyle name="Normal 2 15 3 7 3 2" xfId="25571" xr:uid="{00000000-0005-0000-0000-000080310000}"/>
    <cellStyle name="Normal 2 15 3 7 4" xfId="4486" xr:uid="{00000000-0005-0000-0000-000081310000}"/>
    <cellStyle name="Normal 2 15 3 7 4 2" xfId="29408" xr:uid="{00000000-0005-0000-0000-000082310000}"/>
    <cellStyle name="Normal 2 15 3 7 5" xfId="18867" xr:uid="{00000000-0005-0000-0000-000083310000}"/>
    <cellStyle name="Normal 2 15 3 8" xfId="4487" xr:uid="{00000000-0005-0000-0000-000084310000}"/>
    <cellStyle name="Normal 2 15 3 8 2" xfId="21700" xr:uid="{00000000-0005-0000-0000-000085310000}"/>
    <cellStyle name="Normal 2 15 3 9" xfId="4488" xr:uid="{00000000-0005-0000-0000-000086310000}"/>
    <cellStyle name="Normal 2 15 3 9 2" xfId="25536" xr:uid="{00000000-0005-0000-0000-000087310000}"/>
    <cellStyle name="Normal 2 15 4" xfId="4489" xr:uid="{00000000-0005-0000-0000-000088310000}"/>
    <cellStyle name="Normal 2 15 4 2" xfId="4490" xr:uid="{00000000-0005-0000-0000-000089310000}"/>
    <cellStyle name="Normal 2 15 4 2 2" xfId="4491" xr:uid="{00000000-0005-0000-0000-00008A310000}"/>
    <cellStyle name="Normal 2 15 4 2 2 2" xfId="4492" xr:uid="{00000000-0005-0000-0000-00008B310000}"/>
    <cellStyle name="Normal 2 15 4 2 2 2 2" xfId="4493" xr:uid="{00000000-0005-0000-0000-00008C310000}"/>
    <cellStyle name="Normal 2 15 4 2 2 2 2 2" xfId="4494" xr:uid="{00000000-0005-0000-0000-00008D310000}"/>
    <cellStyle name="Normal 2 15 4 2 2 2 2 2 2" xfId="21740" xr:uid="{00000000-0005-0000-0000-00008E310000}"/>
    <cellStyle name="Normal 2 15 4 2 2 2 2 3" xfId="4495" xr:uid="{00000000-0005-0000-0000-00008F310000}"/>
    <cellStyle name="Normal 2 15 4 2 2 2 2 3 2" xfId="25576" xr:uid="{00000000-0005-0000-0000-000090310000}"/>
    <cellStyle name="Normal 2 15 4 2 2 2 2 4" xfId="4496" xr:uid="{00000000-0005-0000-0000-000091310000}"/>
    <cellStyle name="Normal 2 15 4 2 2 2 2 4 2" xfId="29413" xr:uid="{00000000-0005-0000-0000-000092310000}"/>
    <cellStyle name="Normal 2 15 4 2 2 2 2 5" xfId="19863" xr:uid="{00000000-0005-0000-0000-000093310000}"/>
    <cellStyle name="Normal 2 15 4 2 2 2 3" xfId="4497" xr:uid="{00000000-0005-0000-0000-000094310000}"/>
    <cellStyle name="Normal 2 15 4 2 2 2 3 2" xfId="21739" xr:uid="{00000000-0005-0000-0000-000095310000}"/>
    <cellStyle name="Normal 2 15 4 2 2 2 4" xfId="4498" xr:uid="{00000000-0005-0000-0000-000096310000}"/>
    <cellStyle name="Normal 2 15 4 2 2 2 4 2" xfId="25575" xr:uid="{00000000-0005-0000-0000-000097310000}"/>
    <cellStyle name="Normal 2 15 4 2 2 2 5" xfId="4499" xr:uid="{00000000-0005-0000-0000-000098310000}"/>
    <cellStyle name="Normal 2 15 4 2 2 2 5 2" xfId="29412" xr:uid="{00000000-0005-0000-0000-000099310000}"/>
    <cellStyle name="Normal 2 15 4 2 2 2 6" xfId="17164" xr:uid="{00000000-0005-0000-0000-00009A310000}"/>
    <cellStyle name="Normal 2 15 4 2 2 3" xfId="4500" xr:uid="{00000000-0005-0000-0000-00009B310000}"/>
    <cellStyle name="Normal 2 15 4 2 2 3 2" xfId="4501" xr:uid="{00000000-0005-0000-0000-00009C310000}"/>
    <cellStyle name="Normal 2 15 4 2 2 3 2 2" xfId="21741" xr:uid="{00000000-0005-0000-0000-00009D310000}"/>
    <cellStyle name="Normal 2 15 4 2 2 3 3" xfId="4502" xr:uid="{00000000-0005-0000-0000-00009E310000}"/>
    <cellStyle name="Normal 2 15 4 2 2 3 3 2" xfId="25577" xr:uid="{00000000-0005-0000-0000-00009F310000}"/>
    <cellStyle name="Normal 2 15 4 2 2 3 4" xfId="4503" xr:uid="{00000000-0005-0000-0000-0000A0310000}"/>
    <cellStyle name="Normal 2 15 4 2 2 3 4 2" xfId="29414" xr:uid="{00000000-0005-0000-0000-0000A1310000}"/>
    <cellStyle name="Normal 2 15 4 2 2 3 5" xfId="18877" xr:uid="{00000000-0005-0000-0000-0000A2310000}"/>
    <cellStyle name="Normal 2 15 4 2 2 4" xfId="4504" xr:uid="{00000000-0005-0000-0000-0000A3310000}"/>
    <cellStyle name="Normal 2 15 4 2 2 4 2" xfId="21738" xr:uid="{00000000-0005-0000-0000-0000A4310000}"/>
    <cellStyle name="Normal 2 15 4 2 2 5" xfId="4505" xr:uid="{00000000-0005-0000-0000-0000A5310000}"/>
    <cellStyle name="Normal 2 15 4 2 2 5 2" xfId="25574" xr:uid="{00000000-0005-0000-0000-0000A6310000}"/>
    <cellStyle name="Normal 2 15 4 2 2 6" xfId="4506" xr:uid="{00000000-0005-0000-0000-0000A7310000}"/>
    <cellStyle name="Normal 2 15 4 2 2 6 2" xfId="29411" xr:uid="{00000000-0005-0000-0000-0000A8310000}"/>
    <cellStyle name="Normal 2 15 4 2 2 7" xfId="17163" xr:uid="{00000000-0005-0000-0000-0000A9310000}"/>
    <cellStyle name="Normal 2 15 4 2 3" xfId="4507" xr:uid="{00000000-0005-0000-0000-0000AA310000}"/>
    <cellStyle name="Normal 2 15 4 2 3 2" xfId="4508" xr:uid="{00000000-0005-0000-0000-0000AB310000}"/>
    <cellStyle name="Normal 2 15 4 2 3 2 2" xfId="4509" xr:uid="{00000000-0005-0000-0000-0000AC310000}"/>
    <cellStyle name="Normal 2 15 4 2 3 2 2 2" xfId="21743" xr:uid="{00000000-0005-0000-0000-0000AD310000}"/>
    <cellStyle name="Normal 2 15 4 2 3 2 3" xfId="4510" xr:uid="{00000000-0005-0000-0000-0000AE310000}"/>
    <cellStyle name="Normal 2 15 4 2 3 2 3 2" xfId="25579" xr:uid="{00000000-0005-0000-0000-0000AF310000}"/>
    <cellStyle name="Normal 2 15 4 2 3 2 4" xfId="4511" xr:uid="{00000000-0005-0000-0000-0000B0310000}"/>
    <cellStyle name="Normal 2 15 4 2 3 2 4 2" xfId="29416" xr:uid="{00000000-0005-0000-0000-0000B1310000}"/>
    <cellStyle name="Normal 2 15 4 2 3 2 5" xfId="19862" xr:uid="{00000000-0005-0000-0000-0000B2310000}"/>
    <cellStyle name="Normal 2 15 4 2 3 3" xfId="4512" xr:uid="{00000000-0005-0000-0000-0000B3310000}"/>
    <cellStyle name="Normal 2 15 4 2 3 3 2" xfId="21742" xr:uid="{00000000-0005-0000-0000-0000B4310000}"/>
    <cellStyle name="Normal 2 15 4 2 3 4" xfId="4513" xr:uid="{00000000-0005-0000-0000-0000B5310000}"/>
    <cellStyle name="Normal 2 15 4 2 3 4 2" xfId="25578" xr:uid="{00000000-0005-0000-0000-0000B6310000}"/>
    <cellStyle name="Normal 2 15 4 2 3 5" xfId="4514" xr:uid="{00000000-0005-0000-0000-0000B7310000}"/>
    <cellStyle name="Normal 2 15 4 2 3 5 2" xfId="29415" xr:uid="{00000000-0005-0000-0000-0000B8310000}"/>
    <cellStyle name="Normal 2 15 4 2 3 6" xfId="17165" xr:uid="{00000000-0005-0000-0000-0000B9310000}"/>
    <cellStyle name="Normal 2 15 4 2 4" xfId="4515" xr:uid="{00000000-0005-0000-0000-0000BA310000}"/>
    <cellStyle name="Normal 2 15 4 2 4 2" xfId="4516" xr:uid="{00000000-0005-0000-0000-0000BB310000}"/>
    <cellStyle name="Normal 2 15 4 2 4 2 2" xfId="21744" xr:uid="{00000000-0005-0000-0000-0000BC310000}"/>
    <cellStyle name="Normal 2 15 4 2 4 3" xfId="4517" xr:uid="{00000000-0005-0000-0000-0000BD310000}"/>
    <cellStyle name="Normal 2 15 4 2 4 3 2" xfId="25580" xr:uid="{00000000-0005-0000-0000-0000BE310000}"/>
    <cellStyle name="Normal 2 15 4 2 4 4" xfId="4518" xr:uid="{00000000-0005-0000-0000-0000BF310000}"/>
    <cellStyle name="Normal 2 15 4 2 4 4 2" xfId="29417" xr:uid="{00000000-0005-0000-0000-0000C0310000}"/>
    <cellStyle name="Normal 2 15 4 2 4 5" xfId="18876" xr:uid="{00000000-0005-0000-0000-0000C1310000}"/>
    <cellStyle name="Normal 2 15 4 2 5" xfId="4519" xr:uid="{00000000-0005-0000-0000-0000C2310000}"/>
    <cellStyle name="Normal 2 15 4 2 5 2" xfId="21737" xr:uid="{00000000-0005-0000-0000-0000C3310000}"/>
    <cellStyle name="Normal 2 15 4 2 6" xfId="4520" xr:uid="{00000000-0005-0000-0000-0000C4310000}"/>
    <cellStyle name="Normal 2 15 4 2 6 2" xfId="25573" xr:uid="{00000000-0005-0000-0000-0000C5310000}"/>
    <cellStyle name="Normal 2 15 4 2 7" xfId="4521" xr:uid="{00000000-0005-0000-0000-0000C6310000}"/>
    <cellStyle name="Normal 2 15 4 2 7 2" xfId="29410" xr:uid="{00000000-0005-0000-0000-0000C7310000}"/>
    <cellStyle name="Normal 2 15 4 2 8" xfId="17162" xr:uid="{00000000-0005-0000-0000-0000C8310000}"/>
    <cellStyle name="Normal 2 15 4 3" xfId="4522" xr:uid="{00000000-0005-0000-0000-0000C9310000}"/>
    <cellStyle name="Normal 2 15 4 3 2" xfId="4523" xr:uid="{00000000-0005-0000-0000-0000CA310000}"/>
    <cellStyle name="Normal 2 15 4 3 2 2" xfId="4524" xr:uid="{00000000-0005-0000-0000-0000CB310000}"/>
    <cellStyle name="Normal 2 15 4 3 2 2 2" xfId="4525" xr:uid="{00000000-0005-0000-0000-0000CC310000}"/>
    <cellStyle name="Normal 2 15 4 3 2 2 2 2" xfId="21747" xr:uid="{00000000-0005-0000-0000-0000CD310000}"/>
    <cellStyle name="Normal 2 15 4 3 2 2 3" xfId="4526" xr:uid="{00000000-0005-0000-0000-0000CE310000}"/>
    <cellStyle name="Normal 2 15 4 3 2 2 3 2" xfId="25583" xr:uid="{00000000-0005-0000-0000-0000CF310000}"/>
    <cellStyle name="Normal 2 15 4 3 2 2 4" xfId="4527" xr:uid="{00000000-0005-0000-0000-0000D0310000}"/>
    <cellStyle name="Normal 2 15 4 3 2 2 4 2" xfId="29420" xr:uid="{00000000-0005-0000-0000-0000D1310000}"/>
    <cellStyle name="Normal 2 15 4 3 2 2 5" xfId="19864" xr:uid="{00000000-0005-0000-0000-0000D2310000}"/>
    <cellStyle name="Normal 2 15 4 3 2 3" xfId="4528" xr:uid="{00000000-0005-0000-0000-0000D3310000}"/>
    <cellStyle name="Normal 2 15 4 3 2 3 2" xfId="21746" xr:uid="{00000000-0005-0000-0000-0000D4310000}"/>
    <cellStyle name="Normal 2 15 4 3 2 4" xfId="4529" xr:uid="{00000000-0005-0000-0000-0000D5310000}"/>
    <cellStyle name="Normal 2 15 4 3 2 4 2" xfId="25582" xr:uid="{00000000-0005-0000-0000-0000D6310000}"/>
    <cellStyle name="Normal 2 15 4 3 2 5" xfId="4530" xr:uid="{00000000-0005-0000-0000-0000D7310000}"/>
    <cellStyle name="Normal 2 15 4 3 2 5 2" xfId="29419" xr:uid="{00000000-0005-0000-0000-0000D8310000}"/>
    <cellStyle name="Normal 2 15 4 3 2 6" xfId="17167" xr:uid="{00000000-0005-0000-0000-0000D9310000}"/>
    <cellStyle name="Normal 2 15 4 3 3" xfId="4531" xr:uid="{00000000-0005-0000-0000-0000DA310000}"/>
    <cellStyle name="Normal 2 15 4 3 3 2" xfId="4532" xr:uid="{00000000-0005-0000-0000-0000DB310000}"/>
    <cellStyle name="Normal 2 15 4 3 3 2 2" xfId="21748" xr:uid="{00000000-0005-0000-0000-0000DC310000}"/>
    <cellStyle name="Normal 2 15 4 3 3 3" xfId="4533" xr:uid="{00000000-0005-0000-0000-0000DD310000}"/>
    <cellStyle name="Normal 2 15 4 3 3 3 2" xfId="25584" xr:uid="{00000000-0005-0000-0000-0000DE310000}"/>
    <cellStyle name="Normal 2 15 4 3 3 4" xfId="4534" xr:uid="{00000000-0005-0000-0000-0000DF310000}"/>
    <cellStyle name="Normal 2 15 4 3 3 4 2" xfId="29421" xr:uid="{00000000-0005-0000-0000-0000E0310000}"/>
    <cellStyle name="Normal 2 15 4 3 3 5" xfId="18878" xr:uid="{00000000-0005-0000-0000-0000E1310000}"/>
    <cellStyle name="Normal 2 15 4 3 4" xfId="4535" xr:uid="{00000000-0005-0000-0000-0000E2310000}"/>
    <cellStyle name="Normal 2 15 4 3 4 2" xfId="21745" xr:uid="{00000000-0005-0000-0000-0000E3310000}"/>
    <cellStyle name="Normal 2 15 4 3 5" xfId="4536" xr:uid="{00000000-0005-0000-0000-0000E4310000}"/>
    <cellStyle name="Normal 2 15 4 3 5 2" xfId="25581" xr:uid="{00000000-0005-0000-0000-0000E5310000}"/>
    <cellStyle name="Normal 2 15 4 3 6" xfId="4537" xr:uid="{00000000-0005-0000-0000-0000E6310000}"/>
    <cellStyle name="Normal 2 15 4 3 6 2" xfId="29418" xr:uid="{00000000-0005-0000-0000-0000E7310000}"/>
    <cellStyle name="Normal 2 15 4 3 7" xfId="17166" xr:uid="{00000000-0005-0000-0000-0000E8310000}"/>
    <cellStyle name="Normal 2 15 4 4" xfId="4538" xr:uid="{00000000-0005-0000-0000-0000E9310000}"/>
    <cellStyle name="Normal 2 15 4 4 2" xfId="4539" xr:uid="{00000000-0005-0000-0000-0000EA310000}"/>
    <cellStyle name="Normal 2 15 4 4 2 2" xfId="4540" xr:uid="{00000000-0005-0000-0000-0000EB310000}"/>
    <cellStyle name="Normal 2 15 4 4 2 2 2" xfId="21750" xr:uid="{00000000-0005-0000-0000-0000EC310000}"/>
    <cellStyle name="Normal 2 15 4 4 2 3" xfId="4541" xr:uid="{00000000-0005-0000-0000-0000ED310000}"/>
    <cellStyle name="Normal 2 15 4 4 2 3 2" xfId="25586" xr:uid="{00000000-0005-0000-0000-0000EE310000}"/>
    <cellStyle name="Normal 2 15 4 4 2 4" xfId="4542" xr:uid="{00000000-0005-0000-0000-0000EF310000}"/>
    <cellStyle name="Normal 2 15 4 4 2 4 2" xfId="29423" xr:uid="{00000000-0005-0000-0000-0000F0310000}"/>
    <cellStyle name="Normal 2 15 4 4 2 5" xfId="19861" xr:uid="{00000000-0005-0000-0000-0000F1310000}"/>
    <cellStyle name="Normal 2 15 4 4 3" xfId="4543" xr:uid="{00000000-0005-0000-0000-0000F2310000}"/>
    <cellStyle name="Normal 2 15 4 4 3 2" xfId="21749" xr:uid="{00000000-0005-0000-0000-0000F3310000}"/>
    <cellStyle name="Normal 2 15 4 4 4" xfId="4544" xr:uid="{00000000-0005-0000-0000-0000F4310000}"/>
    <cellStyle name="Normal 2 15 4 4 4 2" xfId="25585" xr:uid="{00000000-0005-0000-0000-0000F5310000}"/>
    <cellStyle name="Normal 2 15 4 4 5" xfId="4545" xr:uid="{00000000-0005-0000-0000-0000F6310000}"/>
    <cellStyle name="Normal 2 15 4 4 5 2" xfId="29422" xr:uid="{00000000-0005-0000-0000-0000F7310000}"/>
    <cellStyle name="Normal 2 15 4 4 6" xfId="17168" xr:uid="{00000000-0005-0000-0000-0000F8310000}"/>
    <cellStyle name="Normal 2 15 4 5" xfId="4546" xr:uid="{00000000-0005-0000-0000-0000F9310000}"/>
    <cellStyle name="Normal 2 15 4 5 2" xfId="4547" xr:uid="{00000000-0005-0000-0000-0000FA310000}"/>
    <cellStyle name="Normal 2 15 4 5 2 2" xfId="21751" xr:uid="{00000000-0005-0000-0000-0000FB310000}"/>
    <cellStyle name="Normal 2 15 4 5 3" xfId="4548" xr:uid="{00000000-0005-0000-0000-0000FC310000}"/>
    <cellStyle name="Normal 2 15 4 5 3 2" xfId="25587" xr:uid="{00000000-0005-0000-0000-0000FD310000}"/>
    <cellStyle name="Normal 2 15 4 5 4" xfId="4549" xr:uid="{00000000-0005-0000-0000-0000FE310000}"/>
    <cellStyle name="Normal 2 15 4 5 4 2" xfId="29424" xr:uid="{00000000-0005-0000-0000-0000FF310000}"/>
    <cellStyle name="Normal 2 15 4 5 5" xfId="18875" xr:uid="{00000000-0005-0000-0000-000000320000}"/>
    <cellStyle name="Normal 2 15 4 6" xfId="4550" xr:uid="{00000000-0005-0000-0000-000001320000}"/>
    <cellStyle name="Normal 2 15 4 6 2" xfId="21736" xr:uid="{00000000-0005-0000-0000-000002320000}"/>
    <cellStyle name="Normal 2 15 4 7" xfId="4551" xr:uid="{00000000-0005-0000-0000-000003320000}"/>
    <cellStyle name="Normal 2 15 4 7 2" xfId="25572" xr:uid="{00000000-0005-0000-0000-000004320000}"/>
    <cellStyle name="Normal 2 15 4 8" xfId="4552" xr:uid="{00000000-0005-0000-0000-000005320000}"/>
    <cellStyle name="Normal 2 15 4 8 2" xfId="29409" xr:uid="{00000000-0005-0000-0000-000006320000}"/>
    <cellStyle name="Normal 2 15 4 9" xfId="17161" xr:uid="{00000000-0005-0000-0000-000007320000}"/>
    <cellStyle name="Normal 2 15 5" xfId="4553" xr:uid="{00000000-0005-0000-0000-000008320000}"/>
    <cellStyle name="Normal 2 15 5 2" xfId="4554" xr:uid="{00000000-0005-0000-0000-000009320000}"/>
    <cellStyle name="Normal 2 15 5 2 2" xfId="4555" xr:uid="{00000000-0005-0000-0000-00000A320000}"/>
    <cellStyle name="Normal 2 15 5 2 2 2" xfId="4556" xr:uid="{00000000-0005-0000-0000-00000B320000}"/>
    <cellStyle name="Normal 2 15 5 2 2 2 2" xfId="4557" xr:uid="{00000000-0005-0000-0000-00000C320000}"/>
    <cellStyle name="Normal 2 15 5 2 2 2 2 2" xfId="21755" xr:uid="{00000000-0005-0000-0000-00000D320000}"/>
    <cellStyle name="Normal 2 15 5 2 2 2 3" xfId="4558" xr:uid="{00000000-0005-0000-0000-00000E320000}"/>
    <cellStyle name="Normal 2 15 5 2 2 2 3 2" xfId="25591" xr:uid="{00000000-0005-0000-0000-00000F320000}"/>
    <cellStyle name="Normal 2 15 5 2 2 2 4" xfId="4559" xr:uid="{00000000-0005-0000-0000-000010320000}"/>
    <cellStyle name="Normal 2 15 5 2 2 2 4 2" xfId="29428" xr:uid="{00000000-0005-0000-0000-000011320000}"/>
    <cellStyle name="Normal 2 15 5 2 2 2 5" xfId="19866" xr:uid="{00000000-0005-0000-0000-000012320000}"/>
    <cellStyle name="Normal 2 15 5 2 2 3" xfId="4560" xr:uid="{00000000-0005-0000-0000-000013320000}"/>
    <cellStyle name="Normal 2 15 5 2 2 3 2" xfId="21754" xr:uid="{00000000-0005-0000-0000-000014320000}"/>
    <cellStyle name="Normal 2 15 5 2 2 4" xfId="4561" xr:uid="{00000000-0005-0000-0000-000015320000}"/>
    <cellStyle name="Normal 2 15 5 2 2 4 2" xfId="25590" xr:uid="{00000000-0005-0000-0000-000016320000}"/>
    <cellStyle name="Normal 2 15 5 2 2 5" xfId="4562" xr:uid="{00000000-0005-0000-0000-000017320000}"/>
    <cellStyle name="Normal 2 15 5 2 2 5 2" xfId="29427" xr:uid="{00000000-0005-0000-0000-000018320000}"/>
    <cellStyle name="Normal 2 15 5 2 2 6" xfId="17171" xr:uid="{00000000-0005-0000-0000-000019320000}"/>
    <cellStyle name="Normal 2 15 5 2 3" xfId="4563" xr:uid="{00000000-0005-0000-0000-00001A320000}"/>
    <cellStyle name="Normal 2 15 5 2 3 2" xfId="4564" xr:uid="{00000000-0005-0000-0000-00001B320000}"/>
    <cellStyle name="Normal 2 15 5 2 3 2 2" xfId="21756" xr:uid="{00000000-0005-0000-0000-00001C320000}"/>
    <cellStyle name="Normal 2 15 5 2 3 3" xfId="4565" xr:uid="{00000000-0005-0000-0000-00001D320000}"/>
    <cellStyle name="Normal 2 15 5 2 3 3 2" xfId="25592" xr:uid="{00000000-0005-0000-0000-00001E320000}"/>
    <cellStyle name="Normal 2 15 5 2 3 4" xfId="4566" xr:uid="{00000000-0005-0000-0000-00001F320000}"/>
    <cellStyle name="Normal 2 15 5 2 3 4 2" xfId="29429" xr:uid="{00000000-0005-0000-0000-000020320000}"/>
    <cellStyle name="Normal 2 15 5 2 3 5" xfId="18880" xr:uid="{00000000-0005-0000-0000-000021320000}"/>
    <cellStyle name="Normal 2 15 5 2 4" xfId="4567" xr:uid="{00000000-0005-0000-0000-000022320000}"/>
    <cellStyle name="Normal 2 15 5 2 4 2" xfId="21753" xr:uid="{00000000-0005-0000-0000-000023320000}"/>
    <cellStyle name="Normal 2 15 5 2 5" xfId="4568" xr:uid="{00000000-0005-0000-0000-000024320000}"/>
    <cellStyle name="Normal 2 15 5 2 5 2" xfId="25589" xr:uid="{00000000-0005-0000-0000-000025320000}"/>
    <cellStyle name="Normal 2 15 5 2 6" xfId="4569" xr:uid="{00000000-0005-0000-0000-000026320000}"/>
    <cellStyle name="Normal 2 15 5 2 6 2" xfId="29426" xr:uid="{00000000-0005-0000-0000-000027320000}"/>
    <cellStyle name="Normal 2 15 5 2 7" xfId="17170" xr:uid="{00000000-0005-0000-0000-000028320000}"/>
    <cellStyle name="Normal 2 15 5 3" xfId="4570" xr:uid="{00000000-0005-0000-0000-000029320000}"/>
    <cellStyle name="Normal 2 15 5 3 2" xfId="4571" xr:uid="{00000000-0005-0000-0000-00002A320000}"/>
    <cellStyle name="Normal 2 15 5 3 2 2" xfId="4572" xr:uid="{00000000-0005-0000-0000-00002B320000}"/>
    <cellStyle name="Normal 2 15 5 3 2 2 2" xfId="21758" xr:uid="{00000000-0005-0000-0000-00002C320000}"/>
    <cellStyle name="Normal 2 15 5 3 2 3" xfId="4573" xr:uid="{00000000-0005-0000-0000-00002D320000}"/>
    <cellStyle name="Normal 2 15 5 3 2 3 2" xfId="25594" xr:uid="{00000000-0005-0000-0000-00002E320000}"/>
    <cellStyle name="Normal 2 15 5 3 2 4" xfId="4574" xr:uid="{00000000-0005-0000-0000-00002F320000}"/>
    <cellStyle name="Normal 2 15 5 3 2 4 2" xfId="29431" xr:uid="{00000000-0005-0000-0000-000030320000}"/>
    <cellStyle name="Normal 2 15 5 3 2 5" xfId="19865" xr:uid="{00000000-0005-0000-0000-000031320000}"/>
    <cellStyle name="Normal 2 15 5 3 3" xfId="4575" xr:uid="{00000000-0005-0000-0000-000032320000}"/>
    <cellStyle name="Normal 2 15 5 3 3 2" xfId="21757" xr:uid="{00000000-0005-0000-0000-000033320000}"/>
    <cellStyle name="Normal 2 15 5 3 4" xfId="4576" xr:uid="{00000000-0005-0000-0000-000034320000}"/>
    <cellStyle name="Normal 2 15 5 3 4 2" xfId="25593" xr:uid="{00000000-0005-0000-0000-000035320000}"/>
    <cellStyle name="Normal 2 15 5 3 5" xfId="4577" xr:uid="{00000000-0005-0000-0000-000036320000}"/>
    <cellStyle name="Normal 2 15 5 3 5 2" xfId="29430" xr:uid="{00000000-0005-0000-0000-000037320000}"/>
    <cellStyle name="Normal 2 15 5 3 6" xfId="17172" xr:uid="{00000000-0005-0000-0000-000038320000}"/>
    <cellStyle name="Normal 2 15 5 4" xfId="4578" xr:uid="{00000000-0005-0000-0000-000039320000}"/>
    <cellStyle name="Normal 2 15 5 4 2" xfId="4579" xr:uid="{00000000-0005-0000-0000-00003A320000}"/>
    <cellStyle name="Normal 2 15 5 4 2 2" xfId="21759" xr:uid="{00000000-0005-0000-0000-00003B320000}"/>
    <cellStyle name="Normal 2 15 5 4 3" xfId="4580" xr:uid="{00000000-0005-0000-0000-00003C320000}"/>
    <cellStyle name="Normal 2 15 5 4 3 2" xfId="25595" xr:uid="{00000000-0005-0000-0000-00003D320000}"/>
    <cellStyle name="Normal 2 15 5 4 4" xfId="4581" xr:uid="{00000000-0005-0000-0000-00003E320000}"/>
    <cellStyle name="Normal 2 15 5 4 4 2" xfId="29432" xr:uid="{00000000-0005-0000-0000-00003F320000}"/>
    <cellStyle name="Normal 2 15 5 4 5" xfId="18879" xr:uid="{00000000-0005-0000-0000-000040320000}"/>
    <cellStyle name="Normal 2 15 5 5" xfId="4582" xr:uid="{00000000-0005-0000-0000-000041320000}"/>
    <cellStyle name="Normal 2 15 5 5 2" xfId="21752" xr:uid="{00000000-0005-0000-0000-000042320000}"/>
    <cellStyle name="Normal 2 15 5 6" xfId="4583" xr:uid="{00000000-0005-0000-0000-000043320000}"/>
    <cellStyle name="Normal 2 15 5 6 2" xfId="25588" xr:uid="{00000000-0005-0000-0000-000044320000}"/>
    <cellStyle name="Normal 2 15 5 7" xfId="4584" xr:uid="{00000000-0005-0000-0000-000045320000}"/>
    <cellStyle name="Normal 2 15 5 7 2" xfId="29425" xr:uid="{00000000-0005-0000-0000-000046320000}"/>
    <cellStyle name="Normal 2 15 5 8" xfId="17169" xr:uid="{00000000-0005-0000-0000-000047320000}"/>
    <cellStyle name="Normal 2 15 6" xfId="4585" xr:uid="{00000000-0005-0000-0000-000048320000}"/>
    <cellStyle name="Normal 2 15 6 2" xfId="4586" xr:uid="{00000000-0005-0000-0000-000049320000}"/>
    <cellStyle name="Normal 2 15 6 2 2" xfId="4587" xr:uid="{00000000-0005-0000-0000-00004A320000}"/>
    <cellStyle name="Normal 2 15 6 2 2 2" xfId="4588" xr:uid="{00000000-0005-0000-0000-00004B320000}"/>
    <cellStyle name="Normal 2 15 6 2 2 2 2" xfId="21762" xr:uid="{00000000-0005-0000-0000-00004C320000}"/>
    <cellStyle name="Normal 2 15 6 2 2 3" xfId="4589" xr:uid="{00000000-0005-0000-0000-00004D320000}"/>
    <cellStyle name="Normal 2 15 6 2 2 3 2" xfId="25598" xr:uid="{00000000-0005-0000-0000-00004E320000}"/>
    <cellStyle name="Normal 2 15 6 2 2 4" xfId="4590" xr:uid="{00000000-0005-0000-0000-00004F320000}"/>
    <cellStyle name="Normal 2 15 6 2 2 4 2" xfId="29435" xr:uid="{00000000-0005-0000-0000-000050320000}"/>
    <cellStyle name="Normal 2 15 6 2 2 5" xfId="19867" xr:uid="{00000000-0005-0000-0000-000051320000}"/>
    <cellStyle name="Normal 2 15 6 2 3" xfId="4591" xr:uid="{00000000-0005-0000-0000-000052320000}"/>
    <cellStyle name="Normal 2 15 6 2 3 2" xfId="21761" xr:uid="{00000000-0005-0000-0000-000053320000}"/>
    <cellStyle name="Normal 2 15 6 2 4" xfId="4592" xr:uid="{00000000-0005-0000-0000-000054320000}"/>
    <cellStyle name="Normal 2 15 6 2 4 2" xfId="25597" xr:uid="{00000000-0005-0000-0000-000055320000}"/>
    <cellStyle name="Normal 2 15 6 2 5" xfId="4593" xr:uid="{00000000-0005-0000-0000-000056320000}"/>
    <cellStyle name="Normal 2 15 6 2 5 2" xfId="29434" xr:uid="{00000000-0005-0000-0000-000057320000}"/>
    <cellStyle name="Normal 2 15 6 2 6" xfId="17174" xr:uid="{00000000-0005-0000-0000-000058320000}"/>
    <cellStyle name="Normal 2 15 6 3" xfId="4594" xr:uid="{00000000-0005-0000-0000-000059320000}"/>
    <cellStyle name="Normal 2 15 6 3 2" xfId="4595" xr:uid="{00000000-0005-0000-0000-00005A320000}"/>
    <cellStyle name="Normal 2 15 6 3 2 2" xfId="21763" xr:uid="{00000000-0005-0000-0000-00005B320000}"/>
    <cellStyle name="Normal 2 15 6 3 3" xfId="4596" xr:uid="{00000000-0005-0000-0000-00005C320000}"/>
    <cellStyle name="Normal 2 15 6 3 3 2" xfId="25599" xr:uid="{00000000-0005-0000-0000-00005D320000}"/>
    <cellStyle name="Normal 2 15 6 3 4" xfId="4597" xr:uid="{00000000-0005-0000-0000-00005E320000}"/>
    <cellStyle name="Normal 2 15 6 3 4 2" xfId="29436" xr:uid="{00000000-0005-0000-0000-00005F320000}"/>
    <cellStyle name="Normal 2 15 6 3 5" xfId="18881" xr:uid="{00000000-0005-0000-0000-000060320000}"/>
    <cellStyle name="Normal 2 15 6 4" xfId="4598" xr:uid="{00000000-0005-0000-0000-000061320000}"/>
    <cellStyle name="Normal 2 15 6 4 2" xfId="21760" xr:uid="{00000000-0005-0000-0000-000062320000}"/>
    <cellStyle name="Normal 2 15 6 5" xfId="4599" xr:uid="{00000000-0005-0000-0000-000063320000}"/>
    <cellStyle name="Normal 2 15 6 5 2" xfId="25596" xr:uid="{00000000-0005-0000-0000-000064320000}"/>
    <cellStyle name="Normal 2 15 6 6" xfId="4600" xr:uid="{00000000-0005-0000-0000-000065320000}"/>
    <cellStyle name="Normal 2 15 6 6 2" xfId="29433" xr:uid="{00000000-0005-0000-0000-000066320000}"/>
    <cellStyle name="Normal 2 15 6 7" xfId="17173" xr:uid="{00000000-0005-0000-0000-000067320000}"/>
    <cellStyle name="Normal 2 15 7" xfId="4601" xr:uid="{00000000-0005-0000-0000-000068320000}"/>
    <cellStyle name="Normal 2 15 7 2" xfId="4602" xr:uid="{00000000-0005-0000-0000-000069320000}"/>
    <cellStyle name="Normal 2 15 7 2 2" xfId="4603" xr:uid="{00000000-0005-0000-0000-00006A320000}"/>
    <cellStyle name="Normal 2 15 7 2 2 2" xfId="4604" xr:uid="{00000000-0005-0000-0000-00006B320000}"/>
    <cellStyle name="Normal 2 15 7 2 2 2 2" xfId="21766" xr:uid="{00000000-0005-0000-0000-00006C320000}"/>
    <cellStyle name="Normal 2 15 7 2 2 3" xfId="4605" xr:uid="{00000000-0005-0000-0000-00006D320000}"/>
    <cellStyle name="Normal 2 15 7 2 2 3 2" xfId="25602" xr:uid="{00000000-0005-0000-0000-00006E320000}"/>
    <cellStyle name="Normal 2 15 7 2 2 4" xfId="4606" xr:uid="{00000000-0005-0000-0000-00006F320000}"/>
    <cellStyle name="Normal 2 15 7 2 2 4 2" xfId="29439" xr:uid="{00000000-0005-0000-0000-000070320000}"/>
    <cellStyle name="Normal 2 15 7 2 2 5" xfId="20546" xr:uid="{00000000-0005-0000-0000-000071320000}"/>
    <cellStyle name="Normal 2 15 7 2 3" xfId="4607" xr:uid="{00000000-0005-0000-0000-000072320000}"/>
    <cellStyle name="Normal 2 15 7 2 3 2" xfId="21765" xr:uid="{00000000-0005-0000-0000-000073320000}"/>
    <cellStyle name="Normal 2 15 7 2 4" xfId="4608" xr:uid="{00000000-0005-0000-0000-000074320000}"/>
    <cellStyle name="Normal 2 15 7 2 4 2" xfId="25601" xr:uid="{00000000-0005-0000-0000-000075320000}"/>
    <cellStyle name="Normal 2 15 7 2 5" xfId="4609" xr:uid="{00000000-0005-0000-0000-000076320000}"/>
    <cellStyle name="Normal 2 15 7 2 5 2" xfId="29438" xr:uid="{00000000-0005-0000-0000-000077320000}"/>
    <cellStyle name="Normal 2 15 7 2 6" xfId="17176" xr:uid="{00000000-0005-0000-0000-000078320000}"/>
    <cellStyle name="Normal 2 15 7 3" xfId="4610" xr:uid="{00000000-0005-0000-0000-000079320000}"/>
    <cellStyle name="Normal 2 15 7 3 2" xfId="4611" xr:uid="{00000000-0005-0000-0000-00007A320000}"/>
    <cellStyle name="Normal 2 15 7 3 2 2" xfId="21767" xr:uid="{00000000-0005-0000-0000-00007B320000}"/>
    <cellStyle name="Normal 2 15 7 3 3" xfId="4612" xr:uid="{00000000-0005-0000-0000-00007C320000}"/>
    <cellStyle name="Normal 2 15 7 3 3 2" xfId="25603" xr:uid="{00000000-0005-0000-0000-00007D320000}"/>
    <cellStyle name="Normal 2 15 7 3 4" xfId="4613" xr:uid="{00000000-0005-0000-0000-00007E320000}"/>
    <cellStyle name="Normal 2 15 7 3 4 2" xfId="29440" xr:uid="{00000000-0005-0000-0000-00007F320000}"/>
    <cellStyle name="Normal 2 15 7 3 5" xfId="19539" xr:uid="{00000000-0005-0000-0000-000080320000}"/>
    <cellStyle name="Normal 2 15 7 4" xfId="4614" xr:uid="{00000000-0005-0000-0000-000081320000}"/>
    <cellStyle name="Normal 2 15 7 4 2" xfId="21764" xr:uid="{00000000-0005-0000-0000-000082320000}"/>
    <cellStyle name="Normal 2 15 7 5" xfId="4615" xr:uid="{00000000-0005-0000-0000-000083320000}"/>
    <cellStyle name="Normal 2 15 7 5 2" xfId="25600" xr:uid="{00000000-0005-0000-0000-000084320000}"/>
    <cellStyle name="Normal 2 15 7 6" xfId="4616" xr:uid="{00000000-0005-0000-0000-000085320000}"/>
    <cellStyle name="Normal 2 15 7 6 2" xfId="29437" xr:uid="{00000000-0005-0000-0000-000086320000}"/>
    <cellStyle name="Normal 2 15 7 7" xfId="17175" xr:uid="{00000000-0005-0000-0000-000087320000}"/>
    <cellStyle name="Normal 2 15 8" xfId="4617" xr:uid="{00000000-0005-0000-0000-000088320000}"/>
    <cellStyle name="Normal 2 15 8 2" xfId="4618" xr:uid="{00000000-0005-0000-0000-000089320000}"/>
    <cellStyle name="Normal 2 15 8 2 2" xfId="4619" xr:uid="{00000000-0005-0000-0000-00008A320000}"/>
    <cellStyle name="Normal 2 15 8 2 2 2" xfId="21769" xr:uid="{00000000-0005-0000-0000-00008B320000}"/>
    <cellStyle name="Normal 2 15 8 2 3" xfId="4620" xr:uid="{00000000-0005-0000-0000-00008C320000}"/>
    <cellStyle name="Normal 2 15 8 2 3 2" xfId="25605" xr:uid="{00000000-0005-0000-0000-00008D320000}"/>
    <cellStyle name="Normal 2 15 8 2 4" xfId="4621" xr:uid="{00000000-0005-0000-0000-00008E320000}"/>
    <cellStyle name="Normal 2 15 8 2 4 2" xfId="29442" xr:uid="{00000000-0005-0000-0000-00008F320000}"/>
    <cellStyle name="Normal 2 15 8 2 5" xfId="19844" xr:uid="{00000000-0005-0000-0000-000090320000}"/>
    <cellStyle name="Normal 2 15 8 3" xfId="4622" xr:uid="{00000000-0005-0000-0000-000091320000}"/>
    <cellStyle name="Normal 2 15 8 3 2" xfId="21768" xr:uid="{00000000-0005-0000-0000-000092320000}"/>
    <cellStyle name="Normal 2 15 8 4" xfId="4623" xr:uid="{00000000-0005-0000-0000-000093320000}"/>
    <cellStyle name="Normal 2 15 8 4 2" xfId="25604" xr:uid="{00000000-0005-0000-0000-000094320000}"/>
    <cellStyle name="Normal 2 15 8 5" xfId="4624" xr:uid="{00000000-0005-0000-0000-000095320000}"/>
    <cellStyle name="Normal 2 15 8 5 2" xfId="29441" xr:uid="{00000000-0005-0000-0000-000096320000}"/>
    <cellStyle name="Normal 2 15 8 6" xfId="17177" xr:uid="{00000000-0005-0000-0000-000097320000}"/>
    <cellStyle name="Normal 2 15 9" xfId="4625" xr:uid="{00000000-0005-0000-0000-000098320000}"/>
    <cellStyle name="Normal 2 15 9 2" xfId="4626" xr:uid="{00000000-0005-0000-0000-000099320000}"/>
    <cellStyle name="Normal 2 15 9 2 2" xfId="21770" xr:uid="{00000000-0005-0000-0000-00009A320000}"/>
    <cellStyle name="Normal 2 15 9 3" xfId="4627" xr:uid="{00000000-0005-0000-0000-00009B320000}"/>
    <cellStyle name="Normal 2 15 9 3 2" xfId="25606" xr:uid="{00000000-0005-0000-0000-00009C320000}"/>
    <cellStyle name="Normal 2 15 9 4" xfId="4628" xr:uid="{00000000-0005-0000-0000-00009D320000}"/>
    <cellStyle name="Normal 2 15 9 4 2" xfId="29443" xr:uid="{00000000-0005-0000-0000-00009E320000}"/>
    <cellStyle name="Normal 2 15 9 5" xfId="18858" xr:uid="{00000000-0005-0000-0000-00009F320000}"/>
    <cellStyle name="Normal 2 16" xfId="4629" xr:uid="{00000000-0005-0000-0000-0000A0320000}"/>
    <cellStyle name="Normal 2 16 10" xfId="4630" xr:uid="{00000000-0005-0000-0000-0000A1320000}"/>
    <cellStyle name="Normal 2 16 10 2" xfId="21771" xr:uid="{00000000-0005-0000-0000-0000A2320000}"/>
    <cellStyle name="Normal 2 16 11" xfId="4631" xr:uid="{00000000-0005-0000-0000-0000A3320000}"/>
    <cellStyle name="Normal 2 16 11 2" xfId="25607" xr:uid="{00000000-0005-0000-0000-0000A4320000}"/>
    <cellStyle name="Normal 2 16 12" xfId="4632" xr:uid="{00000000-0005-0000-0000-0000A5320000}"/>
    <cellStyle name="Normal 2 16 12 2" xfId="29444" xr:uid="{00000000-0005-0000-0000-0000A6320000}"/>
    <cellStyle name="Normal 2 16 13" xfId="32647" xr:uid="{00000000-0005-0000-0000-0000A7320000}"/>
    <cellStyle name="Normal 2 16 14" xfId="35410" xr:uid="{00000000-0005-0000-0000-0000A8320000}"/>
    <cellStyle name="Normal 2 16 15" xfId="17178" xr:uid="{00000000-0005-0000-0000-0000A9320000}"/>
    <cellStyle name="Normal 2 16 2" xfId="4633" xr:uid="{00000000-0005-0000-0000-0000AA320000}"/>
    <cellStyle name="Normal 2 16 2 10" xfId="4634" xr:uid="{00000000-0005-0000-0000-0000AB320000}"/>
    <cellStyle name="Normal 2 16 2 10 2" xfId="29445" xr:uid="{00000000-0005-0000-0000-0000AC320000}"/>
    <cellStyle name="Normal 2 16 2 11" xfId="17179" xr:uid="{00000000-0005-0000-0000-0000AD320000}"/>
    <cellStyle name="Normal 2 16 2 2" xfId="4635" xr:uid="{00000000-0005-0000-0000-0000AE320000}"/>
    <cellStyle name="Normal 2 16 2 2 2" xfId="4636" xr:uid="{00000000-0005-0000-0000-0000AF320000}"/>
    <cellStyle name="Normal 2 16 2 2 2 2" xfId="4637" xr:uid="{00000000-0005-0000-0000-0000B0320000}"/>
    <cellStyle name="Normal 2 16 2 2 2 2 2" xfId="4638" xr:uid="{00000000-0005-0000-0000-0000B1320000}"/>
    <cellStyle name="Normal 2 16 2 2 2 2 2 2" xfId="4639" xr:uid="{00000000-0005-0000-0000-0000B2320000}"/>
    <cellStyle name="Normal 2 16 2 2 2 2 2 2 2" xfId="4640" xr:uid="{00000000-0005-0000-0000-0000B3320000}"/>
    <cellStyle name="Normal 2 16 2 2 2 2 2 2 2 2" xfId="21777" xr:uid="{00000000-0005-0000-0000-0000B4320000}"/>
    <cellStyle name="Normal 2 16 2 2 2 2 2 2 3" xfId="4641" xr:uid="{00000000-0005-0000-0000-0000B5320000}"/>
    <cellStyle name="Normal 2 16 2 2 2 2 2 2 3 2" xfId="25613" xr:uid="{00000000-0005-0000-0000-0000B6320000}"/>
    <cellStyle name="Normal 2 16 2 2 2 2 2 2 4" xfId="4642" xr:uid="{00000000-0005-0000-0000-0000B7320000}"/>
    <cellStyle name="Normal 2 16 2 2 2 2 2 2 4 2" xfId="29450" xr:uid="{00000000-0005-0000-0000-0000B8320000}"/>
    <cellStyle name="Normal 2 16 2 2 2 2 2 2 5" xfId="19872" xr:uid="{00000000-0005-0000-0000-0000B9320000}"/>
    <cellStyle name="Normal 2 16 2 2 2 2 2 3" xfId="4643" xr:uid="{00000000-0005-0000-0000-0000BA320000}"/>
    <cellStyle name="Normal 2 16 2 2 2 2 2 3 2" xfId="21776" xr:uid="{00000000-0005-0000-0000-0000BB320000}"/>
    <cellStyle name="Normal 2 16 2 2 2 2 2 4" xfId="4644" xr:uid="{00000000-0005-0000-0000-0000BC320000}"/>
    <cellStyle name="Normal 2 16 2 2 2 2 2 4 2" xfId="25612" xr:uid="{00000000-0005-0000-0000-0000BD320000}"/>
    <cellStyle name="Normal 2 16 2 2 2 2 2 5" xfId="4645" xr:uid="{00000000-0005-0000-0000-0000BE320000}"/>
    <cellStyle name="Normal 2 16 2 2 2 2 2 5 2" xfId="29449" xr:uid="{00000000-0005-0000-0000-0000BF320000}"/>
    <cellStyle name="Normal 2 16 2 2 2 2 2 6" xfId="17183" xr:uid="{00000000-0005-0000-0000-0000C0320000}"/>
    <cellStyle name="Normal 2 16 2 2 2 2 3" xfId="4646" xr:uid="{00000000-0005-0000-0000-0000C1320000}"/>
    <cellStyle name="Normal 2 16 2 2 2 2 3 2" xfId="4647" xr:uid="{00000000-0005-0000-0000-0000C2320000}"/>
    <cellStyle name="Normal 2 16 2 2 2 2 3 2 2" xfId="21778" xr:uid="{00000000-0005-0000-0000-0000C3320000}"/>
    <cellStyle name="Normal 2 16 2 2 2 2 3 3" xfId="4648" xr:uid="{00000000-0005-0000-0000-0000C4320000}"/>
    <cellStyle name="Normal 2 16 2 2 2 2 3 3 2" xfId="25614" xr:uid="{00000000-0005-0000-0000-0000C5320000}"/>
    <cellStyle name="Normal 2 16 2 2 2 2 3 4" xfId="4649" xr:uid="{00000000-0005-0000-0000-0000C6320000}"/>
    <cellStyle name="Normal 2 16 2 2 2 2 3 4 2" xfId="29451" xr:uid="{00000000-0005-0000-0000-0000C7320000}"/>
    <cellStyle name="Normal 2 16 2 2 2 2 3 5" xfId="18886" xr:uid="{00000000-0005-0000-0000-0000C8320000}"/>
    <cellStyle name="Normal 2 16 2 2 2 2 4" xfId="4650" xr:uid="{00000000-0005-0000-0000-0000C9320000}"/>
    <cellStyle name="Normal 2 16 2 2 2 2 4 2" xfId="21775" xr:uid="{00000000-0005-0000-0000-0000CA320000}"/>
    <cellStyle name="Normal 2 16 2 2 2 2 5" xfId="4651" xr:uid="{00000000-0005-0000-0000-0000CB320000}"/>
    <cellStyle name="Normal 2 16 2 2 2 2 5 2" xfId="25611" xr:uid="{00000000-0005-0000-0000-0000CC320000}"/>
    <cellStyle name="Normal 2 16 2 2 2 2 6" xfId="4652" xr:uid="{00000000-0005-0000-0000-0000CD320000}"/>
    <cellStyle name="Normal 2 16 2 2 2 2 6 2" xfId="29448" xr:uid="{00000000-0005-0000-0000-0000CE320000}"/>
    <cellStyle name="Normal 2 16 2 2 2 2 7" xfId="17182" xr:uid="{00000000-0005-0000-0000-0000CF320000}"/>
    <cellStyle name="Normal 2 16 2 2 2 3" xfId="4653" xr:uid="{00000000-0005-0000-0000-0000D0320000}"/>
    <cellStyle name="Normal 2 16 2 2 2 3 2" xfId="4654" xr:uid="{00000000-0005-0000-0000-0000D1320000}"/>
    <cellStyle name="Normal 2 16 2 2 2 3 2 2" xfId="4655" xr:uid="{00000000-0005-0000-0000-0000D2320000}"/>
    <cellStyle name="Normal 2 16 2 2 2 3 2 2 2" xfId="21780" xr:uid="{00000000-0005-0000-0000-0000D3320000}"/>
    <cellStyle name="Normal 2 16 2 2 2 3 2 3" xfId="4656" xr:uid="{00000000-0005-0000-0000-0000D4320000}"/>
    <cellStyle name="Normal 2 16 2 2 2 3 2 3 2" xfId="25616" xr:uid="{00000000-0005-0000-0000-0000D5320000}"/>
    <cellStyle name="Normal 2 16 2 2 2 3 2 4" xfId="4657" xr:uid="{00000000-0005-0000-0000-0000D6320000}"/>
    <cellStyle name="Normal 2 16 2 2 2 3 2 4 2" xfId="29453" xr:uid="{00000000-0005-0000-0000-0000D7320000}"/>
    <cellStyle name="Normal 2 16 2 2 2 3 2 5" xfId="19871" xr:uid="{00000000-0005-0000-0000-0000D8320000}"/>
    <cellStyle name="Normal 2 16 2 2 2 3 3" xfId="4658" xr:uid="{00000000-0005-0000-0000-0000D9320000}"/>
    <cellStyle name="Normal 2 16 2 2 2 3 3 2" xfId="21779" xr:uid="{00000000-0005-0000-0000-0000DA320000}"/>
    <cellStyle name="Normal 2 16 2 2 2 3 4" xfId="4659" xr:uid="{00000000-0005-0000-0000-0000DB320000}"/>
    <cellStyle name="Normal 2 16 2 2 2 3 4 2" xfId="25615" xr:uid="{00000000-0005-0000-0000-0000DC320000}"/>
    <cellStyle name="Normal 2 16 2 2 2 3 5" xfId="4660" xr:uid="{00000000-0005-0000-0000-0000DD320000}"/>
    <cellStyle name="Normal 2 16 2 2 2 3 5 2" xfId="29452" xr:uid="{00000000-0005-0000-0000-0000DE320000}"/>
    <cellStyle name="Normal 2 16 2 2 2 3 6" xfId="17184" xr:uid="{00000000-0005-0000-0000-0000DF320000}"/>
    <cellStyle name="Normal 2 16 2 2 2 4" xfId="4661" xr:uid="{00000000-0005-0000-0000-0000E0320000}"/>
    <cellStyle name="Normal 2 16 2 2 2 4 2" xfId="4662" xr:uid="{00000000-0005-0000-0000-0000E1320000}"/>
    <cellStyle name="Normal 2 16 2 2 2 4 2 2" xfId="21781" xr:uid="{00000000-0005-0000-0000-0000E2320000}"/>
    <cellStyle name="Normal 2 16 2 2 2 4 3" xfId="4663" xr:uid="{00000000-0005-0000-0000-0000E3320000}"/>
    <cellStyle name="Normal 2 16 2 2 2 4 3 2" xfId="25617" xr:uid="{00000000-0005-0000-0000-0000E4320000}"/>
    <cellStyle name="Normal 2 16 2 2 2 4 4" xfId="4664" xr:uid="{00000000-0005-0000-0000-0000E5320000}"/>
    <cellStyle name="Normal 2 16 2 2 2 4 4 2" xfId="29454" xr:uid="{00000000-0005-0000-0000-0000E6320000}"/>
    <cellStyle name="Normal 2 16 2 2 2 4 5" xfId="18885" xr:uid="{00000000-0005-0000-0000-0000E7320000}"/>
    <cellStyle name="Normal 2 16 2 2 2 5" xfId="4665" xr:uid="{00000000-0005-0000-0000-0000E8320000}"/>
    <cellStyle name="Normal 2 16 2 2 2 5 2" xfId="21774" xr:uid="{00000000-0005-0000-0000-0000E9320000}"/>
    <cellStyle name="Normal 2 16 2 2 2 6" xfId="4666" xr:uid="{00000000-0005-0000-0000-0000EA320000}"/>
    <cellStyle name="Normal 2 16 2 2 2 6 2" xfId="25610" xr:uid="{00000000-0005-0000-0000-0000EB320000}"/>
    <cellStyle name="Normal 2 16 2 2 2 7" xfId="4667" xr:uid="{00000000-0005-0000-0000-0000EC320000}"/>
    <cellStyle name="Normal 2 16 2 2 2 7 2" xfId="29447" xr:uid="{00000000-0005-0000-0000-0000ED320000}"/>
    <cellStyle name="Normal 2 16 2 2 2 8" xfId="17181" xr:uid="{00000000-0005-0000-0000-0000EE320000}"/>
    <cellStyle name="Normal 2 16 2 2 3" xfId="4668" xr:uid="{00000000-0005-0000-0000-0000EF320000}"/>
    <cellStyle name="Normal 2 16 2 2 3 2" xfId="4669" xr:uid="{00000000-0005-0000-0000-0000F0320000}"/>
    <cellStyle name="Normal 2 16 2 2 3 2 2" xfId="4670" xr:uid="{00000000-0005-0000-0000-0000F1320000}"/>
    <cellStyle name="Normal 2 16 2 2 3 2 2 2" xfId="4671" xr:uid="{00000000-0005-0000-0000-0000F2320000}"/>
    <cellStyle name="Normal 2 16 2 2 3 2 2 2 2" xfId="21784" xr:uid="{00000000-0005-0000-0000-0000F3320000}"/>
    <cellStyle name="Normal 2 16 2 2 3 2 2 3" xfId="4672" xr:uid="{00000000-0005-0000-0000-0000F4320000}"/>
    <cellStyle name="Normal 2 16 2 2 3 2 2 3 2" xfId="25620" xr:uid="{00000000-0005-0000-0000-0000F5320000}"/>
    <cellStyle name="Normal 2 16 2 2 3 2 2 4" xfId="4673" xr:uid="{00000000-0005-0000-0000-0000F6320000}"/>
    <cellStyle name="Normal 2 16 2 2 3 2 2 4 2" xfId="29457" xr:uid="{00000000-0005-0000-0000-0000F7320000}"/>
    <cellStyle name="Normal 2 16 2 2 3 2 2 5" xfId="19873" xr:uid="{00000000-0005-0000-0000-0000F8320000}"/>
    <cellStyle name="Normal 2 16 2 2 3 2 3" xfId="4674" xr:uid="{00000000-0005-0000-0000-0000F9320000}"/>
    <cellStyle name="Normal 2 16 2 2 3 2 3 2" xfId="21783" xr:uid="{00000000-0005-0000-0000-0000FA320000}"/>
    <cellStyle name="Normal 2 16 2 2 3 2 4" xfId="4675" xr:uid="{00000000-0005-0000-0000-0000FB320000}"/>
    <cellStyle name="Normal 2 16 2 2 3 2 4 2" xfId="25619" xr:uid="{00000000-0005-0000-0000-0000FC320000}"/>
    <cellStyle name="Normal 2 16 2 2 3 2 5" xfId="4676" xr:uid="{00000000-0005-0000-0000-0000FD320000}"/>
    <cellStyle name="Normal 2 16 2 2 3 2 5 2" xfId="29456" xr:uid="{00000000-0005-0000-0000-0000FE320000}"/>
    <cellStyle name="Normal 2 16 2 2 3 2 6" xfId="17186" xr:uid="{00000000-0005-0000-0000-0000FF320000}"/>
    <cellStyle name="Normal 2 16 2 2 3 3" xfId="4677" xr:uid="{00000000-0005-0000-0000-000000330000}"/>
    <cellStyle name="Normal 2 16 2 2 3 3 2" xfId="4678" xr:uid="{00000000-0005-0000-0000-000001330000}"/>
    <cellStyle name="Normal 2 16 2 2 3 3 2 2" xfId="21785" xr:uid="{00000000-0005-0000-0000-000002330000}"/>
    <cellStyle name="Normal 2 16 2 2 3 3 3" xfId="4679" xr:uid="{00000000-0005-0000-0000-000003330000}"/>
    <cellStyle name="Normal 2 16 2 2 3 3 3 2" xfId="25621" xr:uid="{00000000-0005-0000-0000-000004330000}"/>
    <cellStyle name="Normal 2 16 2 2 3 3 4" xfId="4680" xr:uid="{00000000-0005-0000-0000-000005330000}"/>
    <cellStyle name="Normal 2 16 2 2 3 3 4 2" xfId="29458" xr:uid="{00000000-0005-0000-0000-000006330000}"/>
    <cellStyle name="Normal 2 16 2 2 3 3 5" xfId="18887" xr:uid="{00000000-0005-0000-0000-000007330000}"/>
    <cellStyle name="Normal 2 16 2 2 3 4" xfId="4681" xr:uid="{00000000-0005-0000-0000-000008330000}"/>
    <cellStyle name="Normal 2 16 2 2 3 4 2" xfId="21782" xr:uid="{00000000-0005-0000-0000-000009330000}"/>
    <cellStyle name="Normal 2 16 2 2 3 5" xfId="4682" xr:uid="{00000000-0005-0000-0000-00000A330000}"/>
    <cellStyle name="Normal 2 16 2 2 3 5 2" xfId="25618" xr:uid="{00000000-0005-0000-0000-00000B330000}"/>
    <cellStyle name="Normal 2 16 2 2 3 6" xfId="4683" xr:uid="{00000000-0005-0000-0000-00000C330000}"/>
    <cellStyle name="Normal 2 16 2 2 3 6 2" xfId="29455" xr:uid="{00000000-0005-0000-0000-00000D330000}"/>
    <cellStyle name="Normal 2 16 2 2 3 7" xfId="17185" xr:uid="{00000000-0005-0000-0000-00000E330000}"/>
    <cellStyle name="Normal 2 16 2 2 4" xfId="4684" xr:uid="{00000000-0005-0000-0000-00000F330000}"/>
    <cellStyle name="Normal 2 16 2 2 4 2" xfId="4685" xr:uid="{00000000-0005-0000-0000-000010330000}"/>
    <cellStyle name="Normal 2 16 2 2 4 2 2" xfId="4686" xr:uid="{00000000-0005-0000-0000-000011330000}"/>
    <cellStyle name="Normal 2 16 2 2 4 2 2 2" xfId="21787" xr:uid="{00000000-0005-0000-0000-000012330000}"/>
    <cellStyle name="Normal 2 16 2 2 4 2 3" xfId="4687" xr:uid="{00000000-0005-0000-0000-000013330000}"/>
    <cellStyle name="Normal 2 16 2 2 4 2 3 2" xfId="25623" xr:uid="{00000000-0005-0000-0000-000014330000}"/>
    <cellStyle name="Normal 2 16 2 2 4 2 4" xfId="4688" xr:uid="{00000000-0005-0000-0000-000015330000}"/>
    <cellStyle name="Normal 2 16 2 2 4 2 4 2" xfId="29460" xr:uid="{00000000-0005-0000-0000-000016330000}"/>
    <cellStyle name="Normal 2 16 2 2 4 2 5" xfId="19870" xr:uid="{00000000-0005-0000-0000-000017330000}"/>
    <cellStyle name="Normal 2 16 2 2 4 3" xfId="4689" xr:uid="{00000000-0005-0000-0000-000018330000}"/>
    <cellStyle name="Normal 2 16 2 2 4 3 2" xfId="21786" xr:uid="{00000000-0005-0000-0000-000019330000}"/>
    <cellStyle name="Normal 2 16 2 2 4 4" xfId="4690" xr:uid="{00000000-0005-0000-0000-00001A330000}"/>
    <cellStyle name="Normal 2 16 2 2 4 4 2" xfId="25622" xr:uid="{00000000-0005-0000-0000-00001B330000}"/>
    <cellStyle name="Normal 2 16 2 2 4 5" xfId="4691" xr:uid="{00000000-0005-0000-0000-00001C330000}"/>
    <cellStyle name="Normal 2 16 2 2 4 5 2" xfId="29459" xr:uid="{00000000-0005-0000-0000-00001D330000}"/>
    <cellStyle name="Normal 2 16 2 2 4 6" xfId="17187" xr:uid="{00000000-0005-0000-0000-00001E330000}"/>
    <cellStyle name="Normal 2 16 2 2 5" xfId="4692" xr:uid="{00000000-0005-0000-0000-00001F330000}"/>
    <cellStyle name="Normal 2 16 2 2 5 2" xfId="4693" xr:uid="{00000000-0005-0000-0000-000020330000}"/>
    <cellStyle name="Normal 2 16 2 2 5 2 2" xfId="21788" xr:uid="{00000000-0005-0000-0000-000021330000}"/>
    <cellStyle name="Normal 2 16 2 2 5 3" xfId="4694" xr:uid="{00000000-0005-0000-0000-000022330000}"/>
    <cellStyle name="Normal 2 16 2 2 5 3 2" xfId="25624" xr:uid="{00000000-0005-0000-0000-000023330000}"/>
    <cellStyle name="Normal 2 16 2 2 5 4" xfId="4695" xr:uid="{00000000-0005-0000-0000-000024330000}"/>
    <cellStyle name="Normal 2 16 2 2 5 4 2" xfId="29461" xr:uid="{00000000-0005-0000-0000-000025330000}"/>
    <cellStyle name="Normal 2 16 2 2 5 5" xfId="18884" xr:uid="{00000000-0005-0000-0000-000026330000}"/>
    <cellStyle name="Normal 2 16 2 2 6" xfId="4696" xr:uid="{00000000-0005-0000-0000-000027330000}"/>
    <cellStyle name="Normal 2 16 2 2 6 2" xfId="21773" xr:uid="{00000000-0005-0000-0000-000028330000}"/>
    <cellStyle name="Normal 2 16 2 2 7" xfId="4697" xr:uid="{00000000-0005-0000-0000-000029330000}"/>
    <cellStyle name="Normal 2 16 2 2 7 2" xfId="25609" xr:uid="{00000000-0005-0000-0000-00002A330000}"/>
    <cellStyle name="Normal 2 16 2 2 8" xfId="4698" xr:uid="{00000000-0005-0000-0000-00002B330000}"/>
    <cellStyle name="Normal 2 16 2 2 8 2" xfId="29446" xr:uid="{00000000-0005-0000-0000-00002C330000}"/>
    <cellStyle name="Normal 2 16 2 2 9" xfId="17180" xr:uid="{00000000-0005-0000-0000-00002D330000}"/>
    <cellStyle name="Normal 2 16 2 3" xfId="4699" xr:uid="{00000000-0005-0000-0000-00002E330000}"/>
    <cellStyle name="Normal 2 16 2 3 2" xfId="4700" xr:uid="{00000000-0005-0000-0000-00002F330000}"/>
    <cellStyle name="Normal 2 16 2 3 2 2" xfId="4701" xr:uid="{00000000-0005-0000-0000-000030330000}"/>
    <cellStyle name="Normal 2 16 2 3 2 2 2" xfId="4702" xr:uid="{00000000-0005-0000-0000-000031330000}"/>
    <cellStyle name="Normal 2 16 2 3 2 2 2 2" xfId="4703" xr:uid="{00000000-0005-0000-0000-000032330000}"/>
    <cellStyle name="Normal 2 16 2 3 2 2 2 2 2" xfId="21792" xr:uid="{00000000-0005-0000-0000-000033330000}"/>
    <cellStyle name="Normal 2 16 2 3 2 2 2 3" xfId="4704" xr:uid="{00000000-0005-0000-0000-000034330000}"/>
    <cellStyle name="Normal 2 16 2 3 2 2 2 3 2" xfId="25628" xr:uid="{00000000-0005-0000-0000-000035330000}"/>
    <cellStyle name="Normal 2 16 2 3 2 2 2 4" xfId="4705" xr:uid="{00000000-0005-0000-0000-000036330000}"/>
    <cellStyle name="Normal 2 16 2 3 2 2 2 4 2" xfId="29465" xr:uid="{00000000-0005-0000-0000-000037330000}"/>
    <cellStyle name="Normal 2 16 2 3 2 2 2 5" xfId="19875" xr:uid="{00000000-0005-0000-0000-000038330000}"/>
    <cellStyle name="Normal 2 16 2 3 2 2 3" xfId="4706" xr:uid="{00000000-0005-0000-0000-000039330000}"/>
    <cellStyle name="Normal 2 16 2 3 2 2 3 2" xfId="21791" xr:uid="{00000000-0005-0000-0000-00003A330000}"/>
    <cellStyle name="Normal 2 16 2 3 2 2 4" xfId="4707" xr:uid="{00000000-0005-0000-0000-00003B330000}"/>
    <cellStyle name="Normal 2 16 2 3 2 2 4 2" xfId="25627" xr:uid="{00000000-0005-0000-0000-00003C330000}"/>
    <cellStyle name="Normal 2 16 2 3 2 2 5" xfId="4708" xr:uid="{00000000-0005-0000-0000-00003D330000}"/>
    <cellStyle name="Normal 2 16 2 3 2 2 5 2" xfId="29464" xr:uid="{00000000-0005-0000-0000-00003E330000}"/>
    <cellStyle name="Normal 2 16 2 3 2 2 6" xfId="17190" xr:uid="{00000000-0005-0000-0000-00003F330000}"/>
    <cellStyle name="Normal 2 16 2 3 2 3" xfId="4709" xr:uid="{00000000-0005-0000-0000-000040330000}"/>
    <cellStyle name="Normal 2 16 2 3 2 3 2" xfId="4710" xr:uid="{00000000-0005-0000-0000-000041330000}"/>
    <cellStyle name="Normal 2 16 2 3 2 3 2 2" xfId="21793" xr:uid="{00000000-0005-0000-0000-000042330000}"/>
    <cellStyle name="Normal 2 16 2 3 2 3 3" xfId="4711" xr:uid="{00000000-0005-0000-0000-000043330000}"/>
    <cellStyle name="Normal 2 16 2 3 2 3 3 2" xfId="25629" xr:uid="{00000000-0005-0000-0000-000044330000}"/>
    <cellStyle name="Normal 2 16 2 3 2 3 4" xfId="4712" xr:uid="{00000000-0005-0000-0000-000045330000}"/>
    <cellStyle name="Normal 2 16 2 3 2 3 4 2" xfId="29466" xr:uid="{00000000-0005-0000-0000-000046330000}"/>
    <cellStyle name="Normal 2 16 2 3 2 3 5" xfId="18889" xr:uid="{00000000-0005-0000-0000-000047330000}"/>
    <cellStyle name="Normal 2 16 2 3 2 4" xfId="4713" xr:uid="{00000000-0005-0000-0000-000048330000}"/>
    <cellStyle name="Normal 2 16 2 3 2 4 2" xfId="21790" xr:uid="{00000000-0005-0000-0000-000049330000}"/>
    <cellStyle name="Normal 2 16 2 3 2 5" xfId="4714" xr:uid="{00000000-0005-0000-0000-00004A330000}"/>
    <cellStyle name="Normal 2 16 2 3 2 5 2" xfId="25626" xr:uid="{00000000-0005-0000-0000-00004B330000}"/>
    <cellStyle name="Normal 2 16 2 3 2 6" xfId="4715" xr:uid="{00000000-0005-0000-0000-00004C330000}"/>
    <cellStyle name="Normal 2 16 2 3 2 6 2" xfId="29463" xr:uid="{00000000-0005-0000-0000-00004D330000}"/>
    <cellStyle name="Normal 2 16 2 3 2 7" xfId="17189" xr:uid="{00000000-0005-0000-0000-00004E330000}"/>
    <cellStyle name="Normal 2 16 2 3 3" xfId="4716" xr:uid="{00000000-0005-0000-0000-00004F330000}"/>
    <cellStyle name="Normal 2 16 2 3 3 2" xfId="4717" xr:uid="{00000000-0005-0000-0000-000050330000}"/>
    <cellStyle name="Normal 2 16 2 3 3 2 2" xfId="4718" xr:uid="{00000000-0005-0000-0000-000051330000}"/>
    <cellStyle name="Normal 2 16 2 3 3 2 2 2" xfId="21795" xr:uid="{00000000-0005-0000-0000-000052330000}"/>
    <cellStyle name="Normal 2 16 2 3 3 2 3" xfId="4719" xr:uid="{00000000-0005-0000-0000-000053330000}"/>
    <cellStyle name="Normal 2 16 2 3 3 2 3 2" xfId="25631" xr:uid="{00000000-0005-0000-0000-000054330000}"/>
    <cellStyle name="Normal 2 16 2 3 3 2 4" xfId="4720" xr:uid="{00000000-0005-0000-0000-000055330000}"/>
    <cellStyle name="Normal 2 16 2 3 3 2 4 2" xfId="29468" xr:uid="{00000000-0005-0000-0000-000056330000}"/>
    <cellStyle name="Normal 2 16 2 3 3 2 5" xfId="19874" xr:uid="{00000000-0005-0000-0000-000057330000}"/>
    <cellStyle name="Normal 2 16 2 3 3 3" xfId="4721" xr:uid="{00000000-0005-0000-0000-000058330000}"/>
    <cellStyle name="Normal 2 16 2 3 3 3 2" xfId="21794" xr:uid="{00000000-0005-0000-0000-000059330000}"/>
    <cellStyle name="Normal 2 16 2 3 3 4" xfId="4722" xr:uid="{00000000-0005-0000-0000-00005A330000}"/>
    <cellStyle name="Normal 2 16 2 3 3 4 2" xfId="25630" xr:uid="{00000000-0005-0000-0000-00005B330000}"/>
    <cellStyle name="Normal 2 16 2 3 3 5" xfId="4723" xr:uid="{00000000-0005-0000-0000-00005C330000}"/>
    <cellStyle name="Normal 2 16 2 3 3 5 2" xfId="29467" xr:uid="{00000000-0005-0000-0000-00005D330000}"/>
    <cellStyle name="Normal 2 16 2 3 3 6" xfId="17191" xr:uid="{00000000-0005-0000-0000-00005E330000}"/>
    <cellStyle name="Normal 2 16 2 3 4" xfId="4724" xr:uid="{00000000-0005-0000-0000-00005F330000}"/>
    <cellStyle name="Normal 2 16 2 3 4 2" xfId="4725" xr:uid="{00000000-0005-0000-0000-000060330000}"/>
    <cellStyle name="Normal 2 16 2 3 4 2 2" xfId="21796" xr:uid="{00000000-0005-0000-0000-000061330000}"/>
    <cellStyle name="Normal 2 16 2 3 4 3" xfId="4726" xr:uid="{00000000-0005-0000-0000-000062330000}"/>
    <cellStyle name="Normal 2 16 2 3 4 3 2" xfId="25632" xr:uid="{00000000-0005-0000-0000-000063330000}"/>
    <cellStyle name="Normal 2 16 2 3 4 4" xfId="4727" xr:uid="{00000000-0005-0000-0000-000064330000}"/>
    <cellStyle name="Normal 2 16 2 3 4 4 2" xfId="29469" xr:uid="{00000000-0005-0000-0000-000065330000}"/>
    <cellStyle name="Normal 2 16 2 3 4 5" xfId="18888" xr:uid="{00000000-0005-0000-0000-000066330000}"/>
    <cellStyle name="Normal 2 16 2 3 5" xfId="4728" xr:uid="{00000000-0005-0000-0000-000067330000}"/>
    <cellStyle name="Normal 2 16 2 3 5 2" xfId="21789" xr:uid="{00000000-0005-0000-0000-000068330000}"/>
    <cellStyle name="Normal 2 16 2 3 6" xfId="4729" xr:uid="{00000000-0005-0000-0000-000069330000}"/>
    <cellStyle name="Normal 2 16 2 3 6 2" xfId="25625" xr:uid="{00000000-0005-0000-0000-00006A330000}"/>
    <cellStyle name="Normal 2 16 2 3 7" xfId="4730" xr:uid="{00000000-0005-0000-0000-00006B330000}"/>
    <cellStyle name="Normal 2 16 2 3 7 2" xfId="29462" xr:uid="{00000000-0005-0000-0000-00006C330000}"/>
    <cellStyle name="Normal 2 16 2 3 8" xfId="17188" xr:uid="{00000000-0005-0000-0000-00006D330000}"/>
    <cellStyle name="Normal 2 16 2 4" xfId="4731" xr:uid="{00000000-0005-0000-0000-00006E330000}"/>
    <cellStyle name="Normal 2 16 2 4 2" xfId="4732" xr:uid="{00000000-0005-0000-0000-00006F330000}"/>
    <cellStyle name="Normal 2 16 2 4 2 2" xfId="4733" xr:uid="{00000000-0005-0000-0000-000070330000}"/>
    <cellStyle name="Normal 2 16 2 4 2 2 2" xfId="4734" xr:uid="{00000000-0005-0000-0000-000071330000}"/>
    <cellStyle name="Normal 2 16 2 4 2 2 2 2" xfId="21799" xr:uid="{00000000-0005-0000-0000-000072330000}"/>
    <cellStyle name="Normal 2 16 2 4 2 2 3" xfId="4735" xr:uid="{00000000-0005-0000-0000-000073330000}"/>
    <cellStyle name="Normal 2 16 2 4 2 2 3 2" xfId="25635" xr:uid="{00000000-0005-0000-0000-000074330000}"/>
    <cellStyle name="Normal 2 16 2 4 2 2 4" xfId="4736" xr:uid="{00000000-0005-0000-0000-000075330000}"/>
    <cellStyle name="Normal 2 16 2 4 2 2 4 2" xfId="29472" xr:uid="{00000000-0005-0000-0000-000076330000}"/>
    <cellStyle name="Normal 2 16 2 4 2 2 5" xfId="19876" xr:uid="{00000000-0005-0000-0000-000077330000}"/>
    <cellStyle name="Normal 2 16 2 4 2 3" xfId="4737" xr:uid="{00000000-0005-0000-0000-000078330000}"/>
    <cellStyle name="Normal 2 16 2 4 2 3 2" xfId="21798" xr:uid="{00000000-0005-0000-0000-000079330000}"/>
    <cellStyle name="Normal 2 16 2 4 2 4" xfId="4738" xr:uid="{00000000-0005-0000-0000-00007A330000}"/>
    <cellStyle name="Normal 2 16 2 4 2 4 2" xfId="25634" xr:uid="{00000000-0005-0000-0000-00007B330000}"/>
    <cellStyle name="Normal 2 16 2 4 2 5" xfId="4739" xr:uid="{00000000-0005-0000-0000-00007C330000}"/>
    <cellStyle name="Normal 2 16 2 4 2 5 2" xfId="29471" xr:uid="{00000000-0005-0000-0000-00007D330000}"/>
    <cellStyle name="Normal 2 16 2 4 2 6" xfId="17193" xr:uid="{00000000-0005-0000-0000-00007E330000}"/>
    <cellStyle name="Normal 2 16 2 4 3" xfId="4740" xr:uid="{00000000-0005-0000-0000-00007F330000}"/>
    <cellStyle name="Normal 2 16 2 4 3 2" xfId="4741" xr:uid="{00000000-0005-0000-0000-000080330000}"/>
    <cellStyle name="Normal 2 16 2 4 3 2 2" xfId="21800" xr:uid="{00000000-0005-0000-0000-000081330000}"/>
    <cellStyle name="Normal 2 16 2 4 3 3" xfId="4742" xr:uid="{00000000-0005-0000-0000-000082330000}"/>
    <cellStyle name="Normal 2 16 2 4 3 3 2" xfId="25636" xr:uid="{00000000-0005-0000-0000-000083330000}"/>
    <cellStyle name="Normal 2 16 2 4 3 4" xfId="4743" xr:uid="{00000000-0005-0000-0000-000084330000}"/>
    <cellStyle name="Normal 2 16 2 4 3 4 2" xfId="29473" xr:uid="{00000000-0005-0000-0000-000085330000}"/>
    <cellStyle name="Normal 2 16 2 4 3 5" xfId="18890" xr:uid="{00000000-0005-0000-0000-000086330000}"/>
    <cellStyle name="Normal 2 16 2 4 4" xfId="4744" xr:uid="{00000000-0005-0000-0000-000087330000}"/>
    <cellStyle name="Normal 2 16 2 4 4 2" xfId="21797" xr:uid="{00000000-0005-0000-0000-000088330000}"/>
    <cellStyle name="Normal 2 16 2 4 5" xfId="4745" xr:uid="{00000000-0005-0000-0000-000089330000}"/>
    <cellStyle name="Normal 2 16 2 4 5 2" xfId="25633" xr:uid="{00000000-0005-0000-0000-00008A330000}"/>
    <cellStyle name="Normal 2 16 2 4 6" xfId="4746" xr:uid="{00000000-0005-0000-0000-00008B330000}"/>
    <cellStyle name="Normal 2 16 2 4 6 2" xfId="29470" xr:uid="{00000000-0005-0000-0000-00008C330000}"/>
    <cellStyle name="Normal 2 16 2 4 7" xfId="17192" xr:uid="{00000000-0005-0000-0000-00008D330000}"/>
    <cellStyle name="Normal 2 16 2 5" xfId="4747" xr:uid="{00000000-0005-0000-0000-00008E330000}"/>
    <cellStyle name="Normal 2 16 2 5 2" xfId="4748" xr:uid="{00000000-0005-0000-0000-00008F330000}"/>
    <cellStyle name="Normal 2 16 2 5 2 2" xfId="4749" xr:uid="{00000000-0005-0000-0000-000090330000}"/>
    <cellStyle name="Normal 2 16 2 5 2 2 2" xfId="4750" xr:uid="{00000000-0005-0000-0000-000091330000}"/>
    <cellStyle name="Normal 2 16 2 5 2 2 2 2" xfId="21803" xr:uid="{00000000-0005-0000-0000-000092330000}"/>
    <cellStyle name="Normal 2 16 2 5 2 2 3" xfId="4751" xr:uid="{00000000-0005-0000-0000-000093330000}"/>
    <cellStyle name="Normal 2 16 2 5 2 2 3 2" xfId="25639" xr:uid="{00000000-0005-0000-0000-000094330000}"/>
    <cellStyle name="Normal 2 16 2 5 2 2 4" xfId="4752" xr:uid="{00000000-0005-0000-0000-000095330000}"/>
    <cellStyle name="Normal 2 16 2 5 2 2 4 2" xfId="29476" xr:uid="{00000000-0005-0000-0000-000096330000}"/>
    <cellStyle name="Normal 2 16 2 5 2 2 5" xfId="20547" xr:uid="{00000000-0005-0000-0000-000097330000}"/>
    <cellStyle name="Normal 2 16 2 5 2 3" xfId="4753" xr:uid="{00000000-0005-0000-0000-000098330000}"/>
    <cellStyle name="Normal 2 16 2 5 2 3 2" xfId="21802" xr:uid="{00000000-0005-0000-0000-000099330000}"/>
    <cellStyle name="Normal 2 16 2 5 2 4" xfId="4754" xr:uid="{00000000-0005-0000-0000-00009A330000}"/>
    <cellStyle name="Normal 2 16 2 5 2 4 2" xfId="25638" xr:uid="{00000000-0005-0000-0000-00009B330000}"/>
    <cellStyle name="Normal 2 16 2 5 2 5" xfId="4755" xr:uid="{00000000-0005-0000-0000-00009C330000}"/>
    <cellStyle name="Normal 2 16 2 5 2 5 2" xfId="29475" xr:uid="{00000000-0005-0000-0000-00009D330000}"/>
    <cellStyle name="Normal 2 16 2 5 2 6" xfId="17195" xr:uid="{00000000-0005-0000-0000-00009E330000}"/>
    <cellStyle name="Normal 2 16 2 5 3" xfId="4756" xr:uid="{00000000-0005-0000-0000-00009F330000}"/>
    <cellStyle name="Normal 2 16 2 5 3 2" xfId="4757" xr:uid="{00000000-0005-0000-0000-0000A0330000}"/>
    <cellStyle name="Normal 2 16 2 5 3 2 2" xfId="21804" xr:uid="{00000000-0005-0000-0000-0000A1330000}"/>
    <cellStyle name="Normal 2 16 2 5 3 3" xfId="4758" xr:uid="{00000000-0005-0000-0000-0000A2330000}"/>
    <cellStyle name="Normal 2 16 2 5 3 3 2" xfId="25640" xr:uid="{00000000-0005-0000-0000-0000A3330000}"/>
    <cellStyle name="Normal 2 16 2 5 3 4" xfId="4759" xr:uid="{00000000-0005-0000-0000-0000A4330000}"/>
    <cellStyle name="Normal 2 16 2 5 3 4 2" xfId="29477" xr:uid="{00000000-0005-0000-0000-0000A5330000}"/>
    <cellStyle name="Normal 2 16 2 5 3 5" xfId="19574" xr:uid="{00000000-0005-0000-0000-0000A6330000}"/>
    <cellStyle name="Normal 2 16 2 5 4" xfId="4760" xr:uid="{00000000-0005-0000-0000-0000A7330000}"/>
    <cellStyle name="Normal 2 16 2 5 4 2" xfId="21801" xr:uid="{00000000-0005-0000-0000-0000A8330000}"/>
    <cellStyle name="Normal 2 16 2 5 5" xfId="4761" xr:uid="{00000000-0005-0000-0000-0000A9330000}"/>
    <cellStyle name="Normal 2 16 2 5 5 2" xfId="25637" xr:uid="{00000000-0005-0000-0000-0000AA330000}"/>
    <cellStyle name="Normal 2 16 2 5 6" xfId="4762" xr:uid="{00000000-0005-0000-0000-0000AB330000}"/>
    <cellStyle name="Normal 2 16 2 5 6 2" xfId="29474" xr:uid="{00000000-0005-0000-0000-0000AC330000}"/>
    <cellStyle name="Normal 2 16 2 5 7" xfId="17194" xr:uid="{00000000-0005-0000-0000-0000AD330000}"/>
    <cellStyle name="Normal 2 16 2 6" xfId="4763" xr:uid="{00000000-0005-0000-0000-0000AE330000}"/>
    <cellStyle name="Normal 2 16 2 6 2" xfId="4764" xr:uid="{00000000-0005-0000-0000-0000AF330000}"/>
    <cellStyle name="Normal 2 16 2 6 2 2" xfId="4765" xr:uid="{00000000-0005-0000-0000-0000B0330000}"/>
    <cellStyle name="Normal 2 16 2 6 2 2 2" xfId="21806" xr:uid="{00000000-0005-0000-0000-0000B1330000}"/>
    <cellStyle name="Normal 2 16 2 6 2 3" xfId="4766" xr:uid="{00000000-0005-0000-0000-0000B2330000}"/>
    <cellStyle name="Normal 2 16 2 6 2 3 2" xfId="25642" xr:uid="{00000000-0005-0000-0000-0000B3330000}"/>
    <cellStyle name="Normal 2 16 2 6 2 4" xfId="4767" xr:uid="{00000000-0005-0000-0000-0000B4330000}"/>
    <cellStyle name="Normal 2 16 2 6 2 4 2" xfId="29479" xr:uid="{00000000-0005-0000-0000-0000B5330000}"/>
    <cellStyle name="Normal 2 16 2 6 2 5" xfId="19869" xr:uid="{00000000-0005-0000-0000-0000B6330000}"/>
    <cellStyle name="Normal 2 16 2 6 3" xfId="4768" xr:uid="{00000000-0005-0000-0000-0000B7330000}"/>
    <cellStyle name="Normal 2 16 2 6 3 2" xfId="21805" xr:uid="{00000000-0005-0000-0000-0000B8330000}"/>
    <cellStyle name="Normal 2 16 2 6 4" xfId="4769" xr:uid="{00000000-0005-0000-0000-0000B9330000}"/>
    <cellStyle name="Normal 2 16 2 6 4 2" xfId="25641" xr:uid="{00000000-0005-0000-0000-0000BA330000}"/>
    <cellStyle name="Normal 2 16 2 6 5" xfId="4770" xr:uid="{00000000-0005-0000-0000-0000BB330000}"/>
    <cellStyle name="Normal 2 16 2 6 5 2" xfId="29478" xr:uid="{00000000-0005-0000-0000-0000BC330000}"/>
    <cellStyle name="Normal 2 16 2 6 6" xfId="17196" xr:uid="{00000000-0005-0000-0000-0000BD330000}"/>
    <cellStyle name="Normal 2 16 2 7" xfId="4771" xr:uid="{00000000-0005-0000-0000-0000BE330000}"/>
    <cellStyle name="Normal 2 16 2 7 2" xfId="4772" xr:uid="{00000000-0005-0000-0000-0000BF330000}"/>
    <cellStyle name="Normal 2 16 2 7 2 2" xfId="21807" xr:uid="{00000000-0005-0000-0000-0000C0330000}"/>
    <cellStyle name="Normal 2 16 2 7 3" xfId="4773" xr:uid="{00000000-0005-0000-0000-0000C1330000}"/>
    <cellStyle name="Normal 2 16 2 7 3 2" xfId="25643" xr:uid="{00000000-0005-0000-0000-0000C2330000}"/>
    <cellStyle name="Normal 2 16 2 7 4" xfId="4774" xr:uid="{00000000-0005-0000-0000-0000C3330000}"/>
    <cellStyle name="Normal 2 16 2 7 4 2" xfId="29480" xr:uid="{00000000-0005-0000-0000-0000C4330000}"/>
    <cellStyle name="Normal 2 16 2 7 5" xfId="18883" xr:uid="{00000000-0005-0000-0000-0000C5330000}"/>
    <cellStyle name="Normal 2 16 2 8" xfId="4775" xr:uid="{00000000-0005-0000-0000-0000C6330000}"/>
    <cellStyle name="Normal 2 16 2 8 2" xfId="21772" xr:uid="{00000000-0005-0000-0000-0000C7330000}"/>
    <cellStyle name="Normal 2 16 2 9" xfId="4776" xr:uid="{00000000-0005-0000-0000-0000C8330000}"/>
    <cellStyle name="Normal 2 16 2 9 2" xfId="25608" xr:uid="{00000000-0005-0000-0000-0000C9330000}"/>
    <cellStyle name="Normal 2 16 3" xfId="4777" xr:uid="{00000000-0005-0000-0000-0000CA330000}"/>
    <cellStyle name="Normal 2 16 3 10" xfId="4778" xr:uid="{00000000-0005-0000-0000-0000CB330000}"/>
    <cellStyle name="Normal 2 16 3 10 2" xfId="29481" xr:uid="{00000000-0005-0000-0000-0000CC330000}"/>
    <cellStyle name="Normal 2 16 3 11" xfId="17197" xr:uid="{00000000-0005-0000-0000-0000CD330000}"/>
    <cellStyle name="Normal 2 16 3 2" xfId="4779" xr:uid="{00000000-0005-0000-0000-0000CE330000}"/>
    <cellStyle name="Normal 2 16 3 2 2" xfId="4780" xr:uid="{00000000-0005-0000-0000-0000CF330000}"/>
    <cellStyle name="Normal 2 16 3 2 2 2" xfId="4781" xr:uid="{00000000-0005-0000-0000-0000D0330000}"/>
    <cellStyle name="Normal 2 16 3 2 2 2 2" xfId="4782" xr:uid="{00000000-0005-0000-0000-0000D1330000}"/>
    <cellStyle name="Normal 2 16 3 2 2 2 2 2" xfId="4783" xr:uid="{00000000-0005-0000-0000-0000D2330000}"/>
    <cellStyle name="Normal 2 16 3 2 2 2 2 2 2" xfId="4784" xr:uid="{00000000-0005-0000-0000-0000D3330000}"/>
    <cellStyle name="Normal 2 16 3 2 2 2 2 2 2 2" xfId="21813" xr:uid="{00000000-0005-0000-0000-0000D4330000}"/>
    <cellStyle name="Normal 2 16 3 2 2 2 2 2 3" xfId="4785" xr:uid="{00000000-0005-0000-0000-0000D5330000}"/>
    <cellStyle name="Normal 2 16 3 2 2 2 2 2 3 2" xfId="25649" xr:uid="{00000000-0005-0000-0000-0000D6330000}"/>
    <cellStyle name="Normal 2 16 3 2 2 2 2 2 4" xfId="4786" xr:uid="{00000000-0005-0000-0000-0000D7330000}"/>
    <cellStyle name="Normal 2 16 3 2 2 2 2 2 4 2" xfId="29486" xr:uid="{00000000-0005-0000-0000-0000D8330000}"/>
    <cellStyle name="Normal 2 16 3 2 2 2 2 2 5" xfId="19880" xr:uid="{00000000-0005-0000-0000-0000D9330000}"/>
    <cellStyle name="Normal 2 16 3 2 2 2 2 3" xfId="4787" xr:uid="{00000000-0005-0000-0000-0000DA330000}"/>
    <cellStyle name="Normal 2 16 3 2 2 2 2 3 2" xfId="21812" xr:uid="{00000000-0005-0000-0000-0000DB330000}"/>
    <cellStyle name="Normal 2 16 3 2 2 2 2 4" xfId="4788" xr:uid="{00000000-0005-0000-0000-0000DC330000}"/>
    <cellStyle name="Normal 2 16 3 2 2 2 2 4 2" xfId="25648" xr:uid="{00000000-0005-0000-0000-0000DD330000}"/>
    <cellStyle name="Normal 2 16 3 2 2 2 2 5" xfId="4789" xr:uid="{00000000-0005-0000-0000-0000DE330000}"/>
    <cellStyle name="Normal 2 16 3 2 2 2 2 5 2" xfId="29485" xr:uid="{00000000-0005-0000-0000-0000DF330000}"/>
    <cellStyle name="Normal 2 16 3 2 2 2 2 6" xfId="17201" xr:uid="{00000000-0005-0000-0000-0000E0330000}"/>
    <cellStyle name="Normal 2 16 3 2 2 2 3" xfId="4790" xr:uid="{00000000-0005-0000-0000-0000E1330000}"/>
    <cellStyle name="Normal 2 16 3 2 2 2 3 2" xfId="4791" xr:uid="{00000000-0005-0000-0000-0000E2330000}"/>
    <cellStyle name="Normal 2 16 3 2 2 2 3 2 2" xfId="21814" xr:uid="{00000000-0005-0000-0000-0000E3330000}"/>
    <cellStyle name="Normal 2 16 3 2 2 2 3 3" xfId="4792" xr:uid="{00000000-0005-0000-0000-0000E4330000}"/>
    <cellStyle name="Normal 2 16 3 2 2 2 3 3 2" xfId="25650" xr:uid="{00000000-0005-0000-0000-0000E5330000}"/>
    <cellStyle name="Normal 2 16 3 2 2 2 3 4" xfId="4793" xr:uid="{00000000-0005-0000-0000-0000E6330000}"/>
    <cellStyle name="Normal 2 16 3 2 2 2 3 4 2" xfId="29487" xr:uid="{00000000-0005-0000-0000-0000E7330000}"/>
    <cellStyle name="Normal 2 16 3 2 2 2 3 5" xfId="18894" xr:uid="{00000000-0005-0000-0000-0000E8330000}"/>
    <cellStyle name="Normal 2 16 3 2 2 2 4" xfId="4794" xr:uid="{00000000-0005-0000-0000-0000E9330000}"/>
    <cellStyle name="Normal 2 16 3 2 2 2 4 2" xfId="21811" xr:uid="{00000000-0005-0000-0000-0000EA330000}"/>
    <cellStyle name="Normal 2 16 3 2 2 2 5" xfId="4795" xr:uid="{00000000-0005-0000-0000-0000EB330000}"/>
    <cellStyle name="Normal 2 16 3 2 2 2 5 2" xfId="25647" xr:uid="{00000000-0005-0000-0000-0000EC330000}"/>
    <cellStyle name="Normal 2 16 3 2 2 2 6" xfId="4796" xr:uid="{00000000-0005-0000-0000-0000ED330000}"/>
    <cellStyle name="Normal 2 16 3 2 2 2 6 2" xfId="29484" xr:uid="{00000000-0005-0000-0000-0000EE330000}"/>
    <cellStyle name="Normal 2 16 3 2 2 2 7" xfId="17200" xr:uid="{00000000-0005-0000-0000-0000EF330000}"/>
    <cellStyle name="Normal 2 16 3 2 2 3" xfId="4797" xr:uid="{00000000-0005-0000-0000-0000F0330000}"/>
    <cellStyle name="Normal 2 16 3 2 2 3 2" xfId="4798" xr:uid="{00000000-0005-0000-0000-0000F1330000}"/>
    <cellStyle name="Normal 2 16 3 2 2 3 2 2" xfId="4799" xr:uid="{00000000-0005-0000-0000-0000F2330000}"/>
    <cellStyle name="Normal 2 16 3 2 2 3 2 2 2" xfId="21816" xr:uid="{00000000-0005-0000-0000-0000F3330000}"/>
    <cellStyle name="Normal 2 16 3 2 2 3 2 3" xfId="4800" xr:uid="{00000000-0005-0000-0000-0000F4330000}"/>
    <cellStyle name="Normal 2 16 3 2 2 3 2 3 2" xfId="25652" xr:uid="{00000000-0005-0000-0000-0000F5330000}"/>
    <cellStyle name="Normal 2 16 3 2 2 3 2 4" xfId="4801" xr:uid="{00000000-0005-0000-0000-0000F6330000}"/>
    <cellStyle name="Normal 2 16 3 2 2 3 2 4 2" xfId="29489" xr:uid="{00000000-0005-0000-0000-0000F7330000}"/>
    <cellStyle name="Normal 2 16 3 2 2 3 2 5" xfId="19879" xr:uid="{00000000-0005-0000-0000-0000F8330000}"/>
    <cellStyle name="Normal 2 16 3 2 2 3 3" xfId="4802" xr:uid="{00000000-0005-0000-0000-0000F9330000}"/>
    <cellStyle name="Normal 2 16 3 2 2 3 3 2" xfId="21815" xr:uid="{00000000-0005-0000-0000-0000FA330000}"/>
    <cellStyle name="Normal 2 16 3 2 2 3 4" xfId="4803" xr:uid="{00000000-0005-0000-0000-0000FB330000}"/>
    <cellStyle name="Normal 2 16 3 2 2 3 4 2" xfId="25651" xr:uid="{00000000-0005-0000-0000-0000FC330000}"/>
    <cellStyle name="Normal 2 16 3 2 2 3 5" xfId="4804" xr:uid="{00000000-0005-0000-0000-0000FD330000}"/>
    <cellStyle name="Normal 2 16 3 2 2 3 5 2" xfId="29488" xr:uid="{00000000-0005-0000-0000-0000FE330000}"/>
    <cellStyle name="Normal 2 16 3 2 2 3 6" xfId="17202" xr:uid="{00000000-0005-0000-0000-0000FF330000}"/>
    <cellStyle name="Normal 2 16 3 2 2 4" xfId="4805" xr:uid="{00000000-0005-0000-0000-000000340000}"/>
    <cellStyle name="Normal 2 16 3 2 2 4 2" xfId="4806" xr:uid="{00000000-0005-0000-0000-000001340000}"/>
    <cellStyle name="Normal 2 16 3 2 2 4 2 2" xfId="21817" xr:uid="{00000000-0005-0000-0000-000002340000}"/>
    <cellStyle name="Normal 2 16 3 2 2 4 3" xfId="4807" xr:uid="{00000000-0005-0000-0000-000003340000}"/>
    <cellStyle name="Normal 2 16 3 2 2 4 3 2" xfId="25653" xr:uid="{00000000-0005-0000-0000-000004340000}"/>
    <cellStyle name="Normal 2 16 3 2 2 4 4" xfId="4808" xr:uid="{00000000-0005-0000-0000-000005340000}"/>
    <cellStyle name="Normal 2 16 3 2 2 4 4 2" xfId="29490" xr:uid="{00000000-0005-0000-0000-000006340000}"/>
    <cellStyle name="Normal 2 16 3 2 2 4 5" xfId="18893" xr:uid="{00000000-0005-0000-0000-000007340000}"/>
    <cellStyle name="Normal 2 16 3 2 2 5" xfId="4809" xr:uid="{00000000-0005-0000-0000-000008340000}"/>
    <cellStyle name="Normal 2 16 3 2 2 5 2" xfId="21810" xr:uid="{00000000-0005-0000-0000-000009340000}"/>
    <cellStyle name="Normal 2 16 3 2 2 6" xfId="4810" xr:uid="{00000000-0005-0000-0000-00000A340000}"/>
    <cellStyle name="Normal 2 16 3 2 2 6 2" xfId="25646" xr:uid="{00000000-0005-0000-0000-00000B340000}"/>
    <cellStyle name="Normal 2 16 3 2 2 7" xfId="4811" xr:uid="{00000000-0005-0000-0000-00000C340000}"/>
    <cellStyle name="Normal 2 16 3 2 2 7 2" xfId="29483" xr:uid="{00000000-0005-0000-0000-00000D340000}"/>
    <cellStyle name="Normal 2 16 3 2 2 8" xfId="17199" xr:uid="{00000000-0005-0000-0000-00000E340000}"/>
    <cellStyle name="Normal 2 16 3 2 3" xfId="4812" xr:uid="{00000000-0005-0000-0000-00000F340000}"/>
    <cellStyle name="Normal 2 16 3 2 3 2" xfId="4813" xr:uid="{00000000-0005-0000-0000-000010340000}"/>
    <cellStyle name="Normal 2 16 3 2 3 2 2" xfId="4814" xr:uid="{00000000-0005-0000-0000-000011340000}"/>
    <cellStyle name="Normal 2 16 3 2 3 2 2 2" xfId="4815" xr:uid="{00000000-0005-0000-0000-000012340000}"/>
    <cellStyle name="Normal 2 16 3 2 3 2 2 2 2" xfId="21820" xr:uid="{00000000-0005-0000-0000-000013340000}"/>
    <cellStyle name="Normal 2 16 3 2 3 2 2 3" xfId="4816" xr:uid="{00000000-0005-0000-0000-000014340000}"/>
    <cellStyle name="Normal 2 16 3 2 3 2 2 3 2" xfId="25656" xr:uid="{00000000-0005-0000-0000-000015340000}"/>
    <cellStyle name="Normal 2 16 3 2 3 2 2 4" xfId="4817" xr:uid="{00000000-0005-0000-0000-000016340000}"/>
    <cellStyle name="Normal 2 16 3 2 3 2 2 4 2" xfId="29493" xr:uid="{00000000-0005-0000-0000-000017340000}"/>
    <cellStyle name="Normal 2 16 3 2 3 2 2 5" xfId="19881" xr:uid="{00000000-0005-0000-0000-000018340000}"/>
    <cellStyle name="Normal 2 16 3 2 3 2 3" xfId="4818" xr:uid="{00000000-0005-0000-0000-000019340000}"/>
    <cellStyle name="Normal 2 16 3 2 3 2 3 2" xfId="21819" xr:uid="{00000000-0005-0000-0000-00001A340000}"/>
    <cellStyle name="Normal 2 16 3 2 3 2 4" xfId="4819" xr:uid="{00000000-0005-0000-0000-00001B340000}"/>
    <cellStyle name="Normal 2 16 3 2 3 2 4 2" xfId="25655" xr:uid="{00000000-0005-0000-0000-00001C340000}"/>
    <cellStyle name="Normal 2 16 3 2 3 2 5" xfId="4820" xr:uid="{00000000-0005-0000-0000-00001D340000}"/>
    <cellStyle name="Normal 2 16 3 2 3 2 5 2" xfId="29492" xr:uid="{00000000-0005-0000-0000-00001E340000}"/>
    <cellStyle name="Normal 2 16 3 2 3 2 6" xfId="17204" xr:uid="{00000000-0005-0000-0000-00001F340000}"/>
    <cellStyle name="Normal 2 16 3 2 3 3" xfId="4821" xr:uid="{00000000-0005-0000-0000-000020340000}"/>
    <cellStyle name="Normal 2 16 3 2 3 3 2" xfId="4822" xr:uid="{00000000-0005-0000-0000-000021340000}"/>
    <cellStyle name="Normal 2 16 3 2 3 3 2 2" xfId="21821" xr:uid="{00000000-0005-0000-0000-000022340000}"/>
    <cellStyle name="Normal 2 16 3 2 3 3 3" xfId="4823" xr:uid="{00000000-0005-0000-0000-000023340000}"/>
    <cellStyle name="Normal 2 16 3 2 3 3 3 2" xfId="25657" xr:uid="{00000000-0005-0000-0000-000024340000}"/>
    <cellStyle name="Normal 2 16 3 2 3 3 4" xfId="4824" xr:uid="{00000000-0005-0000-0000-000025340000}"/>
    <cellStyle name="Normal 2 16 3 2 3 3 4 2" xfId="29494" xr:uid="{00000000-0005-0000-0000-000026340000}"/>
    <cellStyle name="Normal 2 16 3 2 3 3 5" xfId="18895" xr:uid="{00000000-0005-0000-0000-000027340000}"/>
    <cellStyle name="Normal 2 16 3 2 3 4" xfId="4825" xr:uid="{00000000-0005-0000-0000-000028340000}"/>
    <cellStyle name="Normal 2 16 3 2 3 4 2" xfId="21818" xr:uid="{00000000-0005-0000-0000-000029340000}"/>
    <cellStyle name="Normal 2 16 3 2 3 5" xfId="4826" xr:uid="{00000000-0005-0000-0000-00002A340000}"/>
    <cellStyle name="Normal 2 16 3 2 3 5 2" xfId="25654" xr:uid="{00000000-0005-0000-0000-00002B340000}"/>
    <cellStyle name="Normal 2 16 3 2 3 6" xfId="4827" xr:uid="{00000000-0005-0000-0000-00002C340000}"/>
    <cellStyle name="Normal 2 16 3 2 3 6 2" xfId="29491" xr:uid="{00000000-0005-0000-0000-00002D340000}"/>
    <cellStyle name="Normal 2 16 3 2 3 7" xfId="17203" xr:uid="{00000000-0005-0000-0000-00002E340000}"/>
    <cellStyle name="Normal 2 16 3 2 4" xfId="4828" xr:uid="{00000000-0005-0000-0000-00002F340000}"/>
    <cellStyle name="Normal 2 16 3 2 4 2" xfId="4829" xr:uid="{00000000-0005-0000-0000-000030340000}"/>
    <cellStyle name="Normal 2 16 3 2 4 2 2" xfId="4830" xr:uid="{00000000-0005-0000-0000-000031340000}"/>
    <cellStyle name="Normal 2 16 3 2 4 2 2 2" xfId="21823" xr:uid="{00000000-0005-0000-0000-000032340000}"/>
    <cellStyle name="Normal 2 16 3 2 4 2 3" xfId="4831" xr:uid="{00000000-0005-0000-0000-000033340000}"/>
    <cellStyle name="Normal 2 16 3 2 4 2 3 2" xfId="25659" xr:uid="{00000000-0005-0000-0000-000034340000}"/>
    <cellStyle name="Normal 2 16 3 2 4 2 4" xfId="4832" xr:uid="{00000000-0005-0000-0000-000035340000}"/>
    <cellStyle name="Normal 2 16 3 2 4 2 4 2" xfId="29496" xr:uid="{00000000-0005-0000-0000-000036340000}"/>
    <cellStyle name="Normal 2 16 3 2 4 2 5" xfId="19878" xr:uid="{00000000-0005-0000-0000-000037340000}"/>
    <cellStyle name="Normal 2 16 3 2 4 3" xfId="4833" xr:uid="{00000000-0005-0000-0000-000038340000}"/>
    <cellStyle name="Normal 2 16 3 2 4 3 2" xfId="21822" xr:uid="{00000000-0005-0000-0000-000039340000}"/>
    <cellStyle name="Normal 2 16 3 2 4 4" xfId="4834" xr:uid="{00000000-0005-0000-0000-00003A340000}"/>
    <cellStyle name="Normal 2 16 3 2 4 4 2" xfId="25658" xr:uid="{00000000-0005-0000-0000-00003B340000}"/>
    <cellStyle name="Normal 2 16 3 2 4 5" xfId="4835" xr:uid="{00000000-0005-0000-0000-00003C340000}"/>
    <cellStyle name="Normal 2 16 3 2 4 5 2" xfId="29495" xr:uid="{00000000-0005-0000-0000-00003D340000}"/>
    <cellStyle name="Normal 2 16 3 2 4 6" xfId="17205" xr:uid="{00000000-0005-0000-0000-00003E340000}"/>
    <cellStyle name="Normal 2 16 3 2 5" xfId="4836" xr:uid="{00000000-0005-0000-0000-00003F340000}"/>
    <cellStyle name="Normal 2 16 3 2 5 2" xfId="4837" xr:uid="{00000000-0005-0000-0000-000040340000}"/>
    <cellStyle name="Normal 2 16 3 2 5 2 2" xfId="21824" xr:uid="{00000000-0005-0000-0000-000041340000}"/>
    <cellStyle name="Normal 2 16 3 2 5 3" xfId="4838" xr:uid="{00000000-0005-0000-0000-000042340000}"/>
    <cellStyle name="Normal 2 16 3 2 5 3 2" xfId="25660" xr:uid="{00000000-0005-0000-0000-000043340000}"/>
    <cellStyle name="Normal 2 16 3 2 5 4" xfId="4839" xr:uid="{00000000-0005-0000-0000-000044340000}"/>
    <cellStyle name="Normal 2 16 3 2 5 4 2" xfId="29497" xr:uid="{00000000-0005-0000-0000-000045340000}"/>
    <cellStyle name="Normal 2 16 3 2 5 5" xfId="18892" xr:uid="{00000000-0005-0000-0000-000046340000}"/>
    <cellStyle name="Normal 2 16 3 2 6" xfId="4840" xr:uid="{00000000-0005-0000-0000-000047340000}"/>
    <cellStyle name="Normal 2 16 3 2 6 2" xfId="21809" xr:uid="{00000000-0005-0000-0000-000048340000}"/>
    <cellStyle name="Normal 2 16 3 2 7" xfId="4841" xr:uid="{00000000-0005-0000-0000-000049340000}"/>
    <cellStyle name="Normal 2 16 3 2 7 2" xfId="25645" xr:uid="{00000000-0005-0000-0000-00004A340000}"/>
    <cellStyle name="Normal 2 16 3 2 8" xfId="4842" xr:uid="{00000000-0005-0000-0000-00004B340000}"/>
    <cellStyle name="Normal 2 16 3 2 8 2" xfId="29482" xr:uid="{00000000-0005-0000-0000-00004C340000}"/>
    <cellStyle name="Normal 2 16 3 2 9" xfId="17198" xr:uid="{00000000-0005-0000-0000-00004D340000}"/>
    <cellStyle name="Normal 2 16 3 3" xfId="4843" xr:uid="{00000000-0005-0000-0000-00004E340000}"/>
    <cellStyle name="Normal 2 16 3 3 2" xfId="4844" xr:uid="{00000000-0005-0000-0000-00004F340000}"/>
    <cellStyle name="Normal 2 16 3 3 2 2" xfId="4845" xr:uid="{00000000-0005-0000-0000-000050340000}"/>
    <cellStyle name="Normal 2 16 3 3 2 2 2" xfId="4846" xr:uid="{00000000-0005-0000-0000-000051340000}"/>
    <cellStyle name="Normal 2 16 3 3 2 2 2 2" xfId="4847" xr:uid="{00000000-0005-0000-0000-000052340000}"/>
    <cellStyle name="Normal 2 16 3 3 2 2 2 2 2" xfId="21828" xr:uid="{00000000-0005-0000-0000-000053340000}"/>
    <cellStyle name="Normal 2 16 3 3 2 2 2 3" xfId="4848" xr:uid="{00000000-0005-0000-0000-000054340000}"/>
    <cellStyle name="Normal 2 16 3 3 2 2 2 3 2" xfId="25664" xr:uid="{00000000-0005-0000-0000-000055340000}"/>
    <cellStyle name="Normal 2 16 3 3 2 2 2 4" xfId="4849" xr:uid="{00000000-0005-0000-0000-000056340000}"/>
    <cellStyle name="Normal 2 16 3 3 2 2 2 4 2" xfId="29501" xr:uid="{00000000-0005-0000-0000-000057340000}"/>
    <cellStyle name="Normal 2 16 3 3 2 2 2 5" xfId="19883" xr:uid="{00000000-0005-0000-0000-000058340000}"/>
    <cellStyle name="Normal 2 16 3 3 2 2 3" xfId="4850" xr:uid="{00000000-0005-0000-0000-000059340000}"/>
    <cellStyle name="Normal 2 16 3 3 2 2 3 2" xfId="21827" xr:uid="{00000000-0005-0000-0000-00005A340000}"/>
    <cellStyle name="Normal 2 16 3 3 2 2 4" xfId="4851" xr:uid="{00000000-0005-0000-0000-00005B340000}"/>
    <cellStyle name="Normal 2 16 3 3 2 2 4 2" xfId="25663" xr:uid="{00000000-0005-0000-0000-00005C340000}"/>
    <cellStyle name="Normal 2 16 3 3 2 2 5" xfId="4852" xr:uid="{00000000-0005-0000-0000-00005D340000}"/>
    <cellStyle name="Normal 2 16 3 3 2 2 5 2" xfId="29500" xr:uid="{00000000-0005-0000-0000-00005E340000}"/>
    <cellStyle name="Normal 2 16 3 3 2 2 6" xfId="17208" xr:uid="{00000000-0005-0000-0000-00005F340000}"/>
    <cellStyle name="Normal 2 16 3 3 2 3" xfId="4853" xr:uid="{00000000-0005-0000-0000-000060340000}"/>
    <cellStyle name="Normal 2 16 3 3 2 3 2" xfId="4854" xr:uid="{00000000-0005-0000-0000-000061340000}"/>
    <cellStyle name="Normal 2 16 3 3 2 3 2 2" xfId="21829" xr:uid="{00000000-0005-0000-0000-000062340000}"/>
    <cellStyle name="Normal 2 16 3 3 2 3 3" xfId="4855" xr:uid="{00000000-0005-0000-0000-000063340000}"/>
    <cellStyle name="Normal 2 16 3 3 2 3 3 2" xfId="25665" xr:uid="{00000000-0005-0000-0000-000064340000}"/>
    <cellStyle name="Normal 2 16 3 3 2 3 4" xfId="4856" xr:uid="{00000000-0005-0000-0000-000065340000}"/>
    <cellStyle name="Normal 2 16 3 3 2 3 4 2" xfId="29502" xr:uid="{00000000-0005-0000-0000-000066340000}"/>
    <cellStyle name="Normal 2 16 3 3 2 3 5" xfId="18897" xr:uid="{00000000-0005-0000-0000-000067340000}"/>
    <cellStyle name="Normal 2 16 3 3 2 4" xfId="4857" xr:uid="{00000000-0005-0000-0000-000068340000}"/>
    <cellStyle name="Normal 2 16 3 3 2 4 2" xfId="21826" xr:uid="{00000000-0005-0000-0000-000069340000}"/>
    <cellStyle name="Normal 2 16 3 3 2 5" xfId="4858" xr:uid="{00000000-0005-0000-0000-00006A340000}"/>
    <cellStyle name="Normal 2 16 3 3 2 5 2" xfId="25662" xr:uid="{00000000-0005-0000-0000-00006B340000}"/>
    <cellStyle name="Normal 2 16 3 3 2 6" xfId="4859" xr:uid="{00000000-0005-0000-0000-00006C340000}"/>
    <cellStyle name="Normal 2 16 3 3 2 6 2" xfId="29499" xr:uid="{00000000-0005-0000-0000-00006D340000}"/>
    <cellStyle name="Normal 2 16 3 3 2 7" xfId="17207" xr:uid="{00000000-0005-0000-0000-00006E340000}"/>
    <cellStyle name="Normal 2 16 3 3 3" xfId="4860" xr:uid="{00000000-0005-0000-0000-00006F340000}"/>
    <cellStyle name="Normal 2 16 3 3 3 2" xfId="4861" xr:uid="{00000000-0005-0000-0000-000070340000}"/>
    <cellStyle name="Normal 2 16 3 3 3 2 2" xfId="4862" xr:uid="{00000000-0005-0000-0000-000071340000}"/>
    <cellStyle name="Normal 2 16 3 3 3 2 2 2" xfId="21831" xr:uid="{00000000-0005-0000-0000-000072340000}"/>
    <cellStyle name="Normal 2 16 3 3 3 2 3" xfId="4863" xr:uid="{00000000-0005-0000-0000-000073340000}"/>
    <cellStyle name="Normal 2 16 3 3 3 2 3 2" xfId="25667" xr:uid="{00000000-0005-0000-0000-000074340000}"/>
    <cellStyle name="Normal 2 16 3 3 3 2 4" xfId="4864" xr:uid="{00000000-0005-0000-0000-000075340000}"/>
    <cellStyle name="Normal 2 16 3 3 3 2 4 2" xfId="29504" xr:uid="{00000000-0005-0000-0000-000076340000}"/>
    <cellStyle name="Normal 2 16 3 3 3 2 5" xfId="19882" xr:uid="{00000000-0005-0000-0000-000077340000}"/>
    <cellStyle name="Normal 2 16 3 3 3 3" xfId="4865" xr:uid="{00000000-0005-0000-0000-000078340000}"/>
    <cellStyle name="Normal 2 16 3 3 3 3 2" xfId="21830" xr:uid="{00000000-0005-0000-0000-000079340000}"/>
    <cellStyle name="Normal 2 16 3 3 3 4" xfId="4866" xr:uid="{00000000-0005-0000-0000-00007A340000}"/>
    <cellStyle name="Normal 2 16 3 3 3 4 2" xfId="25666" xr:uid="{00000000-0005-0000-0000-00007B340000}"/>
    <cellStyle name="Normal 2 16 3 3 3 5" xfId="4867" xr:uid="{00000000-0005-0000-0000-00007C340000}"/>
    <cellStyle name="Normal 2 16 3 3 3 5 2" xfId="29503" xr:uid="{00000000-0005-0000-0000-00007D340000}"/>
    <cellStyle name="Normal 2 16 3 3 3 6" xfId="17209" xr:uid="{00000000-0005-0000-0000-00007E340000}"/>
    <cellStyle name="Normal 2 16 3 3 4" xfId="4868" xr:uid="{00000000-0005-0000-0000-00007F340000}"/>
    <cellStyle name="Normal 2 16 3 3 4 2" xfId="4869" xr:uid="{00000000-0005-0000-0000-000080340000}"/>
    <cellStyle name="Normal 2 16 3 3 4 2 2" xfId="21832" xr:uid="{00000000-0005-0000-0000-000081340000}"/>
    <cellStyle name="Normal 2 16 3 3 4 3" xfId="4870" xr:uid="{00000000-0005-0000-0000-000082340000}"/>
    <cellStyle name="Normal 2 16 3 3 4 3 2" xfId="25668" xr:uid="{00000000-0005-0000-0000-000083340000}"/>
    <cellStyle name="Normal 2 16 3 3 4 4" xfId="4871" xr:uid="{00000000-0005-0000-0000-000084340000}"/>
    <cellStyle name="Normal 2 16 3 3 4 4 2" xfId="29505" xr:uid="{00000000-0005-0000-0000-000085340000}"/>
    <cellStyle name="Normal 2 16 3 3 4 5" xfId="18896" xr:uid="{00000000-0005-0000-0000-000086340000}"/>
    <cellStyle name="Normal 2 16 3 3 5" xfId="4872" xr:uid="{00000000-0005-0000-0000-000087340000}"/>
    <cellStyle name="Normal 2 16 3 3 5 2" xfId="21825" xr:uid="{00000000-0005-0000-0000-000088340000}"/>
    <cellStyle name="Normal 2 16 3 3 6" xfId="4873" xr:uid="{00000000-0005-0000-0000-000089340000}"/>
    <cellStyle name="Normal 2 16 3 3 6 2" xfId="25661" xr:uid="{00000000-0005-0000-0000-00008A340000}"/>
    <cellStyle name="Normal 2 16 3 3 7" xfId="4874" xr:uid="{00000000-0005-0000-0000-00008B340000}"/>
    <cellStyle name="Normal 2 16 3 3 7 2" xfId="29498" xr:uid="{00000000-0005-0000-0000-00008C340000}"/>
    <cellStyle name="Normal 2 16 3 3 8" xfId="17206" xr:uid="{00000000-0005-0000-0000-00008D340000}"/>
    <cellStyle name="Normal 2 16 3 4" xfId="4875" xr:uid="{00000000-0005-0000-0000-00008E340000}"/>
    <cellStyle name="Normal 2 16 3 4 2" xfId="4876" xr:uid="{00000000-0005-0000-0000-00008F340000}"/>
    <cellStyle name="Normal 2 16 3 4 2 2" xfId="4877" xr:uid="{00000000-0005-0000-0000-000090340000}"/>
    <cellStyle name="Normal 2 16 3 4 2 2 2" xfId="4878" xr:uid="{00000000-0005-0000-0000-000091340000}"/>
    <cellStyle name="Normal 2 16 3 4 2 2 2 2" xfId="21835" xr:uid="{00000000-0005-0000-0000-000092340000}"/>
    <cellStyle name="Normal 2 16 3 4 2 2 3" xfId="4879" xr:uid="{00000000-0005-0000-0000-000093340000}"/>
    <cellStyle name="Normal 2 16 3 4 2 2 3 2" xfId="25671" xr:uid="{00000000-0005-0000-0000-000094340000}"/>
    <cellStyle name="Normal 2 16 3 4 2 2 4" xfId="4880" xr:uid="{00000000-0005-0000-0000-000095340000}"/>
    <cellStyle name="Normal 2 16 3 4 2 2 4 2" xfId="29508" xr:uid="{00000000-0005-0000-0000-000096340000}"/>
    <cellStyle name="Normal 2 16 3 4 2 2 5" xfId="19884" xr:uid="{00000000-0005-0000-0000-000097340000}"/>
    <cellStyle name="Normal 2 16 3 4 2 3" xfId="4881" xr:uid="{00000000-0005-0000-0000-000098340000}"/>
    <cellStyle name="Normal 2 16 3 4 2 3 2" xfId="21834" xr:uid="{00000000-0005-0000-0000-000099340000}"/>
    <cellStyle name="Normal 2 16 3 4 2 4" xfId="4882" xr:uid="{00000000-0005-0000-0000-00009A340000}"/>
    <cellStyle name="Normal 2 16 3 4 2 4 2" xfId="25670" xr:uid="{00000000-0005-0000-0000-00009B340000}"/>
    <cellStyle name="Normal 2 16 3 4 2 5" xfId="4883" xr:uid="{00000000-0005-0000-0000-00009C340000}"/>
    <cellStyle name="Normal 2 16 3 4 2 5 2" xfId="29507" xr:uid="{00000000-0005-0000-0000-00009D340000}"/>
    <cellStyle name="Normal 2 16 3 4 2 6" xfId="17211" xr:uid="{00000000-0005-0000-0000-00009E340000}"/>
    <cellStyle name="Normal 2 16 3 4 3" xfId="4884" xr:uid="{00000000-0005-0000-0000-00009F340000}"/>
    <cellStyle name="Normal 2 16 3 4 3 2" xfId="4885" xr:uid="{00000000-0005-0000-0000-0000A0340000}"/>
    <cellStyle name="Normal 2 16 3 4 3 2 2" xfId="21836" xr:uid="{00000000-0005-0000-0000-0000A1340000}"/>
    <cellStyle name="Normal 2 16 3 4 3 3" xfId="4886" xr:uid="{00000000-0005-0000-0000-0000A2340000}"/>
    <cellStyle name="Normal 2 16 3 4 3 3 2" xfId="25672" xr:uid="{00000000-0005-0000-0000-0000A3340000}"/>
    <cellStyle name="Normal 2 16 3 4 3 4" xfId="4887" xr:uid="{00000000-0005-0000-0000-0000A4340000}"/>
    <cellStyle name="Normal 2 16 3 4 3 4 2" xfId="29509" xr:uid="{00000000-0005-0000-0000-0000A5340000}"/>
    <cellStyle name="Normal 2 16 3 4 3 5" xfId="18898" xr:uid="{00000000-0005-0000-0000-0000A6340000}"/>
    <cellStyle name="Normal 2 16 3 4 4" xfId="4888" xr:uid="{00000000-0005-0000-0000-0000A7340000}"/>
    <cellStyle name="Normal 2 16 3 4 4 2" xfId="21833" xr:uid="{00000000-0005-0000-0000-0000A8340000}"/>
    <cellStyle name="Normal 2 16 3 4 5" xfId="4889" xr:uid="{00000000-0005-0000-0000-0000A9340000}"/>
    <cellStyle name="Normal 2 16 3 4 5 2" xfId="25669" xr:uid="{00000000-0005-0000-0000-0000AA340000}"/>
    <cellStyle name="Normal 2 16 3 4 6" xfId="4890" xr:uid="{00000000-0005-0000-0000-0000AB340000}"/>
    <cellStyle name="Normal 2 16 3 4 6 2" xfId="29506" xr:uid="{00000000-0005-0000-0000-0000AC340000}"/>
    <cellStyle name="Normal 2 16 3 4 7" xfId="17210" xr:uid="{00000000-0005-0000-0000-0000AD340000}"/>
    <cellStyle name="Normal 2 16 3 5" xfId="4891" xr:uid="{00000000-0005-0000-0000-0000AE340000}"/>
    <cellStyle name="Normal 2 16 3 5 2" xfId="4892" xr:uid="{00000000-0005-0000-0000-0000AF340000}"/>
    <cellStyle name="Normal 2 16 3 5 2 2" xfId="4893" xr:uid="{00000000-0005-0000-0000-0000B0340000}"/>
    <cellStyle name="Normal 2 16 3 5 2 2 2" xfId="4894" xr:uid="{00000000-0005-0000-0000-0000B1340000}"/>
    <cellStyle name="Normal 2 16 3 5 2 2 2 2" xfId="21839" xr:uid="{00000000-0005-0000-0000-0000B2340000}"/>
    <cellStyle name="Normal 2 16 3 5 2 2 3" xfId="4895" xr:uid="{00000000-0005-0000-0000-0000B3340000}"/>
    <cellStyle name="Normal 2 16 3 5 2 2 3 2" xfId="25675" xr:uid="{00000000-0005-0000-0000-0000B4340000}"/>
    <cellStyle name="Normal 2 16 3 5 2 2 4" xfId="4896" xr:uid="{00000000-0005-0000-0000-0000B5340000}"/>
    <cellStyle name="Normal 2 16 3 5 2 2 4 2" xfId="29512" xr:uid="{00000000-0005-0000-0000-0000B6340000}"/>
    <cellStyle name="Normal 2 16 3 5 2 2 5" xfId="20548" xr:uid="{00000000-0005-0000-0000-0000B7340000}"/>
    <cellStyle name="Normal 2 16 3 5 2 3" xfId="4897" xr:uid="{00000000-0005-0000-0000-0000B8340000}"/>
    <cellStyle name="Normal 2 16 3 5 2 3 2" xfId="21838" xr:uid="{00000000-0005-0000-0000-0000B9340000}"/>
    <cellStyle name="Normal 2 16 3 5 2 4" xfId="4898" xr:uid="{00000000-0005-0000-0000-0000BA340000}"/>
    <cellStyle name="Normal 2 16 3 5 2 4 2" xfId="25674" xr:uid="{00000000-0005-0000-0000-0000BB340000}"/>
    <cellStyle name="Normal 2 16 3 5 2 5" xfId="4899" xr:uid="{00000000-0005-0000-0000-0000BC340000}"/>
    <cellStyle name="Normal 2 16 3 5 2 5 2" xfId="29511" xr:uid="{00000000-0005-0000-0000-0000BD340000}"/>
    <cellStyle name="Normal 2 16 3 5 2 6" xfId="17213" xr:uid="{00000000-0005-0000-0000-0000BE340000}"/>
    <cellStyle name="Normal 2 16 3 5 3" xfId="4900" xr:uid="{00000000-0005-0000-0000-0000BF340000}"/>
    <cellStyle name="Normal 2 16 3 5 3 2" xfId="4901" xr:uid="{00000000-0005-0000-0000-0000C0340000}"/>
    <cellStyle name="Normal 2 16 3 5 3 2 2" xfId="21840" xr:uid="{00000000-0005-0000-0000-0000C1340000}"/>
    <cellStyle name="Normal 2 16 3 5 3 3" xfId="4902" xr:uid="{00000000-0005-0000-0000-0000C2340000}"/>
    <cellStyle name="Normal 2 16 3 5 3 3 2" xfId="25676" xr:uid="{00000000-0005-0000-0000-0000C3340000}"/>
    <cellStyle name="Normal 2 16 3 5 3 4" xfId="4903" xr:uid="{00000000-0005-0000-0000-0000C4340000}"/>
    <cellStyle name="Normal 2 16 3 5 3 4 2" xfId="29513" xr:uid="{00000000-0005-0000-0000-0000C5340000}"/>
    <cellStyle name="Normal 2 16 3 5 3 5" xfId="19575" xr:uid="{00000000-0005-0000-0000-0000C6340000}"/>
    <cellStyle name="Normal 2 16 3 5 4" xfId="4904" xr:uid="{00000000-0005-0000-0000-0000C7340000}"/>
    <cellStyle name="Normal 2 16 3 5 4 2" xfId="21837" xr:uid="{00000000-0005-0000-0000-0000C8340000}"/>
    <cellStyle name="Normal 2 16 3 5 5" xfId="4905" xr:uid="{00000000-0005-0000-0000-0000C9340000}"/>
    <cellStyle name="Normal 2 16 3 5 5 2" xfId="25673" xr:uid="{00000000-0005-0000-0000-0000CA340000}"/>
    <cellStyle name="Normal 2 16 3 5 6" xfId="4906" xr:uid="{00000000-0005-0000-0000-0000CB340000}"/>
    <cellStyle name="Normal 2 16 3 5 6 2" xfId="29510" xr:uid="{00000000-0005-0000-0000-0000CC340000}"/>
    <cellStyle name="Normal 2 16 3 5 7" xfId="17212" xr:uid="{00000000-0005-0000-0000-0000CD340000}"/>
    <cellStyle name="Normal 2 16 3 6" xfId="4907" xr:uid="{00000000-0005-0000-0000-0000CE340000}"/>
    <cellStyle name="Normal 2 16 3 6 2" xfId="4908" xr:uid="{00000000-0005-0000-0000-0000CF340000}"/>
    <cellStyle name="Normal 2 16 3 6 2 2" xfId="4909" xr:uid="{00000000-0005-0000-0000-0000D0340000}"/>
    <cellStyle name="Normal 2 16 3 6 2 2 2" xfId="21842" xr:uid="{00000000-0005-0000-0000-0000D1340000}"/>
    <cellStyle name="Normal 2 16 3 6 2 3" xfId="4910" xr:uid="{00000000-0005-0000-0000-0000D2340000}"/>
    <cellStyle name="Normal 2 16 3 6 2 3 2" xfId="25678" xr:uid="{00000000-0005-0000-0000-0000D3340000}"/>
    <cellStyle name="Normal 2 16 3 6 2 4" xfId="4911" xr:uid="{00000000-0005-0000-0000-0000D4340000}"/>
    <cellStyle name="Normal 2 16 3 6 2 4 2" xfId="29515" xr:uid="{00000000-0005-0000-0000-0000D5340000}"/>
    <cellStyle name="Normal 2 16 3 6 2 5" xfId="19877" xr:uid="{00000000-0005-0000-0000-0000D6340000}"/>
    <cellStyle name="Normal 2 16 3 6 3" xfId="4912" xr:uid="{00000000-0005-0000-0000-0000D7340000}"/>
    <cellStyle name="Normal 2 16 3 6 3 2" xfId="21841" xr:uid="{00000000-0005-0000-0000-0000D8340000}"/>
    <cellStyle name="Normal 2 16 3 6 4" xfId="4913" xr:uid="{00000000-0005-0000-0000-0000D9340000}"/>
    <cellStyle name="Normal 2 16 3 6 4 2" xfId="25677" xr:uid="{00000000-0005-0000-0000-0000DA340000}"/>
    <cellStyle name="Normal 2 16 3 6 5" xfId="4914" xr:uid="{00000000-0005-0000-0000-0000DB340000}"/>
    <cellStyle name="Normal 2 16 3 6 5 2" xfId="29514" xr:uid="{00000000-0005-0000-0000-0000DC340000}"/>
    <cellStyle name="Normal 2 16 3 6 6" xfId="17214" xr:uid="{00000000-0005-0000-0000-0000DD340000}"/>
    <cellStyle name="Normal 2 16 3 7" xfId="4915" xr:uid="{00000000-0005-0000-0000-0000DE340000}"/>
    <cellStyle name="Normal 2 16 3 7 2" xfId="4916" xr:uid="{00000000-0005-0000-0000-0000DF340000}"/>
    <cellStyle name="Normal 2 16 3 7 2 2" xfId="21843" xr:uid="{00000000-0005-0000-0000-0000E0340000}"/>
    <cellStyle name="Normal 2 16 3 7 3" xfId="4917" xr:uid="{00000000-0005-0000-0000-0000E1340000}"/>
    <cellStyle name="Normal 2 16 3 7 3 2" xfId="25679" xr:uid="{00000000-0005-0000-0000-0000E2340000}"/>
    <cellStyle name="Normal 2 16 3 7 4" xfId="4918" xr:uid="{00000000-0005-0000-0000-0000E3340000}"/>
    <cellStyle name="Normal 2 16 3 7 4 2" xfId="29516" xr:uid="{00000000-0005-0000-0000-0000E4340000}"/>
    <cellStyle name="Normal 2 16 3 7 5" xfId="18891" xr:uid="{00000000-0005-0000-0000-0000E5340000}"/>
    <cellStyle name="Normal 2 16 3 8" xfId="4919" xr:uid="{00000000-0005-0000-0000-0000E6340000}"/>
    <cellStyle name="Normal 2 16 3 8 2" xfId="21808" xr:uid="{00000000-0005-0000-0000-0000E7340000}"/>
    <cellStyle name="Normal 2 16 3 9" xfId="4920" xr:uid="{00000000-0005-0000-0000-0000E8340000}"/>
    <cellStyle name="Normal 2 16 3 9 2" xfId="25644" xr:uid="{00000000-0005-0000-0000-0000E9340000}"/>
    <cellStyle name="Normal 2 16 4" xfId="4921" xr:uid="{00000000-0005-0000-0000-0000EA340000}"/>
    <cellStyle name="Normal 2 16 4 2" xfId="4922" xr:uid="{00000000-0005-0000-0000-0000EB340000}"/>
    <cellStyle name="Normal 2 16 4 2 2" xfId="4923" xr:uid="{00000000-0005-0000-0000-0000EC340000}"/>
    <cellStyle name="Normal 2 16 4 2 2 2" xfId="4924" xr:uid="{00000000-0005-0000-0000-0000ED340000}"/>
    <cellStyle name="Normal 2 16 4 2 2 2 2" xfId="4925" xr:uid="{00000000-0005-0000-0000-0000EE340000}"/>
    <cellStyle name="Normal 2 16 4 2 2 2 2 2" xfId="4926" xr:uid="{00000000-0005-0000-0000-0000EF340000}"/>
    <cellStyle name="Normal 2 16 4 2 2 2 2 2 2" xfId="21848" xr:uid="{00000000-0005-0000-0000-0000F0340000}"/>
    <cellStyle name="Normal 2 16 4 2 2 2 2 3" xfId="4927" xr:uid="{00000000-0005-0000-0000-0000F1340000}"/>
    <cellStyle name="Normal 2 16 4 2 2 2 2 3 2" xfId="25684" xr:uid="{00000000-0005-0000-0000-0000F2340000}"/>
    <cellStyle name="Normal 2 16 4 2 2 2 2 4" xfId="4928" xr:uid="{00000000-0005-0000-0000-0000F3340000}"/>
    <cellStyle name="Normal 2 16 4 2 2 2 2 4 2" xfId="29521" xr:uid="{00000000-0005-0000-0000-0000F4340000}"/>
    <cellStyle name="Normal 2 16 4 2 2 2 2 5" xfId="19887" xr:uid="{00000000-0005-0000-0000-0000F5340000}"/>
    <cellStyle name="Normal 2 16 4 2 2 2 3" xfId="4929" xr:uid="{00000000-0005-0000-0000-0000F6340000}"/>
    <cellStyle name="Normal 2 16 4 2 2 2 3 2" xfId="21847" xr:uid="{00000000-0005-0000-0000-0000F7340000}"/>
    <cellStyle name="Normal 2 16 4 2 2 2 4" xfId="4930" xr:uid="{00000000-0005-0000-0000-0000F8340000}"/>
    <cellStyle name="Normal 2 16 4 2 2 2 4 2" xfId="25683" xr:uid="{00000000-0005-0000-0000-0000F9340000}"/>
    <cellStyle name="Normal 2 16 4 2 2 2 5" xfId="4931" xr:uid="{00000000-0005-0000-0000-0000FA340000}"/>
    <cellStyle name="Normal 2 16 4 2 2 2 5 2" xfId="29520" xr:uid="{00000000-0005-0000-0000-0000FB340000}"/>
    <cellStyle name="Normal 2 16 4 2 2 2 6" xfId="17218" xr:uid="{00000000-0005-0000-0000-0000FC340000}"/>
    <cellStyle name="Normal 2 16 4 2 2 3" xfId="4932" xr:uid="{00000000-0005-0000-0000-0000FD340000}"/>
    <cellStyle name="Normal 2 16 4 2 2 3 2" xfId="4933" xr:uid="{00000000-0005-0000-0000-0000FE340000}"/>
    <cellStyle name="Normal 2 16 4 2 2 3 2 2" xfId="21849" xr:uid="{00000000-0005-0000-0000-0000FF340000}"/>
    <cellStyle name="Normal 2 16 4 2 2 3 3" xfId="4934" xr:uid="{00000000-0005-0000-0000-000000350000}"/>
    <cellStyle name="Normal 2 16 4 2 2 3 3 2" xfId="25685" xr:uid="{00000000-0005-0000-0000-000001350000}"/>
    <cellStyle name="Normal 2 16 4 2 2 3 4" xfId="4935" xr:uid="{00000000-0005-0000-0000-000002350000}"/>
    <cellStyle name="Normal 2 16 4 2 2 3 4 2" xfId="29522" xr:uid="{00000000-0005-0000-0000-000003350000}"/>
    <cellStyle name="Normal 2 16 4 2 2 3 5" xfId="18901" xr:uid="{00000000-0005-0000-0000-000004350000}"/>
    <cellStyle name="Normal 2 16 4 2 2 4" xfId="4936" xr:uid="{00000000-0005-0000-0000-000005350000}"/>
    <cellStyle name="Normal 2 16 4 2 2 4 2" xfId="21846" xr:uid="{00000000-0005-0000-0000-000006350000}"/>
    <cellStyle name="Normal 2 16 4 2 2 5" xfId="4937" xr:uid="{00000000-0005-0000-0000-000007350000}"/>
    <cellStyle name="Normal 2 16 4 2 2 5 2" xfId="25682" xr:uid="{00000000-0005-0000-0000-000008350000}"/>
    <cellStyle name="Normal 2 16 4 2 2 6" xfId="4938" xr:uid="{00000000-0005-0000-0000-000009350000}"/>
    <cellStyle name="Normal 2 16 4 2 2 6 2" xfId="29519" xr:uid="{00000000-0005-0000-0000-00000A350000}"/>
    <cellStyle name="Normal 2 16 4 2 2 7" xfId="17217" xr:uid="{00000000-0005-0000-0000-00000B350000}"/>
    <cellStyle name="Normal 2 16 4 2 3" xfId="4939" xr:uid="{00000000-0005-0000-0000-00000C350000}"/>
    <cellStyle name="Normal 2 16 4 2 3 2" xfId="4940" xr:uid="{00000000-0005-0000-0000-00000D350000}"/>
    <cellStyle name="Normal 2 16 4 2 3 2 2" xfId="4941" xr:uid="{00000000-0005-0000-0000-00000E350000}"/>
    <cellStyle name="Normal 2 16 4 2 3 2 2 2" xfId="21851" xr:uid="{00000000-0005-0000-0000-00000F350000}"/>
    <cellStyle name="Normal 2 16 4 2 3 2 3" xfId="4942" xr:uid="{00000000-0005-0000-0000-000010350000}"/>
    <cellStyle name="Normal 2 16 4 2 3 2 3 2" xfId="25687" xr:uid="{00000000-0005-0000-0000-000011350000}"/>
    <cellStyle name="Normal 2 16 4 2 3 2 4" xfId="4943" xr:uid="{00000000-0005-0000-0000-000012350000}"/>
    <cellStyle name="Normal 2 16 4 2 3 2 4 2" xfId="29524" xr:uid="{00000000-0005-0000-0000-000013350000}"/>
    <cellStyle name="Normal 2 16 4 2 3 2 5" xfId="19886" xr:uid="{00000000-0005-0000-0000-000014350000}"/>
    <cellStyle name="Normal 2 16 4 2 3 3" xfId="4944" xr:uid="{00000000-0005-0000-0000-000015350000}"/>
    <cellStyle name="Normal 2 16 4 2 3 3 2" xfId="21850" xr:uid="{00000000-0005-0000-0000-000016350000}"/>
    <cellStyle name="Normal 2 16 4 2 3 4" xfId="4945" xr:uid="{00000000-0005-0000-0000-000017350000}"/>
    <cellStyle name="Normal 2 16 4 2 3 4 2" xfId="25686" xr:uid="{00000000-0005-0000-0000-000018350000}"/>
    <cellStyle name="Normal 2 16 4 2 3 5" xfId="4946" xr:uid="{00000000-0005-0000-0000-000019350000}"/>
    <cellStyle name="Normal 2 16 4 2 3 5 2" xfId="29523" xr:uid="{00000000-0005-0000-0000-00001A350000}"/>
    <cellStyle name="Normal 2 16 4 2 3 6" xfId="17219" xr:uid="{00000000-0005-0000-0000-00001B350000}"/>
    <cellStyle name="Normal 2 16 4 2 4" xfId="4947" xr:uid="{00000000-0005-0000-0000-00001C350000}"/>
    <cellStyle name="Normal 2 16 4 2 4 2" xfId="4948" xr:uid="{00000000-0005-0000-0000-00001D350000}"/>
    <cellStyle name="Normal 2 16 4 2 4 2 2" xfId="21852" xr:uid="{00000000-0005-0000-0000-00001E350000}"/>
    <cellStyle name="Normal 2 16 4 2 4 3" xfId="4949" xr:uid="{00000000-0005-0000-0000-00001F350000}"/>
    <cellStyle name="Normal 2 16 4 2 4 3 2" xfId="25688" xr:uid="{00000000-0005-0000-0000-000020350000}"/>
    <cellStyle name="Normal 2 16 4 2 4 4" xfId="4950" xr:uid="{00000000-0005-0000-0000-000021350000}"/>
    <cellStyle name="Normal 2 16 4 2 4 4 2" xfId="29525" xr:uid="{00000000-0005-0000-0000-000022350000}"/>
    <cellStyle name="Normal 2 16 4 2 4 5" xfId="18900" xr:uid="{00000000-0005-0000-0000-000023350000}"/>
    <cellStyle name="Normal 2 16 4 2 5" xfId="4951" xr:uid="{00000000-0005-0000-0000-000024350000}"/>
    <cellStyle name="Normal 2 16 4 2 5 2" xfId="21845" xr:uid="{00000000-0005-0000-0000-000025350000}"/>
    <cellStyle name="Normal 2 16 4 2 6" xfId="4952" xr:uid="{00000000-0005-0000-0000-000026350000}"/>
    <cellStyle name="Normal 2 16 4 2 6 2" xfId="25681" xr:uid="{00000000-0005-0000-0000-000027350000}"/>
    <cellStyle name="Normal 2 16 4 2 7" xfId="4953" xr:uid="{00000000-0005-0000-0000-000028350000}"/>
    <cellStyle name="Normal 2 16 4 2 7 2" xfId="29518" xr:uid="{00000000-0005-0000-0000-000029350000}"/>
    <cellStyle name="Normal 2 16 4 2 8" xfId="17216" xr:uid="{00000000-0005-0000-0000-00002A350000}"/>
    <cellStyle name="Normal 2 16 4 3" xfId="4954" xr:uid="{00000000-0005-0000-0000-00002B350000}"/>
    <cellStyle name="Normal 2 16 4 3 2" xfId="4955" xr:uid="{00000000-0005-0000-0000-00002C350000}"/>
    <cellStyle name="Normal 2 16 4 3 2 2" xfId="4956" xr:uid="{00000000-0005-0000-0000-00002D350000}"/>
    <cellStyle name="Normal 2 16 4 3 2 2 2" xfId="4957" xr:uid="{00000000-0005-0000-0000-00002E350000}"/>
    <cellStyle name="Normal 2 16 4 3 2 2 2 2" xfId="21855" xr:uid="{00000000-0005-0000-0000-00002F350000}"/>
    <cellStyle name="Normal 2 16 4 3 2 2 3" xfId="4958" xr:uid="{00000000-0005-0000-0000-000030350000}"/>
    <cellStyle name="Normal 2 16 4 3 2 2 3 2" xfId="25691" xr:uid="{00000000-0005-0000-0000-000031350000}"/>
    <cellStyle name="Normal 2 16 4 3 2 2 4" xfId="4959" xr:uid="{00000000-0005-0000-0000-000032350000}"/>
    <cellStyle name="Normal 2 16 4 3 2 2 4 2" xfId="29528" xr:uid="{00000000-0005-0000-0000-000033350000}"/>
    <cellStyle name="Normal 2 16 4 3 2 2 5" xfId="19888" xr:uid="{00000000-0005-0000-0000-000034350000}"/>
    <cellStyle name="Normal 2 16 4 3 2 3" xfId="4960" xr:uid="{00000000-0005-0000-0000-000035350000}"/>
    <cellStyle name="Normal 2 16 4 3 2 3 2" xfId="21854" xr:uid="{00000000-0005-0000-0000-000036350000}"/>
    <cellStyle name="Normal 2 16 4 3 2 4" xfId="4961" xr:uid="{00000000-0005-0000-0000-000037350000}"/>
    <cellStyle name="Normal 2 16 4 3 2 4 2" xfId="25690" xr:uid="{00000000-0005-0000-0000-000038350000}"/>
    <cellStyle name="Normal 2 16 4 3 2 5" xfId="4962" xr:uid="{00000000-0005-0000-0000-000039350000}"/>
    <cellStyle name="Normal 2 16 4 3 2 5 2" xfId="29527" xr:uid="{00000000-0005-0000-0000-00003A350000}"/>
    <cellStyle name="Normal 2 16 4 3 2 6" xfId="17221" xr:uid="{00000000-0005-0000-0000-00003B350000}"/>
    <cellStyle name="Normal 2 16 4 3 3" xfId="4963" xr:uid="{00000000-0005-0000-0000-00003C350000}"/>
    <cellStyle name="Normal 2 16 4 3 3 2" xfId="4964" xr:uid="{00000000-0005-0000-0000-00003D350000}"/>
    <cellStyle name="Normal 2 16 4 3 3 2 2" xfId="21856" xr:uid="{00000000-0005-0000-0000-00003E350000}"/>
    <cellStyle name="Normal 2 16 4 3 3 3" xfId="4965" xr:uid="{00000000-0005-0000-0000-00003F350000}"/>
    <cellStyle name="Normal 2 16 4 3 3 3 2" xfId="25692" xr:uid="{00000000-0005-0000-0000-000040350000}"/>
    <cellStyle name="Normal 2 16 4 3 3 4" xfId="4966" xr:uid="{00000000-0005-0000-0000-000041350000}"/>
    <cellStyle name="Normal 2 16 4 3 3 4 2" xfId="29529" xr:uid="{00000000-0005-0000-0000-000042350000}"/>
    <cellStyle name="Normal 2 16 4 3 3 5" xfId="18902" xr:uid="{00000000-0005-0000-0000-000043350000}"/>
    <cellStyle name="Normal 2 16 4 3 4" xfId="4967" xr:uid="{00000000-0005-0000-0000-000044350000}"/>
    <cellStyle name="Normal 2 16 4 3 4 2" xfId="21853" xr:uid="{00000000-0005-0000-0000-000045350000}"/>
    <cellStyle name="Normal 2 16 4 3 5" xfId="4968" xr:uid="{00000000-0005-0000-0000-000046350000}"/>
    <cellStyle name="Normal 2 16 4 3 5 2" xfId="25689" xr:uid="{00000000-0005-0000-0000-000047350000}"/>
    <cellStyle name="Normal 2 16 4 3 6" xfId="4969" xr:uid="{00000000-0005-0000-0000-000048350000}"/>
    <cellStyle name="Normal 2 16 4 3 6 2" xfId="29526" xr:uid="{00000000-0005-0000-0000-000049350000}"/>
    <cellStyle name="Normal 2 16 4 3 7" xfId="17220" xr:uid="{00000000-0005-0000-0000-00004A350000}"/>
    <cellStyle name="Normal 2 16 4 4" xfId="4970" xr:uid="{00000000-0005-0000-0000-00004B350000}"/>
    <cellStyle name="Normal 2 16 4 4 2" xfId="4971" xr:uid="{00000000-0005-0000-0000-00004C350000}"/>
    <cellStyle name="Normal 2 16 4 4 2 2" xfId="4972" xr:uid="{00000000-0005-0000-0000-00004D350000}"/>
    <cellStyle name="Normal 2 16 4 4 2 2 2" xfId="21858" xr:uid="{00000000-0005-0000-0000-00004E350000}"/>
    <cellStyle name="Normal 2 16 4 4 2 3" xfId="4973" xr:uid="{00000000-0005-0000-0000-00004F350000}"/>
    <cellStyle name="Normal 2 16 4 4 2 3 2" xfId="25694" xr:uid="{00000000-0005-0000-0000-000050350000}"/>
    <cellStyle name="Normal 2 16 4 4 2 4" xfId="4974" xr:uid="{00000000-0005-0000-0000-000051350000}"/>
    <cellStyle name="Normal 2 16 4 4 2 4 2" xfId="29531" xr:uid="{00000000-0005-0000-0000-000052350000}"/>
    <cellStyle name="Normal 2 16 4 4 2 5" xfId="19885" xr:uid="{00000000-0005-0000-0000-000053350000}"/>
    <cellStyle name="Normal 2 16 4 4 3" xfId="4975" xr:uid="{00000000-0005-0000-0000-000054350000}"/>
    <cellStyle name="Normal 2 16 4 4 3 2" xfId="21857" xr:uid="{00000000-0005-0000-0000-000055350000}"/>
    <cellStyle name="Normal 2 16 4 4 4" xfId="4976" xr:uid="{00000000-0005-0000-0000-000056350000}"/>
    <cellStyle name="Normal 2 16 4 4 4 2" xfId="25693" xr:uid="{00000000-0005-0000-0000-000057350000}"/>
    <cellStyle name="Normal 2 16 4 4 5" xfId="4977" xr:uid="{00000000-0005-0000-0000-000058350000}"/>
    <cellStyle name="Normal 2 16 4 4 5 2" xfId="29530" xr:uid="{00000000-0005-0000-0000-000059350000}"/>
    <cellStyle name="Normal 2 16 4 4 6" xfId="17222" xr:uid="{00000000-0005-0000-0000-00005A350000}"/>
    <cellStyle name="Normal 2 16 4 5" xfId="4978" xr:uid="{00000000-0005-0000-0000-00005B350000}"/>
    <cellStyle name="Normal 2 16 4 5 2" xfId="4979" xr:uid="{00000000-0005-0000-0000-00005C350000}"/>
    <cellStyle name="Normal 2 16 4 5 2 2" xfId="21859" xr:uid="{00000000-0005-0000-0000-00005D350000}"/>
    <cellStyle name="Normal 2 16 4 5 3" xfId="4980" xr:uid="{00000000-0005-0000-0000-00005E350000}"/>
    <cellStyle name="Normal 2 16 4 5 3 2" xfId="25695" xr:uid="{00000000-0005-0000-0000-00005F350000}"/>
    <cellStyle name="Normal 2 16 4 5 4" xfId="4981" xr:uid="{00000000-0005-0000-0000-000060350000}"/>
    <cellStyle name="Normal 2 16 4 5 4 2" xfId="29532" xr:uid="{00000000-0005-0000-0000-000061350000}"/>
    <cellStyle name="Normal 2 16 4 5 5" xfId="18899" xr:uid="{00000000-0005-0000-0000-000062350000}"/>
    <cellStyle name="Normal 2 16 4 6" xfId="4982" xr:uid="{00000000-0005-0000-0000-000063350000}"/>
    <cellStyle name="Normal 2 16 4 6 2" xfId="21844" xr:uid="{00000000-0005-0000-0000-000064350000}"/>
    <cellStyle name="Normal 2 16 4 7" xfId="4983" xr:uid="{00000000-0005-0000-0000-000065350000}"/>
    <cellStyle name="Normal 2 16 4 7 2" xfId="25680" xr:uid="{00000000-0005-0000-0000-000066350000}"/>
    <cellStyle name="Normal 2 16 4 8" xfId="4984" xr:uid="{00000000-0005-0000-0000-000067350000}"/>
    <cellStyle name="Normal 2 16 4 8 2" xfId="29517" xr:uid="{00000000-0005-0000-0000-000068350000}"/>
    <cellStyle name="Normal 2 16 4 9" xfId="17215" xr:uid="{00000000-0005-0000-0000-000069350000}"/>
    <cellStyle name="Normal 2 16 5" xfId="4985" xr:uid="{00000000-0005-0000-0000-00006A350000}"/>
    <cellStyle name="Normal 2 16 5 2" xfId="4986" xr:uid="{00000000-0005-0000-0000-00006B350000}"/>
    <cellStyle name="Normal 2 16 5 2 2" xfId="4987" xr:uid="{00000000-0005-0000-0000-00006C350000}"/>
    <cellStyle name="Normal 2 16 5 2 2 2" xfId="4988" xr:uid="{00000000-0005-0000-0000-00006D350000}"/>
    <cellStyle name="Normal 2 16 5 2 2 2 2" xfId="4989" xr:uid="{00000000-0005-0000-0000-00006E350000}"/>
    <cellStyle name="Normal 2 16 5 2 2 2 2 2" xfId="21863" xr:uid="{00000000-0005-0000-0000-00006F350000}"/>
    <cellStyle name="Normal 2 16 5 2 2 2 3" xfId="4990" xr:uid="{00000000-0005-0000-0000-000070350000}"/>
    <cellStyle name="Normal 2 16 5 2 2 2 3 2" xfId="25699" xr:uid="{00000000-0005-0000-0000-000071350000}"/>
    <cellStyle name="Normal 2 16 5 2 2 2 4" xfId="4991" xr:uid="{00000000-0005-0000-0000-000072350000}"/>
    <cellStyle name="Normal 2 16 5 2 2 2 4 2" xfId="29536" xr:uid="{00000000-0005-0000-0000-000073350000}"/>
    <cellStyle name="Normal 2 16 5 2 2 2 5" xfId="19890" xr:uid="{00000000-0005-0000-0000-000074350000}"/>
    <cellStyle name="Normal 2 16 5 2 2 3" xfId="4992" xr:uid="{00000000-0005-0000-0000-000075350000}"/>
    <cellStyle name="Normal 2 16 5 2 2 3 2" xfId="21862" xr:uid="{00000000-0005-0000-0000-000076350000}"/>
    <cellStyle name="Normal 2 16 5 2 2 4" xfId="4993" xr:uid="{00000000-0005-0000-0000-000077350000}"/>
    <cellStyle name="Normal 2 16 5 2 2 4 2" xfId="25698" xr:uid="{00000000-0005-0000-0000-000078350000}"/>
    <cellStyle name="Normal 2 16 5 2 2 5" xfId="4994" xr:uid="{00000000-0005-0000-0000-000079350000}"/>
    <cellStyle name="Normal 2 16 5 2 2 5 2" xfId="29535" xr:uid="{00000000-0005-0000-0000-00007A350000}"/>
    <cellStyle name="Normal 2 16 5 2 2 6" xfId="17225" xr:uid="{00000000-0005-0000-0000-00007B350000}"/>
    <cellStyle name="Normal 2 16 5 2 3" xfId="4995" xr:uid="{00000000-0005-0000-0000-00007C350000}"/>
    <cellStyle name="Normal 2 16 5 2 3 2" xfId="4996" xr:uid="{00000000-0005-0000-0000-00007D350000}"/>
    <cellStyle name="Normal 2 16 5 2 3 2 2" xfId="21864" xr:uid="{00000000-0005-0000-0000-00007E350000}"/>
    <cellStyle name="Normal 2 16 5 2 3 3" xfId="4997" xr:uid="{00000000-0005-0000-0000-00007F350000}"/>
    <cellStyle name="Normal 2 16 5 2 3 3 2" xfId="25700" xr:uid="{00000000-0005-0000-0000-000080350000}"/>
    <cellStyle name="Normal 2 16 5 2 3 4" xfId="4998" xr:uid="{00000000-0005-0000-0000-000081350000}"/>
    <cellStyle name="Normal 2 16 5 2 3 4 2" xfId="29537" xr:uid="{00000000-0005-0000-0000-000082350000}"/>
    <cellStyle name="Normal 2 16 5 2 3 5" xfId="18904" xr:uid="{00000000-0005-0000-0000-000083350000}"/>
    <cellStyle name="Normal 2 16 5 2 4" xfId="4999" xr:uid="{00000000-0005-0000-0000-000084350000}"/>
    <cellStyle name="Normal 2 16 5 2 4 2" xfId="21861" xr:uid="{00000000-0005-0000-0000-000085350000}"/>
    <cellStyle name="Normal 2 16 5 2 5" xfId="5000" xr:uid="{00000000-0005-0000-0000-000086350000}"/>
    <cellStyle name="Normal 2 16 5 2 5 2" xfId="25697" xr:uid="{00000000-0005-0000-0000-000087350000}"/>
    <cellStyle name="Normal 2 16 5 2 6" xfId="5001" xr:uid="{00000000-0005-0000-0000-000088350000}"/>
    <cellStyle name="Normal 2 16 5 2 6 2" xfId="29534" xr:uid="{00000000-0005-0000-0000-000089350000}"/>
    <cellStyle name="Normal 2 16 5 2 7" xfId="17224" xr:uid="{00000000-0005-0000-0000-00008A350000}"/>
    <cellStyle name="Normal 2 16 5 3" xfId="5002" xr:uid="{00000000-0005-0000-0000-00008B350000}"/>
    <cellStyle name="Normal 2 16 5 3 2" xfId="5003" xr:uid="{00000000-0005-0000-0000-00008C350000}"/>
    <cellStyle name="Normal 2 16 5 3 2 2" xfId="5004" xr:uid="{00000000-0005-0000-0000-00008D350000}"/>
    <cellStyle name="Normal 2 16 5 3 2 2 2" xfId="21866" xr:uid="{00000000-0005-0000-0000-00008E350000}"/>
    <cellStyle name="Normal 2 16 5 3 2 3" xfId="5005" xr:uid="{00000000-0005-0000-0000-00008F350000}"/>
    <cellStyle name="Normal 2 16 5 3 2 3 2" xfId="25702" xr:uid="{00000000-0005-0000-0000-000090350000}"/>
    <cellStyle name="Normal 2 16 5 3 2 4" xfId="5006" xr:uid="{00000000-0005-0000-0000-000091350000}"/>
    <cellStyle name="Normal 2 16 5 3 2 4 2" xfId="29539" xr:uid="{00000000-0005-0000-0000-000092350000}"/>
    <cellStyle name="Normal 2 16 5 3 2 5" xfId="19889" xr:uid="{00000000-0005-0000-0000-000093350000}"/>
    <cellStyle name="Normal 2 16 5 3 3" xfId="5007" xr:uid="{00000000-0005-0000-0000-000094350000}"/>
    <cellStyle name="Normal 2 16 5 3 3 2" xfId="21865" xr:uid="{00000000-0005-0000-0000-000095350000}"/>
    <cellStyle name="Normal 2 16 5 3 4" xfId="5008" xr:uid="{00000000-0005-0000-0000-000096350000}"/>
    <cellStyle name="Normal 2 16 5 3 4 2" xfId="25701" xr:uid="{00000000-0005-0000-0000-000097350000}"/>
    <cellStyle name="Normal 2 16 5 3 5" xfId="5009" xr:uid="{00000000-0005-0000-0000-000098350000}"/>
    <cellStyle name="Normal 2 16 5 3 5 2" xfId="29538" xr:uid="{00000000-0005-0000-0000-000099350000}"/>
    <cellStyle name="Normal 2 16 5 3 6" xfId="17226" xr:uid="{00000000-0005-0000-0000-00009A350000}"/>
    <cellStyle name="Normal 2 16 5 4" xfId="5010" xr:uid="{00000000-0005-0000-0000-00009B350000}"/>
    <cellStyle name="Normal 2 16 5 4 2" xfId="5011" xr:uid="{00000000-0005-0000-0000-00009C350000}"/>
    <cellStyle name="Normal 2 16 5 4 2 2" xfId="21867" xr:uid="{00000000-0005-0000-0000-00009D350000}"/>
    <cellStyle name="Normal 2 16 5 4 3" xfId="5012" xr:uid="{00000000-0005-0000-0000-00009E350000}"/>
    <cellStyle name="Normal 2 16 5 4 3 2" xfId="25703" xr:uid="{00000000-0005-0000-0000-00009F350000}"/>
    <cellStyle name="Normal 2 16 5 4 4" xfId="5013" xr:uid="{00000000-0005-0000-0000-0000A0350000}"/>
    <cellStyle name="Normal 2 16 5 4 4 2" xfId="29540" xr:uid="{00000000-0005-0000-0000-0000A1350000}"/>
    <cellStyle name="Normal 2 16 5 4 5" xfId="18903" xr:uid="{00000000-0005-0000-0000-0000A2350000}"/>
    <cellStyle name="Normal 2 16 5 5" xfId="5014" xr:uid="{00000000-0005-0000-0000-0000A3350000}"/>
    <cellStyle name="Normal 2 16 5 5 2" xfId="21860" xr:uid="{00000000-0005-0000-0000-0000A4350000}"/>
    <cellStyle name="Normal 2 16 5 6" xfId="5015" xr:uid="{00000000-0005-0000-0000-0000A5350000}"/>
    <cellStyle name="Normal 2 16 5 6 2" xfId="25696" xr:uid="{00000000-0005-0000-0000-0000A6350000}"/>
    <cellStyle name="Normal 2 16 5 7" xfId="5016" xr:uid="{00000000-0005-0000-0000-0000A7350000}"/>
    <cellStyle name="Normal 2 16 5 7 2" xfId="29533" xr:uid="{00000000-0005-0000-0000-0000A8350000}"/>
    <cellStyle name="Normal 2 16 5 8" xfId="17223" xr:uid="{00000000-0005-0000-0000-0000A9350000}"/>
    <cellStyle name="Normal 2 16 6" xfId="5017" xr:uid="{00000000-0005-0000-0000-0000AA350000}"/>
    <cellStyle name="Normal 2 16 6 2" xfId="5018" xr:uid="{00000000-0005-0000-0000-0000AB350000}"/>
    <cellStyle name="Normal 2 16 6 2 2" xfId="5019" xr:uid="{00000000-0005-0000-0000-0000AC350000}"/>
    <cellStyle name="Normal 2 16 6 2 2 2" xfId="5020" xr:uid="{00000000-0005-0000-0000-0000AD350000}"/>
    <cellStyle name="Normal 2 16 6 2 2 2 2" xfId="21870" xr:uid="{00000000-0005-0000-0000-0000AE350000}"/>
    <cellStyle name="Normal 2 16 6 2 2 3" xfId="5021" xr:uid="{00000000-0005-0000-0000-0000AF350000}"/>
    <cellStyle name="Normal 2 16 6 2 2 3 2" xfId="25706" xr:uid="{00000000-0005-0000-0000-0000B0350000}"/>
    <cellStyle name="Normal 2 16 6 2 2 4" xfId="5022" xr:uid="{00000000-0005-0000-0000-0000B1350000}"/>
    <cellStyle name="Normal 2 16 6 2 2 4 2" xfId="29543" xr:uid="{00000000-0005-0000-0000-0000B2350000}"/>
    <cellStyle name="Normal 2 16 6 2 2 5" xfId="19891" xr:uid="{00000000-0005-0000-0000-0000B3350000}"/>
    <cellStyle name="Normal 2 16 6 2 3" xfId="5023" xr:uid="{00000000-0005-0000-0000-0000B4350000}"/>
    <cellStyle name="Normal 2 16 6 2 3 2" xfId="21869" xr:uid="{00000000-0005-0000-0000-0000B5350000}"/>
    <cellStyle name="Normal 2 16 6 2 4" xfId="5024" xr:uid="{00000000-0005-0000-0000-0000B6350000}"/>
    <cellStyle name="Normal 2 16 6 2 4 2" xfId="25705" xr:uid="{00000000-0005-0000-0000-0000B7350000}"/>
    <cellStyle name="Normal 2 16 6 2 5" xfId="5025" xr:uid="{00000000-0005-0000-0000-0000B8350000}"/>
    <cellStyle name="Normal 2 16 6 2 5 2" xfId="29542" xr:uid="{00000000-0005-0000-0000-0000B9350000}"/>
    <cellStyle name="Normal 2 16 6 2 6" xfId="17228" xr:uid="{00000000-0005-0000-0000-0000BA350000}"/>
    <cellStyle name="Normal 2 16 6 3" xfId="5026" xr:uid="{00000000-0005-0000-0000-0000BB350000}"/>
    <cellStyle name="Normal 2 16 6 3 2" xfId="5027" xr:uid="{00000000-0005-0000-0000-0000BC350000}"/>
    <cellStyle name="Normal 2 16 6 3 2 2" xfId="21871" xr:uid="{00000000-0005-0000-0000-0000BD350000}"/>
    <cellStyle name="Normal 2 16 6 3 3" xfId="5028" xr:uid="{00000000-0005-0000-0000-0000BE350000}"/>
    <cellStyle name="Normal 2 16 6 3 3 2" xfId="25707" xr:uid="{00000000-0005-0000-0000-0000BF350000}"/>
    <cellStyle name="Normal 2 16 6 3 4" xfId="5029" xr:uid="{00000000-0005-0000-0000-0000C0350000}"/>
    <cellStyle name="Normal 2 16 6 3 4 2" xfId="29544" xr:uid="{00000000-0005-0000-0000-0000C1350000}"/>
    <cellStyle name="Normal 2 16 6 3 5" xfId="18905" xr:uid="{00000000-0005-0000-0000-0000C2350000}"/>
    <cellStyle name="Normal 2 16 6 4" xfId="5030" xr:uid="{00000000-0005-0000-0000-0000C3350000}"/>
    <cellStyle name="Normal 2 16 6 4 2" xfId="21868" xr:uid="{00000000-0005-0000-0000-0000C4350000}"/>
    <cellStyle name="Normal 2 16 6 5" xfId="5031" xr:uid="{00000000-0005-0000-0000-0000C5350000}"/>
    <cellStyle name="Normal 2 16 6 5 2" xfId="25704" xr:uid="{00000000-0005-0000-0000-0000C6350000}"/>
    <cellStyle name="Normal 2 16 6 6" xfId="5032" xr:uid="{00000000-0005-0000-0000-0000C7350000}"/>
    <cellStyle name="Normal 2 16 6 6 2" xfId="29541" xr:uid="{00000000-0005-0000-0000-0000C8350000}"/>
    <cellStyle name="Normal 2 16 6 7" xfId="17227" xr:uid="{00000000-0005-0000-0000-0000C9350000}"/>
    <cellStyle name="Normal 2 16 7" xfId="5033" xr:uid="{00000000-0005-0000-0000-0000CA350000}"/>
    <cellStyle name="Normal 2 16 7 2" xfId="5034" xr:uid="{00000000-0005-0000-0000-0000CB350000}"/>
    <cellStyle name="Normal 2 16 7 2 2" xfId="5035" xr:uid="{00000000-0005-0000-0000-0000CC350000}"/>
    <cellStyle name="Normal 2 16 7 2 2 2" xfId="5036" xr:uid="{00000000-0005-0000-0000-0000CD350000}"/>
    <cellStyle name="Normal 2 16 7 2 2 2 2" xfId="21874" xr:uid="{00000000-0005-0000-0000-0000CE350000}"/>
    <cellStyle name="Normal 2 16 7 2 2 3" xfId="5037" xr:uid="{00000000-0005-0000-0000-0000CF350000}"/>
    <cellStyle name="Normal 2 16 7 2 2 3 2" xfId="25710" xr:uid="{00000000-0005-0000-0000-0000D0350000}"/>
    <cellStyle name="Normal 2 16 7 2 2 4" xfId="5038" xr:uid="{00000000-0005-0000-0000-0000D1350000}"/>
    <cellStyle name="Normal 2 16 7 2 2 4 2" xfId="29547" xr:uid="{00000000-0005-0000-0000-0000D2350000}"/>
    <cellStyle name="Normal 2 16 7 2 2 5" xfId="20549" xr:uid="{00000000-0005-0000-0000-0000D3350000}"/>
    <cellStyle name="Normal 2 16 7 2 3" xfId="5039" xr:uid="{00000000-0005-0000-0000-0000D4350000}"/>
    <cellStyle name="Normal 2 16 7 2 3 2" xfId="21873" xr:uid="{00000000-0005-0000-0000-0000D5350000}"/>
    <cellStyle name="Normal 2 16 7 2 4" xfId="5040" xr:uid="{00000000-0005-0000-0000-0000D6350000}"/>
    <cellStyle name="Normal 2 16 7 2 4 2" xfId="25709" xr:uid="{00000000-0005-0000-0000-0000D7350000}"/>
    <cellStyle name="Normal 2 16 7 2 5" xfId="5041" xr:uid="{00000000-0005-0000-0000-0000D8350000}"/>
    <cellStyle name="Normal 2 16 7 2 5 2" xfId="29546" xr:uid="{00000000-0005-0000-0000-0000D9350000}"/>
    <cellStyle name="Normal 2 16 7 2 6" xfId="17230" xr:uid="{00000000-0005-0000-0000-0000DA350000}"/>
    <cellStyle name="Normal 2 16 7 3" xfId="5042" xr:uid="{00000000-0005-0000-0000-0000DB350000}"/>
    <cellStyle name="Normal 2 16 7 3 2" xfId="5043" xr:uid="{00000000-0005-0000-0000-0000DC350000}"/>
    <cellStyle name="Normal 2 16 7 3 2 2" xfId="21875" xr:uid="{00000000-0005-0000-0000-0000DD350000}"/>
    <cellStyle name="Normal 2 16 7 3 3" xfId="5044" xr:uid="{00000000-0005-0000-0000-0000DE350000}"/>
    <cellStyle name="Normal 2 16 7 3 3 2" xfId="25711" xr:uid="{00000000-0005-0000-0000-0000DF350000}"/>
    <cellStyle name="Normal 2 16 7 3 4" xfId="5045" xr:uid="{00000000-0005-0000-0000-0000E0350000}"/>
    <cellStyle name="Normal 2 16 7 3 4 2" xfId="29548" xr:uid="{00000000-0005-0000-0000-0000E1350000}"/>
    <cellStyle name="Normal 2 16 7 3 5" xfId="19540" xr:uid="{00000000-0005-0000-0000-0000E2350000}"/>
    <cellStyle name="Normal 2 16 7 4" xfId="5046" xr:uid="{00000000-0005-0000-0000-0000E3350000}"/>
    <cellStyle name="Normal 2 16 7 4 2" xfId="21872" xr:uid="{00000000-0005-0000-0000-0000E4350000}"/>
    <cellStyle name="Normal 2 16 7 5" xfId="5047" xr:uid="{00000000-0005-0000-0000-0000E5350000}"/>
    <cellStyle name="Normal 2 16 7 5 2" xfId="25708" xr:uid="{00000000-0005-0000-0000-0000E6350000}"/>
    <cellStyle name="Normal 2 16 7 6" xfId="5048" xr:uid="{00000000-0005-0000-0000-0000E7350000}"/>
    <cellStyle name="Normal 2 16 7 6 2" xfId="29545" xr:uid="{00000000-0005-0000-0000-0000E8350000}"/>
    <cellStyle name="Normal 2 16 7 7" xfId="17229" xr:uid="{00000000-0005-0000-0000-0000E9350000}"/>
    <cellStyle name="Normal 2 16 8" xfId="5049" xr:uid="{00000000-0005-0000-0000-0000EA350000}"/>
    <cellStyle name="Normal 2 16 8 2" xfId="5050" xr:uid="{00000000-0005-0000-0000-0000EB350000}"/>
    <cellStyle name="Normal 2 16 8 2 2" xfId="5051" xr:uid="{00000000-0005-0000-0000-0000EC350000}"/>
    <cellStyle name="Normal 2 16 8 2 2 2" xfId="21877" xr:uid="{00000000-0005-0000-0000-0000ED350000}"/>
    <cellStyle name="Normal 2 16 8 2 3" xfId="5052" xr:uid="{00000000-0005-0000-0000-0000EE350000}"/>
    <cellStyle name="Normal 2 16 8 2 3 2" xfId="25713" xr:uid="{00000000-0005-0000-0000-0000EF350000}"/>
    <cellStyle name="Normal 2 16 8 2 4" xfId="5053" xr:uid="{00000000-0005-0000-0000-0000F0350000}"/>
    <cellStyle name="Normal 2 16 8 2 4 2" xfId="29550" xr:uid="{00000000-0005-0000-0000-0000F1350000}"/>
    <cellStyle name="Normal 2 16 8 2 5" xfId="19868" xr:uid="{00000000-0005-0000-0000-0000F2350000}"/>
    <cellStyle name="Normal 2 16 8 3" xfId="5054" xr:uid="{00000000-0005-0000-0000-0000F3350000}"/>
    <cellStyle name="Normal 2 16 8 3 2" xfId="21876" xr:uid="{00000000-0005-0000-0000-0000F4350000}"/>
    <cellStyle name="Normal 2 16 8 4" xfId="5055" xr:uid="{00000000-0005-0000-0000-0000F5350000}"/>
    <cellStyle name="Normal 2 16 8 4 2" xfId="25712" xr:uid="{00000000-0005-0000-0000-0000F6350000}"/>
    <cellStyle name="Normal 2 16 8 5" xfId="5056" xr:uid="{00000000-0005-0000-0000-0000F7350000}"/>
    <cellStyle name="Normal 2 16 8 5 2" xfId="29549" xr:uid="{00000000-0005-0000-0000-0000F8350000}"/>
    <cellStyle name="Normal 2 16 8 6" xfId="17231" xr:uid="{00000000-0005-0000-0000-0000F9350000}"/>
    <cellStyle name="Normal 2 16 9" xfId="5057" xr:uid="{00000000-0005-0000-0000-0000FA350000}"/>
    <cellStyle name="Normal 2 16 9 2" xfId="5058" xr:uid="{00000000-0005-0000-0000-0000FB350000}"/>
    <cellStyle name="Normal 2 16 9 2 2" xfId="21878" xr:uid="{00000000-0005-0000-0000-0000FC350000}"/>
    <cellStyle name="Normal 2 16 9 3" xfId="5059" xr:uid="{00000000-0005-0000-0000-0000FD350000}"/>
    <cellStyle name="Normal 2 16 9 3 2" xfId="25714" xr:uid="{00000000-0005-0000-0000-0000FE350000}"/>
    <cellStyle name="Normal 2 16 9 4" xfId="5060" xr:uid="{00000000-0005-0000-0000-0000FF350000}"/>
    <cellStyle name="Normal 2 16 9 4 2" xfId="29551" xr:uid="{00000000-0005-0000-0000-000000360000}"/>
    <cellStyle name="Normal 2 16 9 5" xfId="18882" xr:uid="{00000000-0005-0000-0000-000001360000}"/>
    <cellStyle name="Normal 2 17" xfId="5061" xr:uid="{00000000-0005-0000-0000-000002360000}"/>
    <cellStyle name="Normal 2 17 10" xfId="5062" xr:uid="{00000000-0005-0000-0000-000003360000}"/>
    <cellStyle name="Normal 2 17 10 2" xfId="21879" xr:uid="{00000000-0005-0000-0000-000004360000}"/>
    <cellStyle name="Normal 2 17 11" xfId="5063" xr:uid="{00000000-0005-0000-0000-000005360000}"/>
    <cellStyle name="Normal 2 17 11 2" xfId="25715" xr:uid="{00000000-0005-0000-0000-000006360000}"/>
    <cellStyle name="Normal 2 17 12" xfId="5064" xr:uid="{00000000-0005-0000-0000-000007360000}"/>
    <cellStyle name="Normal 2 17 12 2" xfId="29552" xr:uid="{00000000-0005-0000-0000-000008360000}"/>
    <cellStyle name="Normal 2 17 13" xfId="32648" xr:uid="{00000000-0005-0000-0000-000009360000}"/>
    <cellStyle name="Normal 2 17 14" xfId="35411" xr:uid="{00000000-0005-0000-0000-00000A360000}"/>
    <cellStyle name="Normal 2 17 15" xfId="17232" xr:uid="{00000000-0005-0000-0000-00000B360000}"/>
    <cellStyle name="Normal 2 17 2" xfId="5065" xr:uid="{00000000-0005-0000-0000-00000C360000}"/>
    <cellStyle name="Normal 2 17 2 10" xfId="5066" xr:uid="{00000000-0005-0000-0000-00000D360000}"/>
    <cellStyle name="Normal 2 17 2 10 2" xfId="29553" xr:uid="{00000000-0005-0000-0000-00000E360000}"/>
    <cellStyle name="Normal 2 17 2 11" xfId="17233" xr:uid="{00000000-0005-0000-0000-00000F360000}"/>
    <cellStyle name="Normal 2 17 2 2" xfId="5067" xr:uid="{00000000-0005-0000-0000-000010360000}"/>
    <cellStyle name="Normal 2 17 2 2 2" xfId="5068" xr:uid="{00000000-0005-0000-0000-000011360000}"/>
    <cellStyle name="Normal 2 17 2 2 2 2" xfId="5069" xr:uid="{00000000-0005-0000-0000-000012360000}"/>
    <cellStyle name="Normal 2 17 2 2 2 2 2" xfId="5070" xr:uid="{00000000-0005-0000-0000-000013360000}"/>
    <cellStyle name="Normal 2 17 2 2 2 2 2 2" xfId="5071" xr:uid="{00000000-0005-0000-0000-000014360000}"/>
    <cellStyle name="Normal 2 17 2 2 2 2 2 2 2" xfId="5072" xr:uid="{00000000-0005-0000-0000-000015360000}"/>
    <cellStyle name="Normal 2 17 2 2 2 2 2 2 2 2" xfId="21885" xr:uid="{00000000-0005-0000-0000-000016360000}"/>
    <cellStyle name="Normal 2 17 2 2 2 2 2 2 3" xfId="5073" xr:uid="{00000000-0005-0000-0000-000017360000}"/>
    <cellStyle name="Normal 2 17 2 2 2 2 2 2 3 2" xfId="25721" xr:uid="{00000000-0005-0000-0000-000018360000}"/>
    <cellStyle name="Normal 2 17 2 2 2 2 2 2 4" xfId="5074" xr:uid="{00000000-0005-0000-0000-000019360000}"/>
    <cellStyle name="Normal 2 17 2 2 2 2 2 2 4 2" xfId="29558" xr:uid="{00000000-0005-0000-0000-00001A360000}"/>
    <cellStyle name="Normal 2 17 2 2 2 2 2 2 5" xfId="19896" xr:uid="{00000000-0005-0000-0000-00001B360000}"/>
    <cellStyle name="Normal 2 17 2 2 2 2 2 3" xfId="5075" xr:uid="{00000000-0005-0000-0000-00001C360000}"/>
    <cellStyle name="Normal 2 17 2 2 2 2 2 3 2" xfId="21884" xr:uid="{00000000-0005-0000-0000-00001D360000}"/>
    <cellStyle name="Normal 2 17 2 2 2 2 2 4" xfId="5076" xr:uid="{00000000-0005-0000-0000-00001E360000}"/>
    <cellStyle name="Normal 2 17 2 2 2 2 2 4 2" xfId="25720" xr:uid="{00000000-0005-0000-0000-00001F360000}"/>
    <cellStyle name="Normal 2 17 2 2 2 2 2 5" xfId="5077" xr:uid="{00000000-0005-0000-0000-000020360000}"/>
    <cellStyle name="Normal 2 17 2 2 2 2 2 5 2" xfId="29557" xr:uid="{00000000-0005-0000-0000-000021360000}"/>
    <cellStyle name="Normal 2 17 2 2 2 2 2 6" xfId="17237" xr:uid="{00000000-0005-0000-0000-000022360000}"/>
    <cellStyle name="Normal 2 17 2 2 2 2 3" xfId="5078" xr:uid="{00000000-0005-0000-0000-000023360000}"/>
    <cellStyle name="Normal 2 17 2 2 2 2 3 2" xfId="5079" xr:uid="{00000000-0005-0000-0000-000024360000}"/>
    <cellStyle name="Normal 2 17 2 2 2 2 3 2 2" xfId="21886" xr:uid="{00000000-0005-0000-0000-000025360000}"/>
    <cellStyle name="Normal 2 17 2 2 2 2 3 3" xfId="5080" xr:uid="{00000000-0005-0000-0000-000026360000}"/>
    <cellStyle name="Normal 2 17 2 2 2 2 3 3 2" xfId="25722" xr:uid="{00000000-0005-0000-0000-000027360000}"/>
    <cellStyle name="Normal 2 17 2 2 2 2 3 4" xfId="5081" xr:uid="{00000000-0005-0000-0000-000028360000}"/>
    <cellStyle name="Normal 2 17 2 2 2 2 3 4 2" xfId="29559" xr:uid="{00000000-0005-0000-0000-000029360000}"/>
    <cellStyle name="Normal 2 17 2 2 2 2 3 5" xfId="18910" xr:uid="{00000000-0005-0000-0000-00002A360000}"/>
    <cellStyle name="Normal 2 17 2 2 2 2 4" xfId="5082" xr:uid="{00000000-0005-0000-0000-00002B360000}"/>
    <cellStyle name="Normal 2 17 2 2 2 2 4 2" xfId="21883" xr:uid="{00000000-0005-0000-0000-00002C360000}"/>
    <cellStyle name="Normal 2 17 2 2 2 2 5" xfId="5083" xr:uid="{00000000-0005-0000-0000-00002D360000}"/>
    <cellStyle name="Normal 2 17 2 2 2 2 5 2" xfId="25719" xr:uid="{00000000-0005-0000-0000-00002E360000}"/>
    <cellStyle name="Normal 2 17 2 2 2 2 6" xfId="5084" xr:uid="{00000000-0005-0000-0000-00002F360000}"/>
    <cellStyle name="Normal 2 17 2 2 2 2 6 2" xfId="29556" xr:uid="{00000000-0005-0000-0000-000030360000}"/>
    <cellStyle name="Normal 2 17 2 2 2 2 7" xfId="17236" xr:uid="{00000000-0005-0000-0000-000031360000}"/>
    <cellStyle name="Normal 2 17 2 2 2 3" xfId="5085" xr:uid="{00000000-0005-0000-0000-000032360000}"/>
    <cellStyle name="Normal 2 17 2 2 2 3 2" xfId="5086" xr:uid="{00000000-0005-0000-0000-000033360000}"/>
    <cellStyle name="Normal 2 17 2 2 2 3 2 2" xfId="5087" xr:uid="{00000000-0005-0000-0000-000034360000}"/>
    <cellStyle name="Normal 2 17 2 2 2 3 2 2 2" xfId="21888" xr:uid="{00000000-0005-0000-0000-000035360000}"/>
    <cellStyle name="Normal 2 17 2 2 2 3 2 3" xfId="5088" xr:uid="{00000000-0005-0000-0000-000036360000}"/>
    <cellStyle name="Normal 2 17 2 2 2 3 2 3 2" xfId="25724" xr:uid="{00000000-0005-0000-0000-000037360000}"/>
    <cellStyle name="Normal 2 17 2 2 2 3 2 4" xfId="5089" xr:uid="{00000000-0005-0000-0000-000038360000}"/>
    <cellStyle name="Normal 2 17 2 2 2 3 2 4 2" xfId="29561" xr:uid="{00000000-0005-0000-0000-000039360000}"/>
    <cellStyle name="Normal 2 17 2 2 2 3 2 5" xfId="19895" xr:uid="{00000000-0005-0000-0000-00003A360000}"/>
    <cellStyle name="Normal 2 17 2 2 2 3 3" xfId="5090" xr:uid="{00000000-0005-0000-0000-00003B360000}"/>
    <cellStyle name="Normal 2 17 2 2 2 3 3 2" xfId="21887" xr:uid="{00000000-0005-0000-0000-00003C360000}"/>
    <cellStyle name="Normal 2 17 2 2 2 3 4" xfId="5091" xr:uid="{00000000-0005-0000-0000-00003D360000}"/>
    <cellStyle name="Normal 2 17 2 2 2 3 4 2" xfId="25723" xr:uid="{00000000-0005-0000-0000-00003E360000}"/>
    <cellStyle name="Normal 2 17 2 2 2 3 5" xfId="5092" xr:uid="{00000000-0005-0000-0000-00003F360000}"/>
    <cellStyle name="Normal 2 17 2 2 2 3 5 2" xfId="29560" xr:uid="{00000000-0005-0000-0000-000040360000}"/>
    <cellStyle name="Normal 2 17 2 2 2 3 6" xfId="17238" xr:uid="{00000000-0005-0000-0000-000041360000}"/>
    <cellStyle name="Normal 2 17 2 2 2 4" xfId="5093" xr:uid="{00000000-0005-0000-0000-000042360000}"/>
    <cellStyle name="Normal 2 17 2 2 2 4 2" xfId="5094" xr:uid="{00000000-0005-0000-0000-000043360000}"/>
    <cellStyle name="Normal 2 17 2 2 2 4 2 2" xfId="21889" xr:uid="{00000000-0005-0000-0000-000044360000}"/>
    <cellStyle name="Normal 2 17 2 2 2 4 3" xfId="5095" xr:uid="{00000000-0005-0000-0000-000045360000}"/>
    <cellStyle name="Normal 2 17 2 2 2 4 3 2" xfId="25725" xr:uid="{00000000-0005-0000-0000-000046360000}"/>
    <cellStyle name="Normal 2 17 2 2 2 4 4" xfId="5096" xr:uid="{00000000-0005-0000-0000-000047360000}"/>
    <cellStyle name="Normal 2 17 2 2 2 4 4 2" xfId="29562" xr:uid="{00000000-0005-0000-0000-000048360000}"/>
    <cellStyle name="Normal 2 17 2 2 2 4 5" xfId="18909" xr:uid="{00000000-0005-0000-0000-000049360000}"/>
    <cellStyle name="Normal 2 17 2 2 2 5" xfId="5097" xr:uid="{00000000-0005-0000-0000-00004A360000}"/>
    <cellStyle name="Normal 2 17 2 2 2 5 2" xfId="21882" xr:uid="{00000000-0005-0000-0000-00004B360000}"/>
    <cellStyle name="Normal 2 17 2 2 2 6" xfId="5098" xr:uid="{00000000-0005-0000-0000-00004C360000}"/>
    <cellStyle name="Normal 2 17 2 2 2 6 2" xfId="25718" xr:uid="{00000000-0005-0000-0000-00004D360000}"/>
    <cellStyle name="Normal 2 17 2 2 2 7" xfId="5099" xr:uid="{00000000-0005-0000-0000-00004E360000}"/>
    <cellStyle name="Normal 2 17 2 2 2 7 2" xfId="29555" xr:uid="{00000000-0005-0000-0000-00004F360000}"/>
    <cellStyle name="Normal 2 17 2 2 2 8" xfId="17235" xr:uid="{00000000-0005-0000-0000-000050360000}"/>
    <cellStyle name="Normal 2 17 2 2 3" xfId="5100" xr:uid="{00000000-0005-0000-0000-000051360000}"/>
    <cellStyle name="Normal 2 17 2 2 3 2" xfId="5101" xr:uid="{00000000-0005-0000-0000-000052360000}"/>
    <cellStyle name="Normal 2 17 2 2 3 2 2" xfId="5102" xr:uid="{00000000-0005-0000-0000-000053360000}"/>
    <cellStyle name="Normal 2 17 2 2 3 2 2 2" xfId="5103" xr:uid="{00000000-0005-0000-0000-000054360000}"/>
    <cellStyle name="Normal 2 17 2 2 3 2 2 2 2" xfId="21892" xr:uid="{00000000-0005-0000-0000-000055360000}"/>
    <cellStyle name="Normal 2 17 2 2 3 2 2 3" xfId="5104" xr:uid="{00000000-0005-0000-0000-000056360000}"/>
    <cellStyle name="Normal 2 17 2 2 3 2 2 3 2" xfId="25728" xr:uid="{00000000-0005-0000-0000-000057360000}"/>
    <cellStyle name="Normal 2 17 2 2 3 2 2 4" xfId="5105" xr:uid="{00000000-0005-0000-0000-000058360000}"/>
    <cellStyle name="Normal 2 17 2 2 3 2 2 4 2" xfId="29565" xr:uid="{00000000-0005-0000-0000-000059360000}"/>
    <cellStyle name="Normal 2 17 2 2 3 2 2 5" xfId="19897" xr:uid="{00000000-0005-0000-0000-00005A360000}"/>
    <cellStyle name="Normal 2 17 2 2 3 2 3" xfId="5106" xr:uid="{00000000-0005-0000-0000-00005B360000}"/>
    <cellStyle name="Normal 2 17 2 2 3 2 3 2" xfId="21891" xr:uid="{00000000-0005-0000-0000-00005C360000}"/>
    <cellStyle name="Normal 2 17 2 2 3 2 4" xfId="5107" xr:uid="{00000000-0005-0000-0000-00005D360000}"/>
    <cellStyle name="Normal 2 17 2 2 3 2 4 2" xfId="25727" xr:uid="{00000000-0005-0000-0000-00005E360000}"/>
    <cellStyle name="Normal 2 17 2 2 3 2 5" xfId="5108" xr:uid="{00000000-0005-0000-0000-00005F360000}"/>
    <cellStyle name="Normal 2 17 2 2 3 2 5 2" xfId="29564" xr:uid="{00000000-0005-0000-0000-000060360000}"/>
    <cellStyle name="Normal 2 17 2 2 3 2 6" xfId="17240" xr:uid="{00000000-0005-0000-0000-000061360000}"/>
    <cellStyle name="Normal 2 17 2 2 3 3" xfId="5109" xr:uid="{00000000-0005-0000-0000-000062360000}"/>
    <cellStyle name="Normal 2 17 2 2 3 3 2" xfId="5110" xr:uid="{00000000-0005-0000-0000-000063360000}"/>
    <cellStyle name="Normal 2 17 2 2 3 3 2 2" xfId="21893" xr:uid="{00000000-0005-0000-0000-000064360000}"/>
    <cellStyle name="Normal 2 17 2 2 3 3 3" xfId="5111" xr:uid="{00000000-0005-0000-0000-000065360000}"/>
    <cellStyle name="Normal 2 17 2 2 3 3 3 2" xfId="25729" xr:uid="{00000000-0005-0000-0000-000066360000}"/>
    <cellStyle name="Normal 2 17 2 2 3 3 4" xfId="5112" xr:uid="{00000000-0005-0000-0000-000067360000}"/>
    <cellStyle name="Normal 2 17 2 2 3 3 4 2" xfId="29566" xr:uid="{00000000-0005-0000-0000-000068360000}"/>
    <cellStyle name="Normal 2 17 2 2 3 3 5" xfId="18911" xr:uid="{00000000-0005-0000-0000-000069360000}"/>
    <cellStyle name="Normal 2 17 2 2 3 4" xfId="5113" xr:uid="{00000000-0005-0000-0000-00006A360000}"/>
    <cellStyle name="Normal 2 17 2 2 3 4 2" xfId="21890" xr:uid="{00000000-0005-0000-0000-00006B360000}"/>
    <cellStyle name="Normal 2 17 2 2 3 5" xfId="5114" xr:uid="{00000000-0005-0000-0000-00006C360000}"/>
    <cellStyle name="Normal 2 17 2 2 3 5 2" xfId="25726" xr:uid="{00000000-0005-0000-0000-00006D360000}"/>
    <cellStyle name="Normal 2 17 2 2 3 6" xfId="5115" xr:uid="{00000000-0005-0000-0000-00006E360000}"/>
    <cellStyle name="Normal 2 17 2 2 3 6 2" xfId="29563" xr:uid="{00000000-0005-0000-0000-00006F360000}"/>
    <cellStyle name="Normal 2 17 2 2 3 7" xfId="17239" xr:uid="{00000000-0005-0000-0000-000070360000}"/>
    <cellStyle name="Normal 2 17 2 2 4" xfId="5116" xr:uid="{00000000-0005-0000-0000-000071360000}"/>
    <cellStyle name="Normal 2 17 2 2 4 2" xfId="5117" xr:uid="{00000000-0005-0000-0000-000072360000}"/>
    <cellStyle name="Normal 2 17 2 2 4 2 2" xfId="5118" xr:uid="{00000000-0005-0000-0000-000073360000}"/>
    <cellStyle name="Normal 2 17 2 2 4 2 2 2" xfId="21895" xr:uid="{00000000-0005-0000-0000-000074360000}"/>
    <cellStyle name="Normal 2 17 2 2 4 2 3" xfId="5119" xr:uid="{00000000-0005-0000-0000-000075360000}"/>
    <cellStyle name="Normal 2 17 2 2 4 2 3 2" xfId="25731" xr:uid="{00000000-0005-0000-0000-000076360000}"/>
    <cellStyle name="Normal 2 17 2 2 4 2 4" xfId="5120" xr:uid="{00000000-0005-0000-0000-000077360000}"/>
    <cellStyle name="Normal 2 17 2 2 4 2 4 2" xfId="29568" xr:uid="{00000000-0005-0000-0000-000078360000}"/>
    <cellStyle name="Normal 2 17 2 2 4 2 5" xfId="19894" xr:uid="{00000000-0005-0000-0000-000079360000}"/>
    <cellStyle name="Normal 2 17 2 2 4 3" xfId="5121" xr:uid="{00000000-0005-0000-0000-00007A360000}"/>
    <cellStyle name="Normal 2 17 2 2 4 3 2" xfId="21894" xr:uid="{00000000-0005-0000-0000-00007B360000}"/>
    <cellStyle name="Normal 2 17 2 2 4 4" xfId="5122" xr:uid="{00000000-0005-0000-0000-00007C360000}"/>
    <cellStyle name="Normal 2 17 2 2 4 4 2" xfId="25730" xr:uid="{00000000-0005-0000-0000-00007D360000}"/>
    <cellStyle name="Normal 2 17 2 2 4 5" xfId="5123" xr:uid="{00000000-0005-0000-0000-00007E360000}"/>
    <cellStyle name="Normal 2 17 2 2 4 5 2" xfId="29567" xr:uid="{00000000-0005-0000-0000-00007F360000}"/>
    <cellStyle name="Normal 2 17 2 2 4 6" xfId="17241" xr:uid="{00000000-0005-0000-0000-000080360000}"/>
    <cellStyle name="Normal 2 17 2 2 5" xfId="5124" xr:uid="{00000000-0005-0000-0000-000081360000}"/>
    <cellStyle name="Normal 2 17 2 2 5 2" xfId="5125" xr:uid="{00000000-0005-0000-0000-000082360000}"/>
    <cellStyle name="Normal 2 17 2 2 5 2 2" xfId="21896" xr:uid="{00000000-0005-0000-0000-000083360000}"/>
    <cellStyle name="Normal 2 17 2 2 5 3" xfId="5126" xr:uid="{00000000-0005-0000-0000-000084360000}"/>
    <cellStyle name="Normal 2 17 2 2 5 3 2" xfId="25732" xr:uid="{00000000-0005-0000-0000-000085360000}"/>
    <cellStyle name="Normal 2 17 2 2 5 4" xfId="5127" xr:uid="{00000000-0005-0000-0000-000086360000}"/>
    <cellStyle name="Normal 2 17 2 2 5 4 2" xfId="29569" xr:uid="{00000000-0005-0000-0000-000087360000}"/>
    <cellStyle name="Normal 2 17 2 2 5 5" xfId="18908" xr:uid="{00000000-0005-0000-0000-000088360000}"/>
    <cellStyle name="Normal 2 17 2 2 6" xfId="5128" xr:uid="{00000000-0005-0000-0000-000089360000}"/>
    <cellStyle name="Normal 2 17 2 2 6 2" xfId="21881" xr:uid="{00000000-0005-0000-0000-00008A360000}"/>
    <cellStyle name="Normal 2 17 2 2 7" xfId="5129" xr:uid="{00000000-0005-0000-0000-00008B360000}"/>
    <cellStyle name="Normal 2 17 2 2 7 2" xfId="25717" xr:uid="{00000000-0005-0000-0000-00008C360000}"/>
    <cellStyle name="Normal 2 17 2 2 8" xfId="5130" xr:uid="{00000000-0005-0000-0000-00008D360000}"/>
    <cellStyle name="Normal 2 17 2 2 8 2" xfId="29554" xr:uid="{00000000-0005-0000-0000-00008E360000}"/>
    <cellStyle name="Normal 2 17 2 2 9" xfId="17234" xr:uid="{00000000-0005-0000-0000-00008F360000}"/>
    <cellStyle name="Normal 2 17 2 3" xfId="5131" xr:uid="{00000000-0005-0000-0000-000090360000}"/>
    <cellStyle name="Normal 2 17 2 3 2" xfId="5132" xr:uid="{00000000-0005-0000-0000-000091360000}"/>
    <cellStyle name="Normal 2 17 2 3 2 2" xfId="5133" xr:uid="{00000000-0005-0000-0000-000092360000}"/>
    <cellStyle name="Normal 2 17 2 3 2 2 2" xfId="5134" xr:uid="{00000000-0005-0000-0000-000093360000}"/>
    <cellStyle name="Normal 2 17 2 3 2 2 2 2" xfId="5135" xr:uid="{00000000-0005-0000-0000-000094360000}"/>
    <cellStyle name="Normal 2 17 2 3 2 2 2 2 2" xfId="21900" xr:uid="{00000000-0005-0000-0000-000095360000}"/>
    <cellStyle name="Normal 2 17 2 3 2 2 2 3" xfId="5136" xr:uid="{00000000-0005-0000-0000-000096360000}"/>
    <cellStyle name="Normal 2 17 2 3 2 2 2 3 2" xfId="25736" xr:uid="{00000000-0005-0000-0000-000097360000}"/>
    <cellStyle name="Normal 2 17 2 3 2 2 2 4" xfId="5137" xr:uid="{00000000-0005-0000-0000-000098360000}"/>
    <cellStyle name="Normal 2 17 2 3 2 2 2 4 2" xfId="29573" xr:uid="{00000000-0005-0000-0000-000099360000}"/>
    <cellStyle name="Normal 2 17 2 3 2 2 2 5" xfId="19899" xr:uid="{00000000-0005-0000-0000-00009A360000}"/>
    <cellStyle name="Normal 2 17 2 3 2 2 3" xfId="5138" xr:uid="{00000000-0005-0000-0000-00009B360000}"/>
    <cellStyle name="Normal 2 17 2 3 2 2 3 2" xfId="21899" xr:uid="{00000000-0005-0000-0000-00009C360000}"/>
    <cellStyle name="Normal 2 17 2 3 2 2 4" xfId="5139" xr:uid="{00000000-0005-0000-0000-00009D360000}"/>
    <cellStyle name="Normal 2 17 2 3 2 2 4 2" xfId="25735" xr:uid="{00000000-0005-0000-0000-00009E360000}"/>
    <cellStyle name="Normal 2 17 2 3 2 2 5" xfId="5140" xr:uid="{00000000-0005-0000-0000-00009F360000}"/>
    <cellStyle name="Normal 2 17 2 3 2 2 5 2" xfId="29572" xr:uid="{00000000-0005-0000-0000-0000A0360000}"/>
    <cellStyle name="Normal 2 17 2 3 2 2 6" xfId="17244" xr:uid="{00000000-0005-0000-0000-0000A1360000}"/>
    <cellStyle name="Normal 2 17 2 3 2 3" xfId="5141" xr:uid="{00000000-0005-0000-0000-0000A2360000}"/>
    <cellStyle name="Normal 2 17 2 3 2 3 2" xfId="5142" xr:uid="{00000000-0005-0000-0000-0000A3360000}"/>
    <cellStyle name="Normal 2 17 2 3 2 3 2 2" xfId="21901" xr:uid="{00000000-0005-0000-0000-0000A4360000}"/>
    <cellStyle name="Normal 2 17 2 3 2 3 3" xfId="5143" xr:uid="{00000000-0005-0000-0000-0000A5360000}"/>
    <cellStyle name="Normal 2 17 2 3 2 3 3 2" xfId="25737" xr:uid="{00000000-0005-0000-0000-0000A6360000}"/>
    <cellStyle name="Normal 2 17 2 3 2 3 4" xfId="5144" xr:uid="{00000000-0005-0000-0000-0000A7360000}"/>
    <cellStyle name="Normal 2 17 2 3 2 3 4 2" xfId="29574" xr:uid="{00000000-0005-0000-0000-0000A8360000}"/>
    <cellStyle name="Normal 2 17 2 3 2 3 5" xfId="18913" xr:uid="{00000000-0005-0000-0000-0000A9360000}"/>
    <cellStyle name="Normal 2 17 2 3 2 4" xfId="5145" xr:uid="{00000000-0005-0000-0000-0000AA360000}"/>
    <cellStyle name="Normal 2 17 2 3 2 4 2" xfId="21898" xr:uid="{00000000-0005-0000-0000-0000AB360000}"/>
    <cellStyle name="Normal 2 17 2 3 2 5" xfId="5146" xr:uid="{00000000-0005-0000-0000-0000AC360000}"/>
    <cellStyle name="Normal 2 17 2 3 2 5 2" xfId="25734" xr:uid="{00000000-0005-0000-0000-0000AD360000}"/>
    <cellStyle name="Normal 2 17 2 3 2 6" xfId="5147" xr:uid="{00000000-0005-0000-0000-0000AE360000}"/>
    <cellStyle name="Normal 2 17 2 3 2 6 2" xfId="29571" xr:uid="{00000000-0005-0000-0000-0000AF360000}"/>
    <cellStyle name="Normal 2 17 2 3 2 7" xfId="17243" xr:uid="{00000000-0005-0000-0000-0000B0360000}"/>
    <cellStyle name="Normal 2 17 2 3 3" xfId="5148" xr:uid="{00000000-0005-0000-0000-0000B1360000}"/>
    <cellStyle name="Normal 2 17 2 3 3 2" xfId="5149" xr:uid="{00000000-0005-0000-0000-0000B2360000}"/>
    <cellStyle name="Normal 2 17 2 3 3 2 2" xfId="5150" xr:uid="{00000000-0005-0000-0000-0000B3360000}"/>
    <cellStyle name="Normal 2 17 2 3 3 2 2 2" xfId="21903" xr:uid="{00000000-0005-0000-0000-0000B4360000}"/>
    <cellStyle name="Normal 2 17 2 3 3 2 3" xfId="5151" xr:uid="{00000000-0005-0000-0000-0000B5360000}"/>
    <cellStyle name="Normal 2 17 2 3 3 2 3 2" xfId="25739" xr:uid="{00000000-0005-0000-0000-0000B6360000}"/>
    <cellStyle name="Normal 2 17 2 3 3 2 4" xfId="5152" xr:uid="{00000000-0005-0000-0000-0000B7360000}"/>
    <cellStyle name="Normal 2 17 2 3 3 2 4 2" xfId="29576" xr:uid="{00000000-0005-0000-0000-0000B8360000}"/>
    <cellStyle name="Normal 2 17 2 3 3 2 5" xfId="19898" xr:uid="{00000000-0005-0000-0000-0000B9360000}"/>
    <cellStyle name="Normal 2 17 2 3 3 3" xfId="5153" xr:uid="{00000000-0005-0000-0000-0000BA360000}"/>
    <cellStyle name="Normal 2 17 2 3 3 3 2" xfId="21902" xr:uid="{00000000-0005-0000-0000-0000BB360000}"/>
    <cellStyle name="Normal 2 17 2 3 3 4" xfId="5154" xr:uid="{00000000-0005-0000-0000-0000BC360000}"/>
    <cellStyle name="Normal 2 17 2 3 3 4 2" xfId="25738" xr:uid="{00000000-0005-0000-0000-0000BD360000}"/>
    <cellStyle name="Normal 2 17 2 3 3 5" xfId="5155" xr:uid="{00000000-0005-0000-0000-0000BE360000}"/>
    <cellStyle name="Normal 2 17 2 3 3 5 2" xfId="29575" xr:uid="{00000000-0005-0000-0000-0000BF360000}"/>
    <cellStyle name="Normal 2 17 2 3 3 6" xfId="17245" xr:uid="{00000000-0005-0000-0000-0000C0360000}"/>
    <cellStyle name="Normal 2 17 2 3 4" xfId="5156" xr:uid="{00000000-0005-0000-0000-0000C1360000}"/>
    <cellStyle name="Normal 2 17 2 3 4 2" xfId="5157" xr:uid="{00000000-0005-0000-0000-0000C2360000}"/>
    <cellStyle name="Normal 2 17 2 3 4 2 2" xfId="21904" xr:uid="{00000000-0005-0000-0000-0000C3360000}"/>
    <cellStyle name="Normal 2 17 2 3 4 3" xfId="5158" xr:uid="{00000000-0005-0000-0000-0000C4360000}"/>
    <cellStyle name="Normal 2 17 2 3 4 3 2" xfId="25740" xr:uid="{00000000-0005-0000-0000-0000C5360000}"/>
    <cellStyle name="Normal 2 17 2 3 4 4" xfId="5159" xr:uid="{00000000-0005-0000-0000-0000C6360000}"/>
    <cellStyle name="Normal 2 17 2 3 4 4 2" xfId="29577" xr:uid="{00000000-0005-0000-0000-0000C7360000}"/>
    <cellStyle name="Normal 2 17 2 3 4 5" xfId="18912" xr:uid="{00000000-0005-0000-0000-0000C8360000}"/>
    <cellStyle name="Normal 2 17 2 3 5" xfId="5160" xr:uid="{00000000-0005-0000-0000-0000C9360000}"/>
    <cellStyle name="Normal 2 17 2 3 5 2" xfId="21897" xr:uid="{00000000-0005-0000-0000-0000CA360000}"/>
    <cellStyle name="Normal 2 17 2 3 6" xfId="5161" xr:uid="{00000000-0005-0000-0000-0000CB360000}"/>
    <cellStyle name="Normal 2 17 2 3 6 2" xfId="25733" xr:uid="{00000000-0005-0000-0000-0000CC360000}"/>
    <cellStyle name="Normal 2 17 2 3 7" xfId="5162" xr:uid="{00000000-0005-0000-0000-0000CD360000}"/>
    <cellStyle name="Normal 2 17 2 3 7 2" xfId="29570" xr:uid="{00000000-0005-0000-0000-0000CE360000}"/>
    <cellStyle name="Normal 2 17 2 3 8" xfId="17242" xr:uid="{00000000-0005-0000-0000-0000CF360000}"/>
    <cellStyle name="Normal 2 17 2 4" xfId="5163" xr:uid="{00000000-0005-0000-0000-0000D0360000}"/>
    <cellStyle name="Normal 2 17 2 4 2" xfId="5164" xr:uid="{00000000-0005-0000-0000-0000D1360000}"/>
    <cellStyle name="Normal 2 17 2 4 2 2" xfId="5165" xr:uid="{00000000-0005-0000-0000-0000D2360000}"/>
    <cellStyle name="Normal 2 17 2 4 2 2 2" xfId="5166" xr:uid="{00000000-0005-0000-0000-0000D3360000}"/>
    <cellStyle name="Normal 2 17 2 4 2 2 2 2" xfId="21907" xr:uid="{00000000-0005-0000-0000-0000D4360000}"/>
    <cellStyle name="Normal 2 17 2 4 2 2 3" xfId="5167" xr:uid="{00000000-0005-0000-0000-0000D5360000}"/>
    <cellStyle name="Normal 2 17 2 4 2 2 3 2" xfId="25743" xr:uid="{00000000-0005-0000-0000-0000D6360000}"/>
    <cellStyle name="Normal 2 17 2 4 2 2 4" xfId="5168" xr:uid="{00000000-0005-0000-0000-0000D7360000}"/>
    <cellStyle name="Normal 2 17 2 4 2 2 4 2" xfId="29580" xr:uid="{00000000-0005-0000-0000-0000D8360000}"/>
    <cellStyle name="Normal 2 17 2 4 2 2 5" xfId="19900" xr:uid="{00000000-0005-0000-0000-0000D9360000}"/>
    <cellStyle name="Normal 2 17 2 4 2 3" xfId="5169" xr:uid="{00000000-0005-0000-0000-0000DA360000}"/>
    <cellStyle name="Normal 2 17 2 4 2 3 2" xfId="21906" xr:uid="{00000000-0005-0000-0000-0000DB360000}"/>
    <cellStyle name="Normal 2 17 2 4 2 4" xfId="5170" xr:uid="{00000000-0005-0000-0000-0000DC360000}"/>
    <cellStyle name="Normal 2 17 2 4 2 4 2" xfId="25742" xr:uid="{00000000-0005-0000-0000-0000DD360000}"/>
    <cellStyle name="Normal 2 17 2 4 2 5" xfId="5171" xr:uid="{00000000-0005-0000-0000-0000DE360000}"/>
    <cellStyle name="Normal 2 17 2 4 2 5 2" xfId="29579" xr:uid="{00000000-0005-0000-0000-0000DF360000}"/>
    <cellStyle name="Normal 2 17 2 4 2 6" xfId="17247" xr:uid="{00000000-0005-0000-0000-0000E0360000}"/>
    <cellStyle name="Normal 2 17 2 4 3" xfId="5172" xr:uid="{00000000-0005-0000-0000-0000E1360000}"/>
    <cellStyle name="Normal 2 17 2 4 3 2" xfId="5173" xr:uid="{00000000-0005-0000-0000-0000E2360000}"/>
    <cellStyle name="Normal 2 17 2 4 3 2 2" xfId="21908" xr:uid="{00000000-0005-0000-0000-0000E3360000}"/>
    <cellStyle name="Normal 2 17 2 4 3 3" xfId="5174" xr:uid="{00000000-0005-0000-0000-0000E4360000}"/>
    <cellStyle name="Normal 2 17 2 4 3 3 2" xfId="25744" xr:uid="{00000000-0005-0000-0000-0000E5360000}"/>
    <cellStyle name="Normal 2 17 2 4 3 4" xfId="5175" xr:uid="{00000000-0005-0000-0000-0000E6360000}"/>
    <cellStyle name="Normal 2 17 2 4 3 4 2" xfId="29581" xr:uid="{00000000-0005-0000-0000-0000E7360000}"/>
    <cellStyle name="Normal 2 17 2 4 3 5" xfId="18914" xr:uid="{00000000-0005-0000-0000-0000E8360000}"/>
    <cellStyle name="Normal 2 17 2 4 4" xfId="5176" xr:uid="{00000000-0005-0000-0000-0000E9360000}"/>
    <cellStyle name="Normal 2 17 2 4 4 2" xfId="21905" xr:uid="{00000000-0005-0000-0000-0000EA360000}"/>
    <cellStyle name="Normal 2 17 2 4 5" xfId="5177" xr:uid="{00000000-0005-0000-0000-0000EB360000}"/>
    <cellStyle name="Normal 2 17 2 4 5 2" xfId="25741" xr:uid="{00000000-0005-0000-0000-0000EC360000}"/>
    <cellStyle name="Normal 2 17 2 4 6" xfId="5178" xr:uid="{00000000-0005-0000-0000-0000ED360000}"/>
    <cellStyle name="Normal 2 17 2 4 6 2" xfId="29578" xr:uid="{00000000-0005-0000-0000-0000EE360000}"/>
    <cellStyle name="Normal 2 17 2 4 7" xfId="17246" xr:uid="{00000000-0005-0000-0000-0000EF360000}"/>
    <cellStyle name="Normal 2 17 2 5" xfId="5179" xr:uid="{00000000-0005-0000-0000-0000F0360000}"/>
    <cellStyle name="Normal 2 17 2 5 2" xfId="5180" xr:uid="{00000000-0005-0000-0000-0000F1360000}"/>
    <cellStyle name="Normal 2 17 2 5 2 2" xfId="5181" xr:uid="{00000000-0005-0000-0000-0000F2360000}"/>
    <cellStyle name="Normal 2 17 2 5 2 2 2" xfId="5182" xr:uid="{00000000-0005-0000-0000-0000F3360000}"/>
    <cellStyle name="Normal 2 17 2 5 2 2 2 2" xfId="21911" xr:uid="{00000000-0005-0000-0000-0000F4360000}"/>
    <cellStyle name="Normal 2 17 2 5 2 2 3" xfId="5183" xr:uid="{00000000-0005-0000-0000-0000F5360000}"/>
    <cellStyle name="Normal 2 17 2 5 2 2 3 2" xfId="25747" xr:uid="{00000000-0005-0000-0000-0000F6360000}"/>
    <cellStyle name="Normal 2 17 2 5 2 2 4" xfId="5184" xr:uid="{00000000-0005-0000-0000-0000F7360000}"/>
    <cellStyle name="Normal 2 17 2 5 2 2 4 2" xfId="29584" xr:uid="{00000000-0005-0000-0000-0000F8360000}"/>
    <cellStyle name="Normal 2 17 2 5 2 2 5" xfId="20550" xr:uid="{00000000-0005-0000-0000-0000F9360000}"/>
    <cellStyle name="Normal 2 17 2 5 2 3" xfId="5185" xr:uid="{00000000-0005-0000-0000-0000FA360000}"/>
    <cellStyle name="Normal 2 17 2 5 2 3 2" xfId="21910" xr:uid="{00000000-0005-0000-0000-0000FB360000}"/>
    <cellStyle name="Normal 2 17 2 5 2 4" xfId="5186" xr:uid="{00000000-0005-0000-0000-0000FC360000}"/>
    <cellStyle name="Normal 2 17 2 5 2 4 2" xfId="25746" xr:uid="{00000000-0005-0000-0000-0000FD360000}"/>
    <cellStyle name="Normal 2 17 2 5 2 5" xfId="5187" xr:uid="{00000000-0005-0000-0000-0000FE360000}"/>
    <cellStyle name="Normal 2 17 2 5 2 5 2" xfId="29583" xr:uid="{00000000-0005-0000-0000-0000FF360000}"/>
    <cellStyle name="Normal 2 17 2 5 2 6" xfId="17249" xr:uid="{00000000-0005-0000-0000-000000370000}"/>
    <cellStyle name="Normal 2 17 2 5 3" xfId="5188" xr:uid="{00000000-0005-0000-0000-000001370000}"/>
    <cellStyle name="Normal 2 17 2 5 3 2" xfId="5189" xr:uid="{00000000-0005-0000-0000-000002370000}"/>
    <cellStyle name="Normal 2 17 2 5 3 2 2" xfId="21912" xr:uid="{00000000-0005-0000-0000-000003370000}"/>
    <cellStyle name="Normal 2 17 2 5 3 3" xfId="5190" xr:uid="{00000000-0005-0000-0000-000004370000}"/>
    <cellStyle name="Normal 2 17 2 5 3 3 2" xfId="25748" xr:uid="{00000000-0005-0000-0000-000005370000}"/>
    <cellStyle name="Normal 2 17 2 5 3 4" xfId="5191" xr:uid="{00000000-0005-0000-0000-000006370000}"/>
    <cellStyle name="Normal 2 17 2 5 3 4 2" xfId="29585" xr:uid="{00000000-0005-0000-0000-000007370000}"/>
    <cellStyle name="Normal 2 17 2 5 3 5" xfId="19576" xr:uid="{00000000-0005-0000-0000-000008370000}"/>
    <cellStyle name="Normal 2 17 2 5 4" xfId="5192" xr:uid="{00000000-0005-0000-0000-000009370000}"/>
    <cellStyle name="Normal 2 17 2 5 4 2" xfId="21909" xr:uid="{00000000-0005-0000-0000-00000A370000}"/>
    <cellStyle name="Normal 2 17 2 5 5" xfId="5193" xr:uid="{00000000-0005-0000-0000-00000B370000}"/>
    <cellStyle name="Normal 2 17 2 5 5 2" xfId="25745" xr:uid="{00000000-0005-0000-0000-00000C370000}"/>
    <cellStyle name="Normal 2 17 2 5 6" xfId="5194" xr:uid="{00000000-0005-0000-0000-00000D370000}"/>
    <cellStyle name="Normal 2 17 2 5 6 2" xfId="29582" xr:uid="{00000000-0005-0000-0000-00000E370000}"/>
    <cellStyle name="Normal 2 17 2 5 7" xfId="17248" xr:uid="{00000000-0005-0000-0000-00000F370000}"/>
    <cellStyle name="Normal 2 17 2 6" xfId="5195" xr:uid="{00000000-0005-0000-0000-000010370000}"/>
    <cellStyle name="Normal 2 17 2 6 2" xfId="5196" xr:uid="{00000000-0005-0000-0000-000011370000}"/>
    <cellStyle name="Normal 2 17 2 6 2 2" xfId="5197" xr:uid="{00000000-0005-0000-0000-000012370000}"/>
    <cellStyle name="Normal 2 17 2 6 2 2 2" xfId="21914" xr:uid="{00000000-0005-0000-0000-000013370000}"/>
    <cellStyle name="Normal 2 17 2 6 2 3" xfId="5198" xr:uid="{00000000-0005-0000-0000-000014370000}"/>
    <cellStyle name="Normal 2 17 2 6 2 3 2" xfId="25750" xr:uid="{00000000-0005-0000-0000-000015370000}"/>
    <cellStyle name="Normal 2 17 2 6 2 4" xfId="5199" xr:uid="{00000000-0005-0000-0000-000016370000}"/>
    <cellStyle name="Normal 2 17 2 6 2 4 2" xfId="29587" xr:uid="{00000000-0005-0000-0000-000017370000}"/>
    <cellStyle name="Normal 2 17 2 6 2 5" xfId="19893" xr:uid="{00000000-0005-0000-0000-000018370000}"/>
    <cellStyle name="Normal 2 17 2 6 3" xfId="5200" xr:uid="{00000000-0005-0000-0000-000019370000}"/>
    <cellStyle name="Normal 2 17 2 6 3 2" xfId="21913" xr:uid="{00000000-0005-0000-0000-00001A370000}"/>
    <cellStyle name="Normal 2 17 2 6 4" xfId="5201" xr:uid="{00000000-0005-0000-0000-00001B370000}"/>
    <cellStyle name="Normal 2 17 2 6 4 2" xfId="25749" xr:uid="{00000000-0005-0000-0000-00001C370000}"/>
    <cellStyle name="Normal 2 17 2 6 5" xfId="5202" xr:uid="{00000000-0005-0000-0000-00001D370000}"/>
    <cellStyle name="Normal 2 17 2 6 5 2" xfId="29586" xr:uid="{00000000-0005-0000-0000-00001E370000}"/>
    <cellStyle name="Normal 2 17 2 6 6" xfId="17250" xr:uid="{00000000-0005-0000-0000-00001F370000}"/>
    <cellStyle name="Normal 2 17 2 7" xfId="5203" xr:uid="{00000000-0005-0000-0000-000020370000}"/>
    <cellStyle name="Normal 2 17 2 7 2" xfId="5204" xr:uid="{00000000-0005-0000-0000-000021370000}"/>
    <cellStyle name="Normal 2 17 2 7 2 2" xfId="21915" xr:uid="{00000000-0005-0000-0000-000022370000}"/>
    <cellStyle name="Normal 2 17 2 7 3" xfId="5205" xr:uid="{00000000-0005-0000-0000-000023370000}"/>
    <cellStyle name="Normal 2 17 2 7 3 2" xfId="25751" xr:uid="{00000000-0005-0000-0000-000024370000}"/>
    <cellStyle name="Normal 2 17 2 7 4" xfId="5206" xr:uid="{00000000-0005-0000-0000-000025370000}"/>
    <cellStyle name="Normal 2 17 2 7 4 2" xfId="29588" xr:uid="{00000000-0005-0000-0000-000026370000}"/>
    <cellStyle name="Normal 2 17 2 7 5" xfId="18907" xr:uid="{00000000-0005-0000-0000-000027370000}"/>
    <cellStyle name="Normal 2 17 2 8" xfId="5207" xr:uid="{00000000-0005-0000-0000-000028370000}"/>
    <cellStyle name="Normal 2 17 2 8 2" xfId="21880" xr:uid="{00000000-0005-0000-0000-000029370000}"/>
    <cellStyle name="Normal 2 17 2 9" xfId="5208" xr:uid="{00000000-0005-0000-0000-00002A370000}"/>
    <cellStyle name="Normal 2 17 2 9 2" xfId="25716" xr:uid="{00000000-0005-0000-0000-00002B370000}"/>
    <cellStyle name="Normal 2 17 3" xfId="5209" xr:uid="{00000000-0005-0000-0000-00002C370000}"/>
    <cellStyle name="Normal 2 17 3 10" xfId="5210" xr:uid="{00000000-0005-0000-0000-00002D370000}"/>
    <cellStyle name="Normal 2 17 3 10 2" xfId="29589" xr:uid="{00000000-0005-0000-0000-00002E370000}"/>
    <cellStyle name="Normal 2 17 3 11" xfId="17251" xr:uid="{00000000-0005-0000-0000-00002F370000}"/>
    <cellStyle name="Normal 2 17 3 2" xfId="5211" xr:uid="{00000000-0005-0000-0000-000030370000}"/>
    <cellStyle name="Normal 2 17 3 2 2" xfId="5212" xr:uid="{00000000-0005-0000-0000-000031370000}"/>
    <cellStyle name="Normal 2 17 3 2 2 2" xfId="5213" xr:uid="{00000000-0005-0000-0000-000032370000}"/>
    <cellStyle name="Normal 2 17 3 2 2 2 2" xfId="5214" xr:uid="{00000000-0005-0000-0000-000033370000}"/>
    <cellStyle name="Normal 2 17 3 2 2 2 2 2" xfId="5215" xr:uid="{00000000-0005-0000-0000-000034370000}"/>
    <cellStyle name="Normal 2 17 3 2 2 2 2 2 2" xfId="5216" xr:uid="{00000000-0005-0000-0000-000035370000}"/>
    <cellStyle name="Normal 2 17 3 2 2 2 2 2 2 2" xfId="21921" xr:uid="{00000000-0005-0000-0000-000036370000}"/>
    <cellStyle name="Normal 2 17 3 2 2 2 2 2 3" xfId="5217" xr:uid="{00000000-0005-0000-0000-000037370000}"/>
    <cellStyle name="Normal 2 17 3 2 2 2 2 2 3 2" xfId="25757" xr:uid="{00000000-0005-0000-0000-000038370000}"/>
    <cellStyle name="Normal 2 17 3 2 2 2 2 2 4" xfId="5218" xr:uid="{00000000-0005-0000-0000-000039370000}"/>
    <cellStyle name="Normal 2 17 3 2 2 2 2 2 4 2" xfId="29594" xr:uid="{00000000-0005-0000-0000-00003A370000}"/>
    <cellStyle name="Normal 2 17 3 2 2 2 2 2 5" xfId="19904" xr:uid="{00000000-0005-0000-0000-00003B370000}"/>
    <cellStyle name="Normal 2 17 3 2 2 2 2 3" xfId="5219" xr:uid="{00000000-0005-0000-0000-00003C370000}"/>
    <cellStyle name="Normal 2 17 3 2 2 2 2 3 2" xfId="21920" xr:uid="{00000000-0005-0000-0000-00003D370000}"/>
    <cellStyle name="Normal 2 17 3 2 2 2 2 4" xfId="5220" xr:uid="{00000000-0005-0000-0000-00003E370000}"/>
    <cellStyle name="Normal 2 17 3 2 2 2 2 4 2" xfId="25756" xr:uid="{00000000-0005-0000-0000-00003F370000}"/>
    <cellStyle name="Normal 2 17 3 2 2 2 2 5" xfId="5221" xr:uid="{00000000-0005-0000-0000-000040370000}"/>
    <cellStyle name="Normal 2 17 3 2 2 2 2 5 2" xfId="29593" xr:uid="{00000000-0005-0000-0000-000041370000}"/>
    <cellStyle name="Normal 2 17 3 2 2 2 2 6" xfId="17255" xr:uid="{00000000-0005-0000-0000-000042370000}"/>
    <cellStyle name="Normal 2 17 3 2 2 2 3" xfId="5222" xr:uid="{00000000-0005-0000-0000-000043370000}"/>
    <cellStyle name="Normal 2 17 3 2 2 2 3 2" xfId="5223" xr:uid="{00000000-0005-0000-0000-000044370000}"/>
    <cellStyle name="Normal 2 17 3 2 2 2 3 2 2" xfId="21922" xr:uid="{00000000-0005-0000-0000-000045370000}"/>
    <cellStyle name="Normal 2 17 3 2 2 2 3 3" xfId="5224" xr:uid="{00000000-0005-0000-0000-000046370000}"/>
    <cellStyle name="Normal 2 17 3 2 2 2 3 3 2" xfId="25758" xr:uid="{00000000-0005-0000-0000-000047370000}"/>
    <cellStyle name="Normal 2 17 3 2 2 2 3 4" xfId="5225" xr:uid="{00000000-0005-0000-0000-000048370000}"/>
    <cellStyle name="Normal 2 17 3 2 2 2 3 4 2" xfId="29595" xr:uid="{00000000-0005-0000-0000-000049370000}"/>
    <cellStyle name="Normal 2 17 3 2 2 2 3 5" xfId="18918" xr:uid="{00000000-0005-0000-0000-00004A370000}"/>
    <cellStyle name="Normal 2 17 3 2 2 2 4" xfId="5226" xr:uid="{00000000-0005-0000-0000-00004B370000}"/>
    <cellStyle name="Normal 2 17 3 2 2 2 4 2" xfId="21919" xr:uid="{00000000-0005-0000-0000-00004C370000}"/>
    <cellStyle name="Normal 2 17 3 2 2 2 5" xfId="5227" xr:uid="{00000000-0005-0000-0000-00004D370000}"/>
    <cellStyle name="Normal 2 17 3 2 2 2 5 2" xfId="25755" xr:uid="{00000000-0005-0000-0000-00004E370000}"/>
    <cellStyle name="Normal 2 17 3 2 2 2 6" xfId="5228" xr:uid="{00000000-0005-0000-0000-00004F370000}"/>
    <cellStyle name="Normal 2 17 3 2 2 2 6 2" xfId="29592" xr:uid="{00000000-0005-0000-0000-000050370000}"/>
    <cellStyle name="Normal 2 17 3 2 2 2 7" xfId="17254" xr:uid="{00000000-0005-0000-0000-000051370000}"/>
    <cellStyle name="Normal 2 17 3 2 2 3" xfId="5229" xr:uid="{00000000-0005-0000-0000-000052370000}"/>
    <cellStyle name="Normal 2 17 3 2 2 3 2" xfId="5230" xr:uid="{00000000-0005-0000-0000-000053370000}"/>
    <cellStyle name="Normal 2 17 3 2 2 3 2 2" xfId="5231" xr:uid="{00000000-0005-0000-0000-000054370000}"/>
    <cellStyle name="Normal 2 17 3 2 2 3 2 2 2" xfId="21924" xr:uid="{00000000-0005-0000-0000-000055370000}"/>
    <cellStyle name="Normal 2 17 3 2 2 3 2 3" xfId="5232" xr:uid="{00000000-0005-0000-0000-000056370000}"/>
    <cellStyle name="Normal 2 17 3 2 2 3 2 3 2" xfId="25760" xr:uid="{00000000-0005-0000-0000-000057370000}"/>
    <cellStyle name="Normal 2 17 3 2 2 3 2 4" xfId="5233" xr:uid="{00000000-0005-0000-0000-000058370000}"/>
    <cellStyle name="Normal 2 17 3 2 2 3 2 4 2" xfId="29597" xr:uid="{00000000-0005-0000-0000-000059370000}"/>
    <cellStyle name="Normal 2 17 3 2 2 3 2 5" xfId="19903" xr:uid="{00000000-0005-0000-0000-00005A370000}"/>
    <cellStyle name="Normal 2 17 3 2 2 3 3" xfId="5234" xr:uid="{00000000-0005-0000-0000-00005B370000}"/>
    <cellStyle name="Normal 2 17 3 2 2 3 3 2" xfId="21923" xr:uid="{00000000-0005-0000-0000-00005C370000}"/>
    <cellStyle name="Normal 2 17 3 2 2 3 4" xfId="5235" xr:uid="{00000000-0005-0000-0000-00005D370000}"/>
    <cellStyle name="Normal 2 17 3 2 2 3 4 2" xfId="25759" xr:uid="{00000000-0005-0000-0000-00005E370000}"/>
    <cellStyle name="Normal 2 17 3 2 2 3 5" xfId="5236" xr:uid="{00000000-0005-0000-0000-00005F370000}"/>
    <cellStyle name="Normal 2 17 3 2 2 3 5 2" xfId="29596" xr:uid="{00000000-0005-0000-0000-000060370000}"/>
    <cellStyle name="Normal 2 17 3 2 2 3 6" xfId="17256" xr:uid="{00000000-0005-0000-0000-000061370000}"/>
    <cellStyle name="Normal 2 17 3 2 2 4" xfId="5237" xr:uid="{00000000-0005-0000-0000-000062370000}"/>
    <cellStyle name="Normal 2 17 3 2 2 4 2" xfId="5238" xr:uid="{00000000-0005-0000-0000-000063370000}"/>
    <cellStyle name="Normal 2 17 3 2 2 4 2 2" xfId="21925" xr:uid="{00000000-0005-0000-0000-000064370000}"/>
    <cellStyle name="Normal 2 17 3 2 2 4 3" xfId="5239" xr:uid="{00000000-0005-0000-0000-000065370000}"/>
    <cellStyle name="Normal 2 17 3 2 2 4 3 2" xfId="25761" xr:uid="{00000000-0005-0000-0000-000066370000}"/>
    <cellStyle name="Normal 2 17 3 2 2 4 4" xfId="5240" xr:uid="{00000000-0005-0000-0000-000067370000}"/>
    <cellStyle name="Normal 2 17 3 2 2 4 4 2" xfId="29598" xr:uid="{00000000-0005-0000-0000-000068370000}"/>
    <cellStyle name="Normal 2 17 3 2 2 4 5" xfId="18917" xr:uid="{00000000-0005-0000-0000-000069370000}"/>
    <cellStyle name="Normal 2 17 3 2 2 5" xfId="5241" xr:uid="{00000000-0005-0000-0000-00006A370000}"/>
    <cellStyle name="Normal 2 17 3 2 2 5 2" xfId="21918" xr:uid="{00000000-0005-0000-0000-00006B370000}"/>
    <cellStyle name="Normal 2 17 3 2 2 6" xfId="5242" xr:uid="{00000000-0005-0000-0000-00006C370000}"/>
    <cellStyle name="Normal 2 17 3 2 2 6 2" xfId="25754" xr:uid="{00000000-0005-0000-0000-00006D370000}"/>
    <cellStyle name="Normal 2 17 3 2 2 7" xfId="5243" xr:uid="{00000000-0005-0000-0000-00006E370000}"/>
    <cellStyle name="Normal 2 17 3 2 2 7 2" xfId="29591" xr:uid="{00000000-0005-0000-0000-00006F370000}"/>
    <cellStyle name="Normal 2 17 3 2 2 8" xfId="17253" xr:uid="{00000000-0005-0000-0000-000070370000}"/>
    <cellStyle name="Normal 2 17 3 2 3" xfId="5244" xr:uid="{00000000-0005-0000-0000-000071370000}"/>
    <cellStyle name="Normal 2 17 3 2 3 2" xfId="5245" xr:uid="{00000000-0005-0000-0000-000072370000}"/>
    <cellStyle name="Normal 2 17 3 2 3 2 2" xfId="5246" xr:uid="{00000000-0005-0000-0000-000073370000}"/>
    <cellStyle name="Normal 2 17 3 2 3 2 2 2" xfId="5247" xr:uid="{00000000-0005-0000-0000-000074370000}"/>
    <cellStyle name="Normal 2 17 3 2 3 2 2 2 2" xfId="21928" xr:uid="{00000000-0005-0000-0000-000075370000}"/>
    <cellStyle name="Normal 2 17 3 2 3 2 2 3" xfId="5248" xr:uid="{00000000-0005-0000-0000-000076370000}"/>
    <cellStyle name="Normal 2 17 3 2 3 2 2 3 2" xfId="25764" xr:uid="{00000000-0005-0000-0000-000077370000}"/>
    <cellStyle name="Normal 2 17 3 2 3 2 2 4" xfId="5249" xr:uid="{00000000-0005-0000-0000-000078370000}"/>
    <cellStyle name="Normal 2 17 3 2 3 2 2 4 2" xfId="29601" xr:uid="{00000000-0005-0000-0000-000079370000}"/>
    <cellStyle name="Normal 2 17 3 2 3 2 2 5" xfId="19905" xr:uid="{00000000-0005-0000-0000-00007A370000}"/>
    <cellStyle name="Normal 2 17 3 2 3 2 3" xfId="5250" xr:uid="{00000000-0005-0000-0000-00007B370000}"/>
    <cellStyle name="Normal 2 17 3 2 3 2 3 2" xfId="21927" xr:uid="{00000000-0005-0000-0000-00007C370000}"/>
    <cellStyle name="Normal 2 17 3 2 3 2 4" xfId="5251" xr:uid="{00000000-0005-0000-0000-00007D370000}"/>
    <cellStyle name="Normal 2 17 3 2 3 2 4 2" xfId="25763" xr:uid="{00000000-0005-0000-0000-00007E370000}"/>
    <cellStyle name="Normal 2 17 3 2 3 2 5" xfId="5252" xr:uid="{00000000-0005-0000-0000-00007F370000}"/>
    <cellStyle name="Normal 2 17 3 2 3 2 5 2" xfId="29600" xr:uid="{00000000-0005-0000-0000-000080370000}"/>
    <cellStyle name="Normal 2 17 3 2 3 2 6" xfId="17258" xr:uid="{00000000-0005-0000-0000-000081370000}"/>
    <cellStyle name="Normal 2 17 3 2 3 3" xfId="5253" xr:uid="{00000000-0005-0000-0000-000082370000}"/>
    <cellStyle name="Normal 2 17 3 2 3 3 2" xfId="5254" xr:uid="{00000000-0005-0000-0000-000083370000}"/>
    <cellStyle name="Normal 2 17 3 2 3 3 2 2" xfId="21929" xr:uid="{00000000-0005-0000-0000-000084370000}"/>
    <cellStyle name="Normal 2 17 3 2 3 3 3" xfId="5255" xr:uid="{00000000-0005-0000-0000-000085370000}"/>
    <cellStyle name="Normal 2 17 3 2 3 3 3 2" xfId="25765" xr:uid="{00000000-0005-0000-0000-000086370000}"/>
    <cellStyle name="Normal 2 17 3 2 3 3 4" xfId="5256" xr:uid="{00000000-0005-0000-0000-000087370000}"/>
    <cellStyle name="Normal 2 17 3 2 3 3 4 2" xfId="29602" xr:uid="{00000000-0005-0000-0000-000088370000}"/>
    <cellStyle name="Normal 2 17 3 2 3 3 5" xfId="18919" xr:uid="{00000000-0005-0000-0000-000089370000}"/>
    <cellStyle name="Normal 2 17 3 2 3 4" xfId="5257" xr:uid="{00000000-0005-0000-0000-00008A370000}"/>
    <cellStyle name="Normal 2 17 3 2 3 4 2" xfId="21926" xr:uid="{00000000-0005-0000-0000-00008B370000}"/>
    <cellStyle name="Normal 2 17 3 2 3 5" xfId="5258" xr:uid="{00000000-0005-0000-0000-00008C370000}"/>
    <cellStyle name="Normal 2 17 3 2 3 5 2" xfId="25762" xr:uid="{00000000-0005-0000-0000-00008D370000}"/>
    <cellStyle name="Normal 2 17 3 2 3 6" xfId="5259" xr:uid="{00000000-0005-0000-0000-00008E370000}"/>
    <cellStyle name="Normal 2 17 3 2 3 6 2" xfId="29599" xr:uid="{00000000-0005-0000-0000-00008F370000}"/>
    <cellStyle name="Normal 2 17 3 2 3 7" xfId="17257" xr:uid="{00000000-0005-0000-0000-000090370000}"/>
    <cellStyle name="Normal 2 17 3 2 4" xfId="5260" xr:uid="{00000000-0005-0000-0000-000091370000}"/>
    <cellStyle name="Normal 2 17 3 2 4 2" xfId="5261" xr:uid="{00000000-0005-0000-0000-000092370000}"/>
    <cellStyle name="Normal 2 17 3 2 4 2 2" xfId="5262" xr:uid="{00000000-0005-0000-0000-000093370000}"/>
    <cellStyle name="Normal 2 17 3 2 4 2 2 2" xfId="21931" xr:uid="{00000000-0005-0000-0000-000094370000}"/>
    <cellStyle name="Normal 2 17 3 2 4 2 3" xfId="5263" xr:uid="{00000000-0005-0000-0000-000095370000}"/>
    <cellStyle name="Normal 2 17 3 2 4 2 3 2" xfId="25767" xr:uid="{00000000-0005-0000-0000-000096370000}"/>
    <cellStyle name="Normal 2 17 3 2 4 2 4" xfId="5264" xr:uid="{00000000-0005-0000-0000-000097370000}"/>
    <cellStyle name="Normal 2 17 3 2 4 2 4 2" xfId="29604" xr:uid="{00000000-0005-0000-0000-000098370000}"/>
    <cellStyle name="Normal 2 17 3 2 4 2 5" xfId="19902" xr:uid="{00000000-0005-0000-0000-000099370000}"/>
    <cellStyle name="Normal 2 17 3 2 4 3" xfId="5265" xr:uid="{00000000-0005-0000-0000-00009A370000}"/>
    <cellStyle name="Normal 2 17 3 2 4 3 2" xfId="21930" xr:uid="{00000000-0005-0000-0000-00009B370000}"/>
    <cellStyle name="Normal 2 17 3 2 4 4" xfId="5266" xr:uid="{00000000-0005-0000-0000-00009C370000}"/>
    <cellStyle name="Normal 2 17 3 2 4 4 2" xfId="25766" xr:uid="{00000000-0005-0000-0000-00009D370000}"/>
    <cellStyle name="Normal 2 17 3 2 4 5" xfId="5267" xr:uid="{00000000-0005-0000-0000-00009E370000}"/>
    <cellStyle name="Normal 2 17 3 2 4 5 2" xfId="29603" xr:uid="{00000000-0005-0000-0000-00009F370000}"/>
    <cellStyle name="Normal 2 17 3 2 4 6" xfId="17259" xr:uid="{00000000-0005-0000-0000-0000A0370000}"/>
    <cellStyle name="Normal 2 17 3 2 5" xfId="5268" xr:uid="{00000000-0005-0000-0000-0000A1370000}"/>
    <cellStyle name="Normal 2 17 3 2 5 2" xfId="5269" xr:uid="{00000000-0005-0000-0000-0000A2370000}"/>
    <cellStyle name="Normal 2 17 3 2 5 2 2" xfId="21932" xr:uid="{00000000-0005-0000-0000-0000A3370000}"/>
    <cellStyle name="Normal 2 17 3 2 5 3" xfId="5270" xr:uid="{00000000-0005-0000-0000-0000A4370000}"/>
    <cellStyle name="Normal 2 17 3 2 5 3 2" xfId="25768" xr:uid="{00000000-0005-0000-0000-0000A5370000}"/>
    <cellStyle name="Normal 2 17 3 2 5 4" xfId="5271" xr:uid="{00000000-0005-0000-0000-0000A6370000}"/>
    <cellStyle name="Normal 2 17 3 2 5 4 2" xfId="29605" xr:uid="{00000000-0005-0000-0000-0000A7370000}"/>
    <cellStyle name="Normal 2 17 3 2 5 5" xfId="18916" xr:uid="{00000000-0005-0000-0000-0000A8370000}"/>
    <cellStyle name="Normal 2 17 3 2 6" xfId="5272" xr:uid="{00000000-0005-0000-0000-0000A9370000}"/>
    <cellStyle name="Normal 2 17 3 2 6 2" xfId="21917" xr:uid="{00000000-0005-0000-0000-0000AA370000}"/>
    <cellStyle name="Normal 2 17 3 2 7" xfId="5273" xr:uid="{00000000-0005-0000-0000-0000AB370000}"/>
    <cellStyle name="Normal 2 17 3 2 7 2" xfId="25753" xr:uid="{00000000-0005-0000-0000-0000AC370000}"/>
    <cellStyle name="Normal 2 17 3 2 8" xfId="5274" xr:uid="{00000000-0005-0000-0000-0000AD370000}"/>
    <cellStyle name="Normal 2 17 3 2 8 2" xfId="29590" xr:uid="{00000000-0005-0000-0000-0000AE370000}"/>
    <cellStyle name="Normal 2 17 3 2 9" xfId="17252" xr:uid="{00000000-0005-0000-0000-0000AF370000}"/>
    <cellStyle name="Normal 2 17 3 3" xfId="5275" xr:uid="{00000000-0005-0000-0000-0000B0370000}"/>
    <cellStyle name="Normal 2 17 3 3 2" xfId="5276" xr:uid="{00000000-0005-0000-0000-0000B1370000}"/>
    <cellStyle name="Normal 2 17 3 3 2 2" xfId="5277" xr:uid="{00000000-0005-0000-0000-0000B2370000}"/>
    <cellStyle name="Normal 2 17 3 3 2 2 2" xfId="5278" xr:uid="{00000000-0005-0000-0000-0000B3370000}"/>
    <cellStyle name="Normal 2 17 3 3 2 2 2 2" xfId="5279" xr:uid="{00000000-0005-0000-0000-0000B4370000}"/>
    <cellStyle name="Normal 2 17 3 3 2 2 2 2 2" xfId="21936" xr:uid="{00000000-0005-0000-0000-0000B5370000}"/>
    <cellStyle name="Normal 2 17 3 3 2 2 2 3" xfId="5280" xr:uid="{00000000-0005-0000-0000-0000B6370000}"/>
    <cellStyle name="Normal 2 17 3 3 2 2 2 3 2" xfId="25772" xr:uid="{00000000-0005-0000-0000-0000B7370000}"/>
    <cellStyle name="Normal 2 17 3 3 2 2 2 4" xfId="5281" xr:uid="{00000000-0005-0000-0000-0000B8370000}"/>
    <cellStyle name="Normal 2 17 3 3 2 2 2 4 2" xfId="29609" xr:uid="{00000000-0005-0000-0000-0000B9370000}"/>
    <cellStyle name="Normal 2 17 3 3 2 2 2 5" xfId="19907" xr:uid="{00000000-0005-0000-0000-0000BA370000}"/>
    <cellStyle name="Normal 2 17 3 3 2 2 3" xfId="5282" xr:uid="{00000000-0005-0000-0000-0000BB370000}"/>
    <cellStyle name="Normal 2 17 3 3 2 2 3 2" xfId="21935" xr:uid="{00000000-0005-0000-0000-0000BC370000}"/>
    <cellStyle name="Normal 2 17 3 3 2 2 4" xfId="5283" xr:uid="{00000000-0005-0000-0000-0000BD370000}"/>
    <cellStyle name="Normal 2 17 3 3 2 2 4 2" xfId="25771" xr:uid="{00000000-0005-0000-0000-0000BE370000}"/>
    <cellStyle name="Normal 2 17 3 3 2 2 5" xfId="5284" xr:uid="{00000000-0005-0000-0000-0000BF370000}"/>
    <cellStyle name="Normal 2 17 3 3 2 2 5 2" xfId="29608" xr:uid="{00000000-0005-0000-0000-0000C0370000}"/>
    <cellStyle name="Normal 2 17 3 3 2 2 6" xfId="17262" xr:uid="{00000000-0005-0000-0000-0000C1370000}"/>
    <cellStyle name="Normal 2 17 3 3 2 3" xfId="5285" xr:uid="{00000000-0005-0000-0000-0000C2370000}"/>
    <cellStyle name="Normal 2 17 3 3 2 3 2" xfId="5286" xr:uid="{00000000-0005-0000-0000-0000C3370000}"/>
    <cellStyle name="Normal 2 17 3 3 2 3 2 2" xfId="21937" xr:uid="{00000000-0005-0000-0000-0000C4370000}"/>
    <cellStyle name="Normal 2 17 3 3 2 3 3" xfId="5287" xr:uid="{00000000-0005-0000-0000-0000C5370000}"/>
    <cellStyle name="Normal 2 17 3 3 2 3 3 2" xfId="25773" xr:uid="{00000000-0005-0000-0000-0000C6370000}"/>
    <cellStyle name="Normal 2 17 3 3 2 3 4" xfId="5288" xr:uid="{00000000-0005-0000-0000-0000C7370000}"/>
    <cellStyle name="Normal 2 17 3 3 2 3 4 2" xfId="29610" xr:uid="{00000000-0005-0000-0000-0000C8370000}"/>
    <cellStyle name="Normal 2 17 3 3 2 3 5" xfId="18921" xr:uid="{00000000-0005-0000-0000-0000C9370000}"/>
    <cellStyle name="Normal 2 17 3 3 2 4" xfId="5289" xr:uid="{00000000-0005-0000-0000-0000CA370000}"/>
    <cellStyle name="Normal 2 17 3 3 2 4 2" xfId="21934" xr:uid="{00000000-0005-0000-0000-0000CB370000}"/>
    <cellStyle name="Normal 2 17 3 3 2 5" xfId="5290" xr:uid="{00000000-0005-0000-0000-0000CC370000}"/>
    <cellStyle name="Normal 2 17 3 3 2 5 2" xfId="25770" xr:uid="{00000000-0005-0000-0000-0000CD370000}"/>
    <cellStyle name="Normal 2 17 3 3 2 6" xfId="5291" xr:uid="{00000000-0005-0000-0000-0000CE370000}"/>
    <cellStyle name="Normal 2 17 3 3 2 6 2" xfId="29607" xr:uid="{00000000-0005-0000-0000-0000CF370000}"/>
    <cellStyle name="Normal 2 17 3 3 2 7" xfId="17261" xr:uid="{00000000-0005-0000-0000-0000D0370000}"/>
    <cellStyle name="Normal 2 17 3 3 3" xfId="5292" xr:uid="{00000000-0005-0000-0000-0000D1370000}"/>
    <cellStyle name="Normal 2 17 3 3 3 2" xfId="5293" xr:uid="{00000000-0005-0000-0000-0000D2370000}"/>
    <cellStyle name="Normal 2 17 3 3 3 2 2" xfId="5294" xr:uid="{00000000-0005-0000-0000-0000D3370000}"/>
    <cellStyle name="Normal 2 17 3 3 3 2 2 2" xfId="21939" xr:uid="{00000000-0005-0000-0000-0000D4370000}"/>
    <cellStyle name="Normal 2 17 3 3 3 2 3" xfId="5295" xr:uid="{00000000-0005-0000-0000-0000D5370000}"/>
    <cellStyle name="Normal 2 17 3 3 3 2 3 2" xfId="25775" xr:uid="{00000000-0005-0000-0000-0000D6370000}"/>
    <cellStyle name="Normal 2 17 3 3 3 2 4" xfId="5296" xr:uid="{00000000-0005-0000-0000-0000D7370000}"/>
    <cellStyle name="Normal 2 17 3 3 3 2 4 2" xfId="29612" xr:uid="{00000000-0005-0000-0000-0000D8370000}"/>
    <cellStyle name="Normal 2 17 3 3 3 2 5" xfId="19906" xr:uid="{00000000-0005-0000-0000-0000D9370000}"/>
    <cellStyle name="Normal 2 17 3 3 3 3" xfId="5297" xr:uid="{00000000-0005-0000-0000-0000DA370000}"/>
    <cellStyle name="Normal 2 17 3 3 3 3 2" xfId="21938" xr:uid="{00000000-0005-0000-0000-0000DB370000}"/>
    <cellStyle name="Normal 2 17 3 3 3 4" xfId="5298" xr:uid="{00000000-0005-0000-0000-0000DC370000}"/>
    <cellStyle name="Normal 2 17 3 3 3 4 2" xfId="25774" xr:uid="{00000000-0005-0000-0000-0000DD370000}"/>
    <cellStyle name="Normal 2 17 3 3 3 5" xfId="5299" xr:uid="{00000000-0005-0000-0000-0000DE370000}"/>
    <cellStyle name="Normal 2 17 3 3 3 5 2" xfId="29611" xr:uid="{00000000-0005-0000-0000-0000DF370000}"/>
    <cellStyle name="Normal 2 17 3 3 3 6" xfId="17263" xr:uid="{00000000-0005-0000-0000-0000E0370000}"/>
    <cellStyle name="Normal 2 17 3 3 4" xfId="5300" xr:uid="{00000000-0005-0000-0000-0000E1370000}"/>
    <cellStyle name="Normal 2 17 3 3 4 2" xfId="5301" xr:uid="{00000000-0005-0000-0000-0000E2370000}"/>
    <cellStyle name="Normal 2 17 3 3 4 2 2" xfId="21940" xr:uid="{00000000-0005-0000-0000-0000E3370000}"/>
    <cellStyle name="Normal 2 17 3 3 4 3" xfId="5302" xr:uid="{00000000-0005-0000-0000-0000E4370000}"/>
    <cellStyle name="Normal 2 17 3 3 4 3 2" xfId="25776" xr:uid="{00000000-0005-0000-0000-0000E5370000}"/>
    <cellStyle name="Normal 2 17 3 3 4 4" xfId="5303" xr:uid="{00000000-0005-0000-0000-0000E6370000}"/>
    <cellStyle name="Normal 2 17 3 3 4 4 2" xfId="29613" xr:uid="{00000000-0005-0000-0000-0000E7370000}"/>
    <cellStyle name="Normal 2 17 3 3 4 5" xfId="18920" xr:uid="{00000000-0005-0000-0000-0000E8370000}"/>
    <cellStyle name="Normal 2 17 3 3 5" xfId="5304" xr:uid="{00000000-0005-0000-0000-0000E9370000}"/>
    <cellStyle name="Normal 2 17 3 3 5 2" xfId="21933" xr:uid="{00000000-0005-0000-0000-0000EA370000}"/>
    <cellStyle name="Normal 2 17 3 3 6" xfId="5305" xr:uid="{00000000-0005-0000-0000-0000EB370000}"/>
    <cellStyle name="Normal 2 17 3 3 6 2" xfId="25769" xr:uid="{00000000-0005-0000-0000-0000EC370000}"/>
    <cellStyle name="Normal 2 17 3 3 7" xfId="5306" xr:uid="{00000000-0005-0000-0000-0000ED370000}"/>
    <cellStyle name="Normal 2 17 3 3 7 2" xfId="29606" xr:uid="{00000000-0005-0000-0000-0000EE370000}"/>
    <cellStyle name="Normal 2 17 3 3 8" xfId="17260" xr:uid="{00000000-0005-0000-0000-0000EF370000}"/>
    <cellStyle name="Normal 2 17 3 4" xfId="5307" xr:uid="{00000000-0005-0000-0000-0000F0370000}"/>
    <cellStyle name="Normal 2 17 3 4 2" xfId="5308" xr:uid="{00000000-0005-0000-0000-0000F1370000}"/>
    <cellStyle name="Normal 2 17 3 4 2 2" xfId="5309" xr:uid="{00000000-0005-0000-0000-0000F2370000}"/>
    <cellStyle name="Normal 2 17 3 4 2 2 2" xfId="5310" xr:uid="{00000000-0005-0000-0000-0000F3370000}"/>
    <cellStyle name="Normal 2 17 3 4 2 2 2 2" xfId="21943" xr:uid="{00000000-0005-0000-0000-0000F4370000}"/>
    <cellStyle name="Normal 2 17 3 4 2 2 3" xfId="5311" xr:uid="{00000000-0005-0000-0000-0000F5370000}"/>
    <cellStyle name="Normal 2 17 3 4 2 2 3 2" xfId="25779" xr:uid="{00000000-0005-0000-0000-0000F6370000}"/>
    <cellStyle name="Normal 2 17 3 4 2 2 4" xfId="5312" xr:uid="{00000000-0005-0000-0000-0000F7370000}"/>
    <cellStyle name="Normal 2 17 3 4 2 2 4 2" xfId="29616" xr:uid="{00000000-0005-0000-0000-0000F8370000}"/>
    <cellStyle name="Normal 2 17 3 4 2 2 5" xfId="19908" xr:uid="{00000000-0005-0000-0000-0000F9370000}"/>
    <cellStyle name="Normal 2 17 3 4 2 3" xfId="5313" xr:uid="{00000000-0005-0000-0000-0000FA370000}"/>
    <cellStyle name="Normal 2 17 3 4 2 3 2" xfId="21942" xr:uid="{00000000-0005-0000-0000-0000FB370000}"/>
    <cellStyle name="Normal 2 17 3 4 2 4" xfId="5314" xr:uid="{00000000-0005-0000-0000-0000FC370000}"/>
    <cellStyle name="Normal 2 17 3 4 2 4 2" xfId="25778" xr:uid="{00000000-0005-0000-0000-0000FD370000}"/>
    <cellStyle name="Normal 2 17 3 4 2 5" xfId="5315" xr:uid="{00000000-0005-0000-0000-0000FE370000}"/>
    <cellStyle name="Normal 2 17 3 4 2 5 2" xfId="29615" xr:uid="{00000000-0005-0000-0000-0000FF370000}"/>
    <cellStyle name="Normal 2 17 3 4 2 6" xfId="17265" xr:uid="{00000000-0005-0000-0000-000000380000}"/>
    <cellStyle name="Normal 2 17 3 4 3" xfId="5316" xr:uid="{00000000-0005-0000-0000-000001380000}"/>
    <cellStyle name="Normal 2 17 3 4 3 2" xfId="5317" xr:uid="{00000000-0005-0000-0000-000002380000}"/>
    <cellStyle name="Normal 2 17 3 4 3 2 2" xfId="21944" xr:uid="{00000000-0005-0000-0000-000003380000}"/>
    <cellStyle name="Normal 2 17 3 4 3 3" xfId="5318" xr:uid="{00000000-0005-0000-0000-000004380000}"/>
    <cellStyle name="Normal 2 17 3 4 3 3 2" xfId="25780" xr:uid="{00000000-0005-0000-0000-000005380000}"/>
    <cellStyle name="Normal 2 17 3 4 3 4" xfId="5319" xr:uid="{00000000-0005-0000-0000-000006380000}"/>
    <cellStyle name="Normal 2 17 3 4 3 4 2" xfId="29617" xr:uid="{00000000-0005-0000-0000-000007380000}"/>
    <cellStyle name="Normal 2 17 3 4 3 5" xfId="18922" xr:uid="{00000000-0005-0000-0000-000008380000}"/>
    <cellStyle name="Normal 2 17 3 4 4" xfId="5320" xr:uid="{00000000-0005-0000-0000-000009380000}"/>
    <cellStyle name="Normal 2 17 3 4 4 2" xfId="21941" xr:uid="{00000000-0005-0000-0000-00000A380000}"/>
    <cellStyle name="Normal 2 17 3 4 5" xfId="5321" xr:uid="{00000000-0005-0000-0000-00000B380000}"/>
    <cellStyle name="Normal 2 17 3 4 5 2" xfId="25777" xr:uid="{00000000-0005-0000-0000-00000C380000}"/>
    <cellStyle name="Normal 2 17 3 4 6" xfId="5322" xr:uid="{00000000-0005-0000-0000-00000D380000}"/>
    <cellStyle name="Normal 2 17 3 4 6 2" xfId="29614" xr:uid="{00000000-0005-0000-0000-00000E380000}"/>
    <cellStyle name="Normal 2 17 3 4 7" xfId="17264" xr:uid="{00000000-0005-0000-0000-00000F380000}"/>
    <cellStyle name="Normal 2 17 3 5" xfId="5323" xr:uid="{00000000-0005-0000-0000-000010380000}"/>
    <cellStyle name="Normal 2 17 3 5 2" xfId="5324" xr:uid="{00000000-0005-0000-0000-000011380000}"/>
    <cellStyle name="Normal 2 17 3 5 2 2" xfId="5325" xr:uid="{00000000-0005-0000-0000-000012380000}"/>
    <cellStyle name="Normal 2 17 3 5 2 2 2" xfId="5326" xr:uid="{00000000-0005-0000-0000-000013380000}"/>
    <cellStyle name="Normal 2 17 3 5 2 2 2 2" xfId="21947" xr:uid="{00000000-0005-0000-0000-000014380000}"/>
    <cellStyle name="Normal 2 17 3 5 2 2 3" xfId="5327" xr:uid="{00000000-0005-0000-0000-000015380000}"/>
    <cellStyle name="Normal 2 17 3 5 2 2 3 2" xfId="25783" xr:uid="{00000000-0005-0000-0000-000016380000}"/>
    <cellStyle name="Normal 2 17 3 5 2 2 4" xfId="5328" xr:uid="{00000000-0005-0000-0000-000017380000}"/>
    <cellStyle name="Normal 2 17 3 5 2 2 4 2" xfId="29620" xr:uid="{00000000-0005-0000-0000-000018380000}"/>
    <cellStyle name="Normal 2 17 3 5 2 2 5" xfId="20551" xr:uid="{00000000-0005-0000-0000-000019380000}"/>
    <cellStyle name="Normal 2 17 3 5 2 3" xfId="5329" xr:uid="{00000000-0005-0000-0000-00001A380000}"/>
    <cellStyle name="Normal 2 17 3 5 2 3 2" xfId="21946" xr:uid="{00000000-0005-0000-0000-00001B380000}"/>
    <cellStyle name="Normal 2 17 3 5 2 4" xfId="5330" xr:uid="{00000000-0005-0000-0000-00001C380000}"/>
    <cellStyle name="Normal 2 17 3 5 2 4 2" xfId="25782" xr:uid="{00000000-0005-0000-0000-00001D380000}"/>
    <cellStyle name="Normal 2 17 3 5 2 5" xfId="5331" xr:uid="{00000000-0005-0000-0000-00001E380000}"/>
    <cellStyle name="Normal 2 17 3 5 2 5 2" xfId="29619" xr:uid="{00000000-0005-0000-0000-00001F380000}"/>
    <cellStyle name="Normal 2 17 3 5 2 6" xfId="17267" xr:uid="{00000000-0005-0000-0000-000020380000}"/>
    <cellStyle name="Normal 2 17 3 5 3" xfId="5332" xr:uid="{00000000-0005-0000-0000-000021380000}"/>
    <cellStyle name="Normal 2 17 3 5 3 2" xfId="5333" xr:uid="{00000000-0005-0000-0000-000022380000}"/>
    <cellStyle name="Normal 2 17 3 5 3 2 2" xfId="21948" xr:uid="{00000000-0005-0000-0000-000023380000}"/>
    <cellStyle name="Normal 2 17 3 5 3 3" xfId="5334" xr:uid="{00000000-0005-0000-0000-000024380000}"/>
    <cellStyle name="Normal 2 17 3 5 3 3 2" xfId="25784" xr:uid="{00000000-0005-0000-0000-000025380000}"/>
    <cellStyle name="Normal 2 17 3 5 3 4" xfId="5335" xr:uid="{00000000-0005-0000-0000-000026380000}"/>
    <cellStyle name="Normal 2 17 3 5 3 4 2" xfId="29621" xr:uid="{00000000-0005-0000-0000-000027380000}"/>
    <cellStyle name="Normal 2 17 3 5 3 5" xfId="19577" xr:uid="{00000000-0005-0000-0000-000028380000}"/>
    <cellStyle name="Normal 2 17 3 5 4" xfId="5336" xr:uid="{00000000-0005-0000-0000-000029380000}"/>
    <cellStyle name="Normal 2 17 3 5 4 2" xfId="21945" xr:uid="{00000000-0005-0000-0000-00002A380000}"/>
    <cellStyle name="Normal 2 17 3 5 5" xfId="5337" xr:uid="{00000000-0005-0000-0000-00002B380000}"/>
    <cellStyle name="Normal 2 17 3 5 5 2" xfId="25781" xr:uid="{00000000-0005-0000-0000-00002C380000}"/>
    <cellStyle name="Normal 2 17 3 5 6" xfId="5338" xr:uid="{00000000-0005-0000-0000-00002D380000}"/>
    <cellStyle name="Normal 2 17 3 5 6 2" xfId="29618" xr:uid="{00000000-0005-0000-0000-00002E380000}"/>
    <cellStyle name="Normal 2 17 3 5 7" xfId="17266" xr:uid="{00000000-0005-0000-0000-00002F380000}"/>
    <cellStyle name="Normal 2 17 3 6" xfId="5339" xr:uid="{00000000-0005-0000-0000-000030380000}"/>
    <cellStyle name="Normal 2 17 3 6 2" xfId="5340" xr:uid="{00000000-0005-0000-0000-000031380000}"/>
    <cellStyle name="Normal 2 17 3 6 2 2" xfId="5341" xr:uid="{00000000-0005-0000-0000-000032380000}"/>
    <cellStyle name="Normal 2 17 3 6 2 2 2" xfId="21950" xr:uid="{00000000-0005-0000-0000-000033380000}"/>
    <cellStyle name="Normal 2 17 3 6 2 3" xfId="5342" xr:uid="{00000000-0005-0000-0000-000034380000}"/>
    <cellStyle name="Normal 2 17 3 6 2 3 2" xfId="25786" xr:uid="{00000000-0005-0000-0000-000035380000}"/>
    <cellStyle name="Normal 2 17 3 6 2 4" xfId="5343" xr:uid="{00000000-0005-0000-0000-000036380000}"/>
    <cellStyle name="Normal 2 17 3 6 2 4 2" xfId="29623" xr:uid="{00000000-0005-0000-0000-000037380000}"/>
    <cellStyle name="Normal 2 17 3 6 2 5" xfId="19901" xr:uid="{00000000-0005-0000-0000-000038380000}"/>
    <cellStyle name="Normal 2 17 3 6 3" xfId="5344" xr:uid="{00000000-0005-0000-0000-000039380000}"/>
    <cellStyle name="Normal 2 17 3 6 3 2" xfId="21949" xr:uid="{00000000-0005-0000-0000-00003A380000}"/>
    <cellStyle name="Normal 2 17 3 6 4" xfId="5345" xr:uid="{00000000-0005-0000-0000-00003B380000}"/>
    <cellStyle name="Normal 2 17 3 6 4 2" xfId="25785" xr:uid="{00000000-0005-0000-0000-00003C380000}"/>
    <cellStyle name="Normal 2 17 3 6 5" xfId="5346" xr:uid="{00000000-0005-0000-0000-00003D380000}"/>
    <cellStyle name="Normal 2 17 3 6 5 2" xfId="29622" xr:uid="{00000000-0005-0000-0000-00003E380000}"/>
    <cellStyle name="Normal 2 17 3 6 6" xfId="17268" xr:uid="{00000000-0005-0000-0000-00003F380000}"/>
    <cellStyle name="Normal 2 17 3 7" xfId="5347" xr:uid="{00000000-0005-0000-0000-000040380000}"/>
    <cellStyle name="Normal 2 17 3 7 2" xfId="5348" xr:uid="{00000000-0005-0000-0000-000041380000}"/>
    <cellStyle name="Normal 2 17 3 7 2 2" xfId="21951" xr:uid="{00000000-0005-0000-0000-000042380000}"/>
    <cellStyle name="Normal 2 17 3 7 3" xfId="5349" xr:uid="{00000000-0005-0000-0000-000043380000}"/>
    <cellStyle name="Normal 2 17 3 7 3 2" xfId="25787" xr:uid="{00000000-0005-0000-0000-000044380000}"/>
    <cellStyle name="Normal 2 17 3 7 4" xfId="5350" xr:uid="{00000000-0005-0000-0000-000045380000}"/>
    <cellStyle name="Normal 2 17 3 7 4 2" xfId="29624" xr:uid="{00000000-0005-0000-0000-000046380000}"/>
    <cellStyle name="Normal 2 17 3 7 5" xfId="18915" xr:uid="{00000000-0005-0000-0000-000047380000}"/>
    <cellStyle name="Normal 2 17 3 8" xfId="5351" xr:uid="{00000000-0005-0000-0000-000048380000}"/>
    <cellStyle name="Normal 2 17 3 8 2" xfId="21916" xr:uid="{00000000-0005-0000-0000-000049380000}"/>
    <cellStyle name="Normal 2 17 3 9" xfId="5352" xr:uid="{00000000-0005-0000-0000-00004A380000}"/>
    <cellStyle name="Normal 2 17 3 9 2" xfId="25752" xr:uid="{00000000-0005-0000-0000-00004B380000}"/>
    <cellStyle name="Normal 2 17 4" xfId="5353" xr:uid="{00000000-0005-0000-0000-00004C380000}"/>
    <cellStyle name="Normal 2 17 4 2" xfId="5354" xr:uid="{00000000-0005-0000-0000-00004D380000}"/>
    <cellStyle name="Normal 2 17 4 2 2" xfId="5355" xr:uid="{00000000-0005-0000-0000-00004E380000}"/>
    <cellStyle name="Normal 2 17 4 2 2 2" xfId="5356" xr:uid="{00000000-0005-0000-0000-00004F380000}"/>
    <cellStyle name="Normal 2 17 4 2 2 2 2" xfId="5357" xr:uid="{00000000-0005-0000-0000-000050380000}"/>
    <cellStyle name="Normal 2 17 4 2 2 2 2 2" xfId="5358" xr:uid="{00000000-0005-0000-0000-000051380000}"/>
    <cellStyle name="Normal 2 17 4 2 2 2 2 2 2" xfId="21956" xr:uid="{00000000-0005-0000-0000-000052380000}"/>
    <cellStyle name="Normal 2 17 4 2 2 2 2 3" xfId="5359" xr:uid="{00000000-0005-0000-0000-000053380000}"/>
    <cellStyle name="Normal 2 17 4 2 2 2 2 3 2" xfId="25792" xr:uid="{00000000-0005-0000-0000-000054380000}"/>
    <cellStyle name="Normal 2 17 4 2 2 2 2 4" xfId="5360" xr:uid="{00000000-0005-0000-0000-000055380000}"/>
    <cellStyle name="Normal 2 17 4 2 2 2 2 4 2" xfId="29629" xr:uid="{00000000-0005-0000-0000-000056380000}"/>
    <cellStyle name="Normal 2 17 4 2 2 2 2 5" xfId="19911" xr:uid="{00000000-0005-0000-0000-000057380000}"/>
    <cellStyle name="Normal 2 17 4 2 2 2 3" xfId="5361" xr:uid="{00000000-0005-0000-0000-000058380000}"/>
    <cellStyle name="Normal 2 17 4 2 2 2 3 2" xfId="21955" xr:uid="{00000000-0005-0000-0000-000059380000}"/>
    <cellStyle name="Normal 2 17 4 2 2 2 4" xfId="5362" xr:uid="{00000000-0005-0000-0000-00005A380000}"/>
    <cellStyle name="Normal 2 17 4 2 2 2 4 2" xfId="25791" xr:uid="{00000000-0005-0000-0000-00005B380000}"/>
    <cellStyle name="Normal 2 17 4 2 2 2 5" xfId="5363" xr:uid="{00000000-0005-0000-0000-00005C380000}"/>
    <cellStyle name="Normal 2 17 4 2 2 2 5 2" xfId="29628" xr:uid="{00000000-0005-0000-0000-00005D380000}"/>
    <cellStyle name="Normal 2 17 4 2 2 2 6" xfId="17272" xr:uid="{00000000-0005-0000-0000-00005E380000}"/>
    <cellStyle name="Normal 2 17 4 2 2 3" xfId="5364" xr:uid="{00000000-0005-0000-0000-00005F380000}"/>
    <cellStyle name="Normal 2 17 4 2 2 3 2" xfId="5365" xr:uid="{00000000-0005-0000-0000-000060380000}"/>
    <cellStyle name="Normal 2 17 4 2 2 3 2 2" xfId="21957" xr:uid="{00000000-0005-0000-0000-000061380000}"/>
    <cellStyle name="Normal 2 17 4 2 2 3 3" xfId="5366" xr:uid="{00000000-0005-0000-0000-000062380000}"/>
    <cellStyle name="Normal 2 17 4 2 2 3 3 2" xfId="25793" xr:uid="{00000000-0005-0000-0000-000063380000}"/>
    <cellStyle name="Normal 2 17 4 2 2 3 4" xfId="5367" xr:uid="{00000000-0005-0000-0000-000064380000}"/>
    <cellStyle name="Normal 2 17 4 2 2 3 4 2" xfId="29630" xr:uid="{00000000-0005-0000-0000-000065380000}"/>
    <cellStyle name="Normal 2 17 4 2 2 3 5" xfId="18925" xr:uid="{00000000-0005-0000-0000-000066380000}"/>
    <cellStyle name="Normal 2 17 4 2 2 4" xfId="5368" xr:uid="{00000000-0005-0000-0000-000067380000}"/>
    <cellStyle name="Normal 2 17 4 2 2 4 2" xfId="21954" xr:uid="{00000000-0005-0000-0000-000068380000}"/>
    <cellStyle name="Normal 2 17 4 2 2 5" xfId="5369" xr:uid="{00000000-0005-0000-0000-000069380000}"/>
    <cellStyle name="Normal 2 17 4 2 2 5 2" xfId="25790" xr:uid="{00000000-0005-0000-0000-00006A380000}"/>
    <cellStyle name="Normal 2 17 4 2 2 6" xfId="5370" xr:uid="{00000000-0005-0000-0000-00006B380000}"/>
    <cellStyle name="Normal 2 17 4 2 2 6 2" xfId="29627" xr:uid="{00000000-0005-0000-0000-00006C380000}"/>
    <cellStyle name="Normal 2 17 4 2 2 7" xfId="17271" xr:uid="{00000000-0005-0000-0000-00006D380000}"/>
    <cellStyle name="Normal 2 17 4 2 3" xfId="5371" xr:uid="{00000000-0005-0000-0000-00006E380000}"/>
    <cellStyle name="Normal 2 17 4 2 3 2" xfId="5372" xr:uid="{00000000-0005-0000-0000-00006F380000}"/>
    <cellStyle name="Normal 2 17 4 2 3 2 2" xfId="5373" xr:uid="{00000000-0005-0000-0000-000070380000}"/>
    <cellStyle name="Normal 2 17 4 2 3 2 2 2" xfId="21959" xr:uid="{00000000-0005-0000-0000-000071380000}"/>
    <cellStyle name="Normal 2 17 4 2 3 2 3" xfId="5374" xr:uid="{00000000-0005-0000-0000-000072380000}"/>
    <cellStyle name="Normal 2 17 4 2 3 2 3 2" xfId="25795" xr:uid="{00000000-0005-0000-0000-000073380000}"/>
    <cellStyle name="Normal 2 17 4 2 3 2 4" xfId="5375" xr:uid="{00000000-0005-0000-0000-000074380000}"/>
    <cellStyle name="Normal 2 17 4 2 3 2 4 2" xfId="29632" xr:uid="{00000000-0005-0000-0000-000075380000}"/>
    <cellStyle name="Normal 2 17 4 2 3 2 5" xfId="19910" xr:uid="{00000000-0005-0000-0000-000076380000}"/>
    <cellStyle name="Normal 2 17 4 2 3 3" xfId="5376" xr:uid="{00000000-0005-0000-0000-000077380000}"/>
    <cellStyle name="Normal 2 17 4 2 3 3 2" xfId="21958" xr:uid="{00000000-0005-0000-0000-000078380000}"/>
    <cellStyle name="Normal 2 17 4 2 3 4" xfId="5377" xr:uid="{00000000-0005-0000-0000-000079380000}"/>
    <cellStyle name="Normal 2 17 4 2 3 4 2" xfId="25794" xr:uid="{00000000-0005-0000-0000-00007A380000}"/>
    <cellStyle name="Normal 2 17 4 2 3 5" xfId="5378" xr:uid="{00000000-0005-0000-0000-00007B380000}"/>
    <cellStyle name="Normal 2 17 4 2 3 5 2" xfId="29631" xr:uid="{00000000-0005-0000-0000-00007C380000}"/>
    <cellStyle name="Normal 2 17 4 2 3 6" xfId="17273" xr:uid="{00000000-0005-0000-0000-00007D380000}"/>
    <cellStyle name="Normal 2 17 4 2 4" xfId="5379" xr:uid="{00000000-0005-0000-0000-00007E380000}"/>
    <cellStyle name="Normal 2 17 4 2 4 2" xfId="5380" xr:uid="{00000000-0005-0000-0000-00007F380000}"/>
    <cellStyle name="Normal 2 17 4 2 4 2 2" xfId="21960" xr:uid="{00000000-0005-0000-0000-000080380000}"/>
    <cellStyle name="Normal 2 17 4 2 4 3" xfId="5381" xr:uid="{00000000-0005-0000-0000-000081380000}"/>
    <cellStyle name="Normal 2 17 4 2 4 3 2" xfId="25796" xr:uid="{00000000-0005-0000-0000-000082380000}"/>
    <cellStyle name="Normal 2 17 4 2 4 4" xfId="5382" xr:uid="{00000000-0005-0000-0000-000083380000}"/>
    <cellStyle name="Normal 2 17 4 2 4 4 2" xfId="29633" xr:uid="{00000000-0005-0000-0000-000084380000}"/>
    <cellStyle name="Normal 2 17 4 2 4 5" xfId="18924" xr:uid="{00000000-0005-0000-0000-000085380000}"/>
    <cellStyle name="Normal 2 17 4 2 5" xfId="5383" xr:uid="{00000000-0005-0000-0000-000086380000}"/>
    <cellStyle name="Normal 2 17 4 2 5 2" xfId="21953" xr:uid="{00000000-0005-0000-0000-000087380000}"/>
    <cellStyle name="Normal 2 17 4 2 6" xfId="5384" xr:uid="{00000000-0005-0000-0000-000088380000}"/>
    <cellStyle name="Normal 2 17 4 2 6 2" xfId="25789" xr:uid="{00000000-0005-0000-0000-000089380000}"/>
    <cellStyle name="Normal 2 17 4 2 7" xfId="5385" xr:uid="{00000000-0005-0000-0000-00008A380000}"/>
    <cellStyle name="Normal 2 17 4 2 7 2" xfId="29626" xr:uid="{00000000-0005-0000-0000-00008B380000}"/>
    <cellStyle name="Normal 2 17 4 2 8" xfId="17270" xr:uid="{00000000-0005-0000-0000-00008C380000}"/>
    <cellStyle name="Normal 2 17 4 3" xfId="5386" xr:uid="{00000000-0005-0000-0000-00008D380000}"/>
    <cellStyle name="Normal 2 17 4 3 2" xfId="5387" xr:uid="{00000000-0005-0000-0000-00008E380000}"/>
    <cellStyle name="Normal 2 17 4 3 2 2" xfId="5388" xr:uid="{00000000-0005-0000-0000-00008F380000}"/>
    <cellStyle name="Normal 2 17 4 3 2 2 2" xfId="5389" xr:uid="{00000000-0005-0000-0000-000090380000}"/>
    <cellStyle name="Normal 2 17 4 3 2 2 2 2" xfId="21963" xr:uid="{00000000-0005-0000-0000-000091380000}"/>
    <cellStyle name="Normal 2 17 4 3 2 2 3" xfId="5390" xr:uid="{00000000-0005-0000-0000-000092380000}"/>
    <cellStyle name="Normal 2 17 4 3 2 2 3 2" xfId="25799" xr:uid="{00000000-0005-0000-0000-000093380000}"/>
    <cellStyle name="Normal 2 17 4 3 2 2 4" xfId="5391" xr:uid="{00000000-0005-0000-0000-000094380000}"/>
    <cellStyle name="Normal 2 17 4 3 2 2 4 2" xfId="29636" xr:uid="{00000000-0005-0000-0000-000095380000}"/>
    <cellStyle name="Normal 2 17 4 3 2 2 5" xfId="19912" xr:uid="{00000000-0005-0000-0000-000096380000}"/>
    <cellStyle name="Normal 2 17 4 3 2 3" xfId="5392" xr:uid="{00000000-0005-0000-0000-000097380000}"/>
    <cellStyle name="Normal 2 17 4 3 2 3 2" xfId="21962" xr:uid="{00000000-0005-0000-0000-000098380000}"/>
    <cellStyle name="Normal 2 17 4 3 2 4" xfId="5393" xr:uid="{00000000-0005-0000-0000-000099380000}"/>
    <cellStyle name="Normal 2 17 4 3 2 4 2" xfId="25798" xr:uid="{00000000-0005-0000-0000-00009A380000}"/>
    <cellStyle name="Normal 2 17 4 3 2 5" xfId="5394" xr:uid="{00000000-0005-0000-0000-00009B380000}"/>
    <cellStyle name="Normal 2 17 4 3 2 5 2" xfId="29635" xr:uid="{00000000-0005-0000-0000-00009C380000}"/>
    <cellStyle name="Normal 2 17 4 3 2 6" xfId="17275" xr:uid="{00000000-0005-0000-0000-00009D380000}"/>
    <cellStyle name="Normal 2 17 4 3 3" xfId="5395" xr:uid="{00000000-0005-0000-0000-00009E380000}"/>
    <cellStyle name="Normal 2 17 4 3 3 2" xfId="5396" xr:uid="{00000000-0005-0000-0000-00009F380000}"/>
    <cellStyle name="Normal 2 17 4 3 3 2 2" xfId="21964" xr:uid="{00000000-0005-0000-0000-0000A0380000}"/>
    <cellStyle name="Normal 2 17 4 3 3 3" xfId="5397" xr:uid="{00000000-0005-0000-0000-0000A1380000}"/>
    <cellStyle name="Normal 2 17 4 3 3 3 2" xfId="25800" xr:uid="{00000000-0005-0000-0000-0000A2380000}"/>
    <cellStyle name="Normal 2 17 4 3 3 4" xfId="5398" xr:uid="{00000000-0005-0000-0000-0000A3380000}"/>
    <cellStyle name="Normal 2 17 4 3 3 4 2" xfId="29637" xr:uid="{00000000-0005-0000-0000-0000A4380000}"/>
    <cellStyle name="Normal 2 17 4 3 3 5" xfId="18926" xr:uid="{00000000-0005-0000-0000-0000A5380000}"/>
    <cellStyle name="Normal 2 17 4 3 4" xfId="5399" xr:uid="{00000000-0005-0000-0000-0000A6380000}"/>
    <cellStyle name="Normal 2 17 4 3 4 2" xfId="21961" xr:uid="{00000000-0005-0000-0000-0000A7380000}"/>
    <cellStyle name="Normal 2 17 4 3 5" xfId="5400" xr:uid="{00000000-0005-0000-0000-0000A8380000}"/>
    <cellStyle name="Normal 2 17 4 3 5 2" xfId="25797" xr:uid="{00000000-0005-0000-0000-0000A9380000}"/>
    <cellStyle name="Normal 2 17 4 3 6" xfId="5401" xr:uid="{00000000-0005-0000-0000-0000AA380000}"/>
    <cellStyle name="Normal 2 17 4 3 6 2" xfId="29634" xr:uid="{00000000-0005-0000-0000-0000AB380000}"/>
    <cellStyle name="Normal 2 17 4 3 7" xfId="17274" xr:uid="{00000000-0005-0000-0000-0000AC380000}"/>
    <cellStyle name="Normal 2 17 4 4" xfId="5402" xr:uid="{00000000-0005-0000-0000-0000AD380000}"/>
    <cellStyle name="Normal 2 17 4 4 2" xfId="5403" xr:uid="{00000000-0005-0000-0000-0000AE380000}"/>
    <cellStyle name="Normal 2 17 4 4 2 2" xfId="5404" xr:uid="{00000000-0005-0000-0000-0000AF380000}"/>
    <cellStyle name="Normal 2 17 4 4 2 2 2" xfId="21966" xr:uid="{00000000-0005-0000-0000-0000B0380000}"/>
    <cellStyle name="Normal 2 17 4 4 2 3" xfId="5405" xr:uid="{00000000-0005-0000-0000-0000B1380000}"/>
    <cellStyle name="Normal 2 17 4 4 2 3 2" xfId="25802" xr:uid="{00000000-0005-0000-0000-0000B2380000}"/>
    <cellStyle name="Normal 2 17 4 4 2 4" xfId="5406" xr:uid="{00000000-0005-0000-0000-0000B3380000}"/>
    <cellStyle name="Normal 2 17 4 4 2 4 2" xfId="29639" xr:uid="{00000000-0005-0000-0000-0000B4380000}"/>
    <cellStyle name="Normal 2 17 4 4 2 5" xfId="19909" xr:uid="{00000000-0005-0000-0000-0000B5380000}"/>
    <cellStyle name="Normal 2 17 4 4 3" xfId="5407" xr:uid="{00000000-0005-0000-0000-0000B6380000}"/>
    <cellStyle name="Normal 2 17 4 4 3 2" xfId="21965" xr:uid="{00000000-0005-0000-0000-0000B7380000}"/>
    <cellStyle name="Normal 2 17 4 4 4" xfId="5408" xr:uid="{00000000-0005-0000-0000-0000B8380000}"/>
    <cellStyle name="Normal 2 17 4 4 4 2" xfId="25801" xr:uid="{00000000-0005-0000-0000-0000B9380000}"/>
    <cellStyle name="Normal 2 17 4 4 5" xfId="5409" xr:uid="{00000000-0005-0000-0000-0000BA380000}"/>
    <cellStyle name="Normal 2 17 4 4 5 2" xfId="29638" xr:uid="{00000000-0005-0000-0000-0000BB380000}"/>
    <cellStyle name="Normal 2 17 4 4 6" xfId="17276" xr:uid="{00000000-0005-0000-0000-0000BC380000}"/>
    <cellStyle name="Normal 2 17 4 5" xfId="5410" xr:uid="{00000000-0005-0000-0000-0000BD380000}"/>
    <cellStyle name="Normal 2 17 4 5 2" xfId="5411" xr:uid="{00000000-0005-0000-0000-0000BE380000}"/>
    <cellStyle name="Normal 2 17 4 5 2 2" xfId="21967" xr:uid="{00000000-0005-0000-0000-0000BF380000}"/>
    <cellStyle name="Normal 2 17 4 5 3" xfId="5412" xr:uid="{00000000-0005-0000-0000-0000C0380000}"/>
    <cellStyle name="Normal 2 17 4 5 3 2" xfId="25803" xr:uid="{00000000-0005-0000-0000-0000C1380000}"/>
    <cellStyle name="Normal 2 17 4 5 4" xfId="5413" xr:uid="{00000000-0005-0000-0000-0000C2380000}"/>
    <cellStyle name="Normal 2 17 4 5 4 2" xfId="29640" xr:uid="{00000000-0005-0000-0000-0000C3380000}"/>
    <cellStyle name="Normal 2 17 4 5 5" xfId="18923" xr:uid="{00000000-0005-0000-0000-0000C4380000}"/>
    <cellStyle name="Normal 2 17 4 6" xfId="5414" xr:uid="{00000000-0005-0000-0000-0000C5380000}"/>
    <cellStyle name="Normal 2 17 4 6 2" xfId="21952" xr:uid="{00000000-0005-0000-0000-0000C6380000}"/>
    <cellStyle name="Normal 2 17 4 7" xfId="5415" xr:uid="{00000000-0005-0000-0000-0000C7380000}"/>
    <cellStyle name="Normal 2 17 4 7 2" xfId="25788" xr:uid="{00000000-0005-0000-0000-0000C8380000}"/>
    <cellStyle name="Normal 2 17 4 8" xfId="5416" xr:uid="{00000000-0005-0000-0000-0000C9380000}"/>
    <cellStyle name="Normal 2 17 4 8 2" xfId="29625" xr:uid="{00000000-0005-0000-0000-0000CA380000}"/>
    <cellStyle name="Normal 2 17 4 9" xfId="17269" xr:uid="{00000000-0005-0000-0000-0000CB380000}"/>
    <cellStyle name="Normal 2 17 5" xfId="5417" xr:uid="{00000000-0005-0000-0000-0000CC380000}"/>
    <cellStyle name="Normal 2 17 5 2" xfId="5418" xr:uid="{00000000-0005-0000-0000-0000CD380000}"/>
    <cellStyle name="Normal 2 17 5 2 2" xfId="5419" xr:uid="{00000000-0005-0000-0000-0000CE380000}"/>
    <cellStyle name="Normal 2 17 5 2 2 2" xfId="5420" xr:uid="{00000000-0005-0000-0000-0000CF380000}"/>
    <cellStyle name="Normal 2 17 5 2 2 2 2" xfId="5421" xr:uid="{00000000-0005-0000-0000-0000D0380000}"/>
    <cellStyle name="Normal 2 17 5 2 2 2 2 2" xfId="21971" xr:uid="{00000000-0005-0000-0000-0000D1380000}"/>
    <cellStyle name="Normal 2 17 5 2 2 2 3" xfId="5422" xr:uid="{00000000-0005-0000-0000-0000D2380000}"/>
    <cellStyle name="Normal 2 17 5 2 2 2 3 2" xfId="25807" xr:uid="{00000000-0005-0000-0000-0000D3380000}"/>
    <cellStyle name="Normal 2 17 5 2 2 2 4" xfId="5423" xr:uid="{00000000-0005-0000-0000-0000D4380000}"/>
    <cellStyle name="Normal 2 17 5 2 2 2 4 2" xfId="29644" xr:uid="{00000000-0005-0000-0000-0000D5380000}"/>
    <cellStyle name="Normal 2 17 5 2 2 2 5" xfId="19914" xr:uid="{00000000-0005-0000-0000-0000D6380000}"/>
    <cellStyle name="Normal 2 17 5 2 2 3" xfId="5424" xr:uid="{00000000-0005-0000-0000-0000D7380000}"/>
    <cellStyle name="Normal 2 17 5 2 2 3 2" xfId="21970" xr:uid="{00000000-0005-0000-0000-0000D8380000}"/>
    <cellStyle name="Normal 2 17 5 2 2 4" xfId="5425" xr:uid="{00000000-0005-0000-0000-0000D9380000}"/>
    <cellStyle name="Normal 2 17 5 2 2 4 2" xfId="25806" xr:uid="{00000000-0005-0000-0000-0000DA380000}"/>
    <cellStyle name="Normal 2 17 5 2 2 5" xfId="5426" xr:uid="{00000000-0005-0000-0000-0000DB380000}"/>
    <cellStyle name="Normal 2 17 5 2 2 5 2" xfId="29643" xr:uid="{00000000-0005-0000-0000-0000DC380000}"/>
    <cellStyle name="Normal 2 17 5 2 2 6" xfId="17279" xr:uid="{00000000-0005-0000-0000-0000DD380000}"/>
    <cellStyle name="Normal 2 17 5 2 3" xfId="5427" xr:uid="{00000000-0005-0000-0000-0000DE380000}"/>
    <cellStyle name="Normal 2 17 5 2 3 2" xfId="5428" xr:uid="{00000000-0005-0000-0000-0000DF380000}"/>
    <cellStyle name="Normal 2 17 5 2 3 2 2" xfId="21972" xr:uid="{00000000-0005-0000-0000-0000E0380000}"/>
    <cellStyle name="Normal 2 17 5 2 3 3" xfId="5429" xr:uid="{00000000-0005-0000-0000-0000E1380000}"/>
    <cellStyle name="Normal 2 17 5 2 3 3 2" xfId="25808" xr:uid="{00000000-0005-0000-0000-0000E2380000}"/>
    <cellStyle name="Normal 2 17 5 2 3 4" xfId="5430" xr:uid="{00000000-0005-0000-0000-0000E3380000}"/>
    <cellStyle name="Normal 2 17 5 2 3 4 2" xfId="29645" xr:uid="{00000000-0005-0000-0000-0000E4380000}"/>
    <cellStyle name="Normal 2 17 5 2 3 5" xfId="18928" xr:uid="{00000000-0005-0000-0000-0000E5380000}"/>
    <cellStyle name="Normal 2 17 5 2 4" xfId="5431" xr:uid="{00000000-0005-0000-0000-0000E6380000}"/>
    <cellStyle name="Normal 2 17 5 2 4 2" xfId="21969" xr:uid="{00000000-0005-0000-0000-0000E7380000}"/>
    <cellStyle name="Normal 2 17 5 2 5" xfId="5432" xr:uid="{00000000-0005-0000-0000-0000E8380000}"/>
    <cellStyle name="Normal 2 17 5 2 5 2" xfId="25805" xr:uid="{00000000-0005-0000-0000-0000E9380000}"/>
    <cellStyle name="Normal 2 17 5 2 6" xfId="5433" xr:uid="{00000000-0005-0000-0000-0000EA380000}"/>
    <cellStyle name="Normal 2 17 5 2 6 2" xfId="29642" xr:uid="{00000000-0005-0000-0000-0000EB380000}"/>
    <cellStyle name="Normal 2 17 5 2 7" xfId="17278" xr:uid="{00000000-0005-0000-0000-0000EC380000}"/>
    <cellStyle name="Normal 2 17 5 3" xfId="5434" xr:uid="{00000000-0005-0000-0000-0000ED380000}"/>
    <cellStyle name="Normal 2 17 5 3 2" xfId="5435" xr:uid="{00000000-0005-0000-0000-0000EE380000}"/>
    <cellStyle name="Normal 2 17 5 3 2 2" xfId="5436" xr:uid="{00000000-0005-0000-0000-0000EF380000}"/>
    <cellStyle name="Normal 2 17 5 3 2 2 2" xfId="21974" xr:uid="{00000000-0005-0000-0000-0000F0380000}"/>
    <cellStyle name="Normal 2 17 5 3 2 3" xfId="5437" xr:uid="{00000000-0005-0000-0000-0000F1380000}"/>
    <cellStyle name="Normal 2 17 5 3 2 3 2" xfId="25810" xr:uid="{00000000-0005-0000-0000-0000F2380000}"/>
    <cellStyle name="Normal 2 17 5 3 2 4" xfId="5438" xr:uid="{00000000-0005-0000-0000-0000F3380000}"/>
    <cellStyle name="Normal 2 17 5 3 2 4 2" xfId="29647" xr:uid="{00000000-0005-0000-0000-0000F4380000}"/>
    <cellStyle name="Normal 2 17 5 3 2 5" xfId="19913" xr:uid="{00000000-0005-0000-0000-0000F5380000}"/>
    <cellStyle name="Normal 2 17 5 3 3" xfId="5439" xr:uid="{00000000-0005-0000-0000-0000F6380000}"/>
    <cellStyle name="Normal 2 17 5 3 3 2" xfId="21973" xr:uid="{00000000-0005-0000-0000-0000F7380000}"/>
    <cellStyle name="Normal 2 17 5 3 4" xfId="5440" xr:uid="{00000000-0005-0000-0000-0000F8380000}"/>
    <cellStyle name="Normal 2 17 5 3 4 2" xfId="25809" xr:uid="{00000000-0005-0000-0000-0000F9380000}"/>
    <cellStyle name="Normal 2 17 5 3 5" xfId="5441" xr:uid="{00000000-0005-0000-0000-0000FA380000}"/>
    <cellStyle name="Normal 2 17 5 3 5 2" xfId="29646" xr:uid="{00000000-0005-0000-0000-0000FB380000}"/>
    <cellStyle name="Normal 2 17 5 3 6" xfId="17280" xr:uid="{00000000-0005-0000-0000-0000FC380000}"/>
    <cellStyle name="Normal 2 17 5 4" xfId="5442" xr:uid="{00000000-0005-0000-0000-0000FD380000}"/>
    <cellStyle name="Normal 2 17 5 4 2" xfId="5443" xr:uid="{00000000-0005-0000-0000-0000FE380000}"/>
    <cellStyle name="Normal 2 17 5 4 2 2" xfId="21975" xr:uid="{00000000-0005-0000-0000-0000FF380000}"/>
    <cellStyle name="Normal 2 17 5 4 3" xfId="5444" xr:uid="{00000000-0005-0000-0000-000000390000}"/>
    <cellStyle name="Normal 2 17 5 4 3 2" xfId="25811" xr:uid="{00000000-0005-0000-0000-000001390000}"/>
    <cellStyle name="Normal 2 17 5 4 4" xfId="5445" xr:uid="{00000000-0005-0000-0000-000002390000}"/>
    <cellStyle name="Normal 2 17 5 4 4 2" xfId="29648" xr:uid="{00000000-0005-0000-0000-000003390000}"/>
    <cellStyle name="Normal 2 17 5 4 5" xfId="18927" xr:uid="{00000000-0005-0000-0000-000004390000}"/>
    <cellStyle name="Normal 2 17 5 5" xfId="5446" xr:uid="{00000000-0005-0000-0000-000005390000}"/>
    <cellStyle name="Normal 2 17 5 5 2" xfId="21968" xr:uid="{00000000-0005-0000-0000-000006390000}"/>
    <cellStyle name="Normal 2 17 5 6" xfId="5447" xr:uid="{00000000-0005-0000-0000-000007390000}"/>
    <cellStyle name="Normal 2 17 5 6 2" xfId="25804" xr:uid="{00000000-0005-0000-0000-000008390000}"/>
    <cellStyle name="Normal 2 17 5 7" xfId="5448" xr:uid="{00000000-0005-0000-0000-000009390000}"/>
    <cellStyle name="Normal 2 17 5 7 2" xfId="29641" xr:uid="{00000000-0005-0000-0000-00000A390000}"/>
    <cellStyle name="Normal 2 17 5 8" xfId="17277" xr:uid="{00000000-0005-0000-0000-00000B390000}"/>
    <cellStyle name="Normal 2 17 6" xfId="5449" xr:uid="{00000000-0005-0000-0000-00000C390000}"/>
    <cellStyle name="Normal 2 17 6 2" xfId="5450" xr:uid="{00000000-0005-0000-0000-00000D390000}"/>
    <cellStyle name="Normal 2 17 6 2 2" xfId="5451" xr:uid="{00000000-0005-0000-0000-00000E390000}"/>
    <cellStyle name="Normal 2 17 6 2 2 2" xfId="5452" xr:uid="{00000000-0005-0000-0000-00000F390000}"/>
    <cellStyle name="Normal 2 17 6 2 2 2 2" xfId="21978" xr:uid="{00000000-0005-0000-0000-000010390000}"/>
    <cellStyle name="Normal 2 17 6 2 2 3" xfId="5453" xr:uid="{00000000-0005-0000-0000-000011390000}"/>
    <cellStyle name="Normal 2 17 6 2 2 3 2" xfId="25814" xr:uid="{00000000-0005-0000-0000-000012390000}"/>
    <cellStyle name="Normal 2 17 6 2 2 4" xfId="5454" xr:uid="{00000000-0005-0000-0000-000013390000}"/>
    <cellStyle name="Normal 2 17 6 2 2 4 2" xfId="29651" xr:uid="{00000000-0005-0000-0000-000014390000}"/>
    <cellStyle name="Normal 2 17 6 2 2 5" xfId="19915" xr:uid="{00000000-0005-0000-0000-000015390000}"/>
    <cellStyle name="Normal 2 17 6 2 3" xfId="5455" xr:uid="{00000000-0005-0000-0000-000016390000}"/>
    <cellStyle name="Normal 2 17 6 2 3 2" xfId="21977" xr:uid="{00000000-0005-0000-0000-000017390000}"/>
    <cellStyle name="Normal 2 17 6 2 4" xfId="5456" xr:uid="{00000000-0005-0000-0000-000018390000}"/>
    <cellStyle name="Normal 2 17 6 2 4 2" xfId="25813" xr:uid="{00000000-0005-0000-0000-000019390000}"/>
    <cellStyle name="Normal 2 17 6 2 5" xfId="5457" xr:uid="{00000000-0005-0000-0000-00001A390000}"/>
    <cellStyle name="Normal 2 17 6 2 5 2" xfId="29650" xr:uid="{00000000-0005-0000-0000-00001B390000}"/>
    <cellStyle name="Normal 2 17 6 2 6" xfId="17282" xr:uid="{00000000-0005-0000-0000-00001C390000}"/>
    <cellStyle name="Normal 2 17 6 3" xfId="5458" xr:uid="{00000000-0005-0000-0000-00001D390000}"/>
    <cellStyle name="Normal 2 17 6 3 2" xfId="5459" xr:uid="{00000000-0005-0000-0000-00001E390000}"/>
    <cellStyle name="Normal 2 17 6 3 2 2" xfId="21979" xr:uid="{00000000-0005-0000-0000-00001F390000}"/>
    <cellStyle name="Normal 2 17 6 3 3" xfId="5460" xr:uid="{00000000-0005-0000-0000-000020390000}"/>
    <cellStyle name="Normal 2 17 6 3 3 2" xfId="25815" xr:uid="{00000000-0005-0000-0000-000021390000}"/>
    <cellStyle name="Normal 2 17 6 3 4" xfId="5461" xr:uid="{00000000-0005-0000-0000-000022390000}"/>
    <cellStyle name="Normal 2 17 6 3 4 2" xfId="29652" xr:uid="{00000000-0005-0000-0000-000023390000}"/>
    <cellStyle name="Normal 2 17 6 3 5" xfId="18929" xr:uid="{00000000-0005-0000-0000-000024390000}"/>
    <cellStyle name="Normal 2 17 6 4" xfId="5462" xr:uid="{00000000-0005-0000-0000-000025390000}"/>
    <cellStyle name="Normal 2 17 6 4 2" xfId="21976" xr:uid="{00000000-0005-0000-0000-000026390000}"/>
    <cellStyle name="Normal 2 17 6 5" xfId="5463" xr:uid="{00000000-0005-0000-0000-000027390000}"/>
    <cellStyle name="Normal 2 17 6 5 2" xfId="25812" xr:uid="{00000000-0005-0000-0000-000028390000}"/>
    <cellStyle name="Normal 2 17 6 6" xfId="5464" xr:uid="{00000000-0005-0000-0000-000029390000}"/>
    <cellStyle name="Normal 2 17 6 6 2" xfId="29649" xr:uid="{00000000-0005-0000-0000-00002A390000}"/>
    <cellStyle name="Normal 2 17 6 7" xfId="17281" xr:uid="{00000000-0005-0000-0000-00002B390000}"/>
    <cellStyle name="Normal 2 17 7" xfId="5465" xr:uid="{00000000-0005-0000-0000-00002C390000}"/>
    <cellStyle name="Normal 2 17 7 2" xfId="5466" xr:uid="{00000000-0005-0000-0000-00002D390000}"/>
    <cellStyle name="Normal 2 17 7 2 2" xfId="5467" xr:uid="{00000000-0005-0000-0000-00002E390000}"/>
    <cellStyle name="Normal 2 17 7 2 2 2" xfId="5468" xr:uid="{00000000-0005-0000-0000-00002F390000}"/>
    <cellStyle name="Normal 2 17 7 2 2 2 2" xfId="21982" xr:uid="{00000000-0005-0000-0000-000030390000}"/>
    <cellStyle name="Normal 2 17 7 2 2 3" xfId="5469" xr:uid="{00000000-0005-0000-0000-000031390000}"/>
    <cellStyle name="Normal 2 17 7 2 2 3 2" xfId="25818" xr:uid="{00000000-0005-0000-0000-000032390000}"/>
    <cellStyle name="Normal 2 17 7 2 2 4" xfId="5470" xr:uid="{00000000-0005-0000-0000-000033390000}"/>
    <cellStyle name="Normal 2 17 7 2 2 4 2" xfId="29655" xr:uid="{00000000-0005-0000-0000-000034390000}"/>
    <cellStyle name="Normal 2 17 7 2 2 5" xfId="20552" xr:uid="{00000000-0005-0000-0000-000035390000}"/>
    <cellStyle name="Normal 2 17 7 2 3" xfId="5471" xr:uid="{00000000-0005-0000-0000-000036390000}"/>
    <cellStyle name="Normal 2 17 7 2 3 2" xfId="21981" xr:uid="{00000000-0005-0000-0000-000037390000}"/>
    <cellStyle name="Normal 2 17 7 2 4" xfId="5472" xr:uid="{00000000-0005-0000-0000-000038390000}"/>
    <cellStyle name="Normal 2 17 7 2 4 2" xfId="25817" xr:uid="{00000000-0005-0000-0000-000039390000}"/>
    <cellStyle name="Normal 2 17 7 2 5" xfId="5473" xr:uid="{00000000-0005-0000-0000-00003A390000}"/>
    <cellStyle name="Normal 2 17 7 2 5 2" xfId="29654" xr:uid="{00000000-0005-0000-0000-00003B390000}"/>
    <cellStyle name="Normal 2 17 7 2 6" xfId="17284" xr:uid="{00000000-0005-0000-0000-00003C390000}"/>
    <cellStyle name="Normal 2 17 7 3" xfId="5474" xr:uid="{00000000-0005-0000-0000-00003D390000}"/>
    <cellStyle name="Normal 2 17 7 3 2" xfId="5475" xr:uid="{00000000-0005-0000-0000-00003E390000}"/>
    <cellStyle name="Normal 2 17 7 3 2 2" xfId="21983" xr:uid="{00000000-0005-0000-0000-00003F390000}"/>
    <cellStyle name="Normal 2 17 7 3 3" xfId="5476" xr:uid="{00000000-0005-0000-0000-000040390000}"/>
    <cellStyle name="Normal 2 17 7 3 3 2" xfId="25819" xr:uid="{00000000-0005-0000-0000-000041390000}"/>
    <cellStyle name="Normal 2 17 7 3 4" xfId="5477" xr:uid="{00000000-0005-0000-0000-000042390000}"/>
    <cellStyle name="Normal 2 17 7 3 4 2" xfId="29656" xr:uid="{00000000-0005-0000-0000-000043390000}"/>
    <cellStyle name="Normal 2 17 7 3 5" xfId="19541" xr:uid="{00000000-0005-0000-0000-000044390000}"/>
    <cellStyle name="Normal 2 17 7 4" xfId="5478" xr:uid="{00000000-0005-0000-0000-000045390000}"/>
    <cellStyle name="Normal 2 17 7 4 2" xfId="21980" xr:uid="{00000000-0005-0000-0000-000046390000}"/>
    <cellStyle name="Normal 2 17 7 5" xfId="5479" xr:uid="{00000000-0005-0000-0000-000047390000}"/>
    <cellStyle name="Normal 2 17 7 5 2" xfId="25816" xr:uid="{00000000-0005-0000-0000-000048390000}"/>
    <cellStyle name="Normal 2 17 7 6" xfId="5480" xr:uid="{00000000-0005-0000-0000-000049390000}"/>
    <cellStyle name="Normal 2 17 7 6 2" xfId="29653" xr:uid="{00000000-0005-0000-0000-00004A390000}"/>
    <cellStyle name="Normal 2 17 7 7" xfId="17283" xr:uid="{00000000-0005-0000-0000-00004B390000}"/>
    <cellStyle name="Normal 2 17 8" xfId="5481" xr:uid="{00000000-0005-0000-0000-00004C390000}"/>
    <cellStyle name="Normal 2 17 8 2" xfId="5482" xr:uid="{00000000-0005-0000-0000-00004D390000}"/>
    <cellStyle name="Normal 2 17 8 2 2" xfId="5483" xr:uid="{00000000-0005-0000-0000-00004E390000}"/>
    <cellStyle name="Normal 2 17 8 2 2 2" xfId="21985" xr:uid="{00000000-0005-0000-0000-00004F390000}"/>
    <cellStyle name="Normal 2 17 8 2 3" xfId="5484" xr:uid="{00000000-0005-0000-0000-000050390000}"/>
    <cellStyle name="Normal 2 17 8 2 3 2" xfId="25821" xr:uid="{00000000-0005-0000-0000-000051390000}"/>
    <cellStyle name="Normal 2 17 8 2 4" xfId="5485" xr:uid="{00000000-0005-0000-0000-000052390000}"/>
    <cellStyle name="Normal 2 17 8 2 4 2" xfId="29658" xr:uid="{00000000-0005-0000-0000-000053390000}"/>
    <cellStyle name="Normal 2 17 8 2 5" xfId="19892" xr:uid="{00000000-0005-0000-0000-000054390000}"/>
    <cellStyle name="Normal 2 17 8 3" xfId="5486" xr:uid="{00000000-0005-0000-0000-000055390000}"/>
    <cellStyle name="Normal 2 17 8 3 2" xfId="21984" xr:uid="{00000000-0005-0000-0000-000056390000}"/>
    <cellStyle name="Normal 2 17 8 4" xfId="5487" xr:uid="{00000000-0005-0000-0000-000057390000}"/>
    <cellStyle name="Normal 2 17 8 4 2" xfId="25820" xr:uid="{00000000-0005-0000-0000-000058390000}"/>
    <cellStyle name="Normal 2 17 8 5" xfId="5488" xr:uid="{00000000-0005-0000-0000-000059390000}"/>
    <cellStyle name="Normal 2 17 8 5 2" xfId="29657" xr:uid="{00000000-0005-0000-0000-00005A390000}"/>
    <cellStyle name="Normal 2 17 8 6" xfId="17285" xr:uid="{00000000-0005-0000-0000-00005B390000}"/>
    <cellStyle name="Normal 2 17 9" xfId="5489" xr:uid="{00000000-0005-0000-0000-00005C390000}"/>
    <cellStyle name="Normal 2 17 9 2" xfId="5490" xr:uid="{00000000-0005-0000-0000-00005D390000}"/>
    <cellStyle name="Normal 2 17 9 2 2" xfId="21986" xr:uid="{00000000-0005-0000-0000-00005E390000}"/>
    <cellStyle name="Normal 2 17 9 3" xfId="5491" xr:uid="{00000000-0005-0000-0000-00005F390000}"/>
    <cellStyle name="Normal 2 17 9 3 2" xfId="25822" xr:uid="{00000000-0005-0000-0000-000060390000}"/>
    <cellStyle name="Normal 2 17 9 4" xfId="5492" xr:uid="{00000000-0005-0000-0000-000061390000}"/>
    <cellStyle name="Normal 2 17 9 4 2" xfId="29659" xr:uid="{00000000-0005-0000-0000-000062390000}"/>
    <cellStyle name="Normal 2 17 9 5" xfId="18906" xr:uid="{00000000-0005-0000-0000-000063390000}"/>
    <cellStyle name="Normal 2 18" xfId="5493" xr:uid="{00000000-0005-0000-0000-000064390000}"/>
    <cellStyle name="Normal 2 18 10" xfId="5494" xr:uid="{00000000-0005-0000-0000-000065390000}"/>
    <cellStyle name="Normal 2 18 10 2" xfId="21987" xr:uid="{00000000-0005-0000-0000-000066390000}"/>
    <cellStyle name="Normal 2 18 11" xfId="5495" xr:uid="{00000000-0005-0000-0000-000067390000}"/>
    <cellStyle name="Normal 2 18 11 2" xfId="25823" xr:uid="{00000000-0005-0000-0000-000068390000}"/>
    <cellStyle name="Normal 2 18 12" xfId="5496" xr:uid="{00000000-0005-0000-0000-000069390000}"/>
    <cellStyle name="Normal 2 18 12 2" xfId="29660" xr:uid="{00000000-0005-0000-0000-00006A390000}"/>
    <cellStyle name="Normal 2 18 13" xfId="32649" xr:uid="{00000000-0005-0000-0000-00006B390000}"/>
    <cellStyle name="Normal 2 18 14" xfId="35412" xr:uid="{00000000-0005-0000-0000-00006C390000}"/>
    <cellStyle name="Normal 2 18 15" xfId="17286" xr:uid="{00000000-0005-0000-0000-00006D390000}"/>
    <cellStyle name="Normal 2 18 2" xfId="5497" xr:uid="{00000000-0005-0000-0000-00006E390000}"/>
    <cellStyle name="Normal 2 18 2 10" xfId="5498" xr:uid="{00000000-0005-0000-0000-00006F390000}"/>
    <cellStyle name="Normal 2 18 2 10 2" xfId="29661" xr:uid="{00000000-0005-0000-0000-000070390000}"/>
    <cellStyle name="Normal 2 18 2 11" xfId="17287" xr:uid="{00000000-0005-0000-0000-000071390000}"/>
    <cellStyle name="Normal 2 18 2 2" xfId="5499" xr:uid="{00000000-0005-0000-0000-000072390000}"/>
    <cellStyle name="Normal 2 18 2 2 2" xfId="5500" xr:uid="{00000000-0005-0000-0000-000073390000}"/>
    <cellStyle name="Normal 2 18 2 2 2 2" xfId="5501" xr:uid="{00000000-0005-0000-0000-000074390000}"/>
    <cellStyle name="Normal 2 18 2 2 2 2 2" xfId="5502" xr:uid="{00000000-0005-0000-0000-000075390000}"/>
    <cellStyle name="Normal 2 18 2 2 2 2 2 2" xfId="5503" xr:uid="{00000000-0005-0000-0000-000076390000}"/>
    <cellStyle name="Normal 2 18 2 2 2 2 2 2 2" xfId="5504" xr:uid="{00000000-0005-0000-0000-000077390000}"/>
    <cellStyle name="Normal 2 18 2 2 2 2 2 2 2 2" xfId="21993" xr:uid="{00000000-0005-0000-0000-000078390000}"/>
    <cellStyle name="Normal 2 18 2 2 2 2 2 2 3" xfId="5505" xr:uid="{00000000-0005-0000-0000-000079390000}"/>
    <cellStyle name="Normal 2 18 2 2 2 2 2 2 3 2" xfId="25829" xr:uid="{00000000-0005-0000-0000-00007A390000}"/>
    <cellStyle name="Normal 2 18 2 2 2 2 2 2 4" xfId="5506" xr:uid="{00000000-0005-0000-0000-00007B390000}"/>
    <cellStyle name="Normal 2 18 2 2 2 2 2 2 4 2" xfId="29666" xr:uid="{00000000-0005-0000-0000-00007C390000}"/>
    <cellStyle name="Normal 2 18 2 2 2 2 2 2 5" xfId="19920" xr:uid="{00000000-0005-0000-0000-00007D390000}"/>
    <cellStyle name="Normal 2 18 2 2 2 2 2 3" xfId="5507" xr:uid="{00000000-0005-0000-0000-00007E390000}"/>
    <cellStyle name="Normal 2 18 2 2 2 2 2 3 2" xfId="21992" xr:uid="{00000000-0005-0000-0000-00007F390000}"/>
    <cellStyle name="Normal 2 18 2 2 2 2 2 4" xfId="5508" xr:uid="{00000000-0005-0000-0000-000080390000}"/>
    <cellStyle name="Normal 2 18 2 2 2 2 2 4 2" xfId="25828" xr:uid="{00000000-0005-0000-0000-000081390000}"/>
    <cellStyle name="Normal 2 18 2 2 2 2 2 5" xfId="5509" xr:uid="{00000000-0005-0000-0000-000082390000}"/>
    <cellStyle name="Normal 2 18 2 2 2 2 2 5 2" xfId="29665" xr:uid="{00000000-0005-0000-0000-000083390000}"/>
    <cellStyle name="Normal 2 18 2 2 2 2 2 6" xfId="17291" xr:uid="{00000000-0005-0000-0000-000084390000}"/>
    <cellStyle name="Normal 2 18 2 2 2 2 3" xfId="5510" xr:uid="{00000000-0005-0000-0000-000085390000}"/>
    <cellStyle name="Normal 2 18 2 2 2 2 3 2" xfId="5511" xr:uid="{00000000-0005-0000-0000-000086390000}"/>
    <cellStyle name="Normal 2 18 2 2 2 2 3 2 2" xfId="21994" xr:uid="{00000000-0005-0000-0000-000087390000}"/>
    <cellStyle name="Normal 2 18 2 2 2 2 3 3" xfId="5512" xr:uid="{00000000-0005-0000-0000-000088390000}"/>
    <cellStyle name="Normal 2 18 2 2 2 2 3 3 2" xfId="25830" xr:uid="{00000000-0005-0000-0000-000089390000}"/>
    <cellStyle name="Normal 2 18 2 2 2 2 3 4" xfId="5513" xr:uid="{00000000-0005-0000-0000-00008A390000}"/>
    <cellStyle name="Normal 2 18 2 2 2 2 3 4 2" xfId="29667" xr:uid="{00000000-0005-0000-0000-00008B390000}"/>
    <cellStyle name="Normal 2 18 2 2 2 2 3 5" xfId="18934" xr:uid="{00000000-0005-0000-0000-00008C390000}"/>
    <cellStyle name="Normal 2 18 2 2 2 2 4" xfId="5514" xr:uid="{00000000-0005-0000-0000-00008D390000}"/>
    <cellStyle name="Normal 2 18 2 2 2 2 4 2" xfId="21991" xr:uid="{00000000-0005-0000-0000-00008E390000}"/>
    <cellStyle name="Normal 2 18 2 2 2 2 5" xfId="5515" xr:uid="{00000000-0005-0000-0000-00008F390000}"/>
    <cellStyle name="Normal 2 18 2 2 2 2 5 2" xfId="25827" xr:uid="{00000000-0005-0000-0000-000090390000}"/>
    <cellStyle name="Normal 2 18 2 2 2 2 6" xfId="5516" xr:uid="{00000000-0005-0000-0000-000091390000}"/>
    <cellStyle name="Normal 2 18 2 2 2 2 6 2" xfId="29664" xr:uid="{00000000-0005-0000-0000-000092390000}"/>
    <cellStyle name="Normal 2 18 2 2 2 2 7" xfId="17290" xr:uid="{00000000-0005-0000-0000-000093390000}"/>
    <cellStyle name="Normal 2 18 2 2 2 3" xfId="5517" xr:uid="{00000000-0005-0000-0000-000094390000}"/>
    <cellStyle name="Normal 2 18 2 2 2 3 2" xfId="5518" xr:uid="{00000000-0005-0000-0000-000095390000}"/>
    <cellStyle name="Normal 2 18 2 2 2 3 2 2" xfId="5519" xr:uid="{00000000-0005-0000-0000-000096390000}"/>
    <cellStyle name="Normal 2 18 2 2 2 3 2 2 2" xfId="21996" xr:uid="{00000000-0005-0000-0000-000097390000}"/>
    <cellStyle name="Normal 2 18 2 2 2 3 2 3" xfId="5520" xr:uid="{00000000-0005-0000-0000-000098390000}"/>
    <cellStyle name="Normal 2 18 2 2 2 3 2 3 2" xfId="25832" xr:uid="{00000000-0005-0000-0000-000099390000}"/>
    <cellStyle name="Normal 2 18 2 2 2 3 2 4" xfId="5521" xr:uid="{00000000-0005-0000-0000-00009A390000}"/>
    <cellStyle name="Normal 2 18 2 2 2 3 2 4 2" xfId="29669" xr:uid="{00000000-0005-0000-0000-00009B390000}"/>
    <cellStyle name="Normal 2 18 2 2 2 3 2 5" xfId="19919" xr:uid="{00000000-0005-0000-0000-00009C390000}"/>
    <cellStyle name="Normal 2 18 2 2 2 3 3" xfId="5522" xr:uid="{00000000-0005-0000-0000-00009D390000}"/>
    <cellStyle name="Normal 2 18 2 2 2 3 3 2" xfId="21995" xr:uid="{00000000-0005-0000-0000-00009E390000}"/>
    <cellStyle name="Normal 2 18 2 2 2 3 4" xfId="5523" xr:uid="{00000000-0005-0000-0000-00009F390000}"/>
    <cellStyle name="Normal 2 18 2 2 2 3 4 2" xfId="25831" xr:uid="{00000000-0005-0000-0000-0000A0390000}"/>
    <cellStyle name="Normal 2 18 2 2 2 3 5" xfId="5524" xr:uid="{00000000-0005-0000-0000-0000A1390000}"/>
    <cellStyle name="Normal 2 18 2 2 2 3 5 2" xfId="29668" xr:uid="{00000000-0005-0000-0000-0000A2390000}"/>
    <cellStyle name="Normal 2 18 2 2 2 3 6" xfId="17292" xr:uid="{00000000-0005-0000-0000-0000A3390000}"/>
    <cellStyle name="Normal 2 18 2 2 2 4" xfId="5525" xr:uid="{00000000-0005-0000-0000-0000A4390000}"/>
    <cellStyle name="Normal 2 18 2 2 2 4 2" xfId="5526" xr:uid="{00000000-0005-0000-0000-0000A5390000}"/>
    <cellStyle name="Normal 2 18 2 2 2 4 2 2" xfId="21997" xr:uid="{00000000-0005-0000-0000-0000A6390000}"/>
    <cellStyle name="Normal 2 18 2 2 2 4 3" xfId="5527" xr:uid="{00000000-0005-0000-0000-0000A7390000}"/>
    <cellStyle name="Normal 2 18 2 2 2 4 3 2" xfId="25833" xr:uid="{00000000-0005-0000-0000-0000A8390000}"/>
    <cellStyle name="Normal 2 18 2 2 2 4 4" xfId="5528" xr:uid="{00000000-0005-0000-0000-0000A9390000}"/>
    <cellStyle name="Normal 2 18 2 2 2 4 4 2" xfId="29670" xr:uid="{00000000-0005-0000-0000-0000AA390000}"/>
    <cellStyle name="Normal 2 18 2 2 2 4 5" xfId="18933" xr:uid="{00000000-0005-0000-0000-0000AB390000}"/>
    <cellStyle name="Normal 2 18 2 2 2 5" xfId="5529" xr:uid="{00000000-0005-0000-0000-0000AC390000}"/>
    <cellStyle name="Normal 2 18 2 2 2 5 2" xfId="21990" xr:uid="{00000000-0005-0000-0000-0000AD390000}"/>
    <cellStyle name="Normal 2 18 2 2 2 6" xfId="5530" xr:uid="{00000000-0005-0000-0000-0000AE390000}"/>
    <cellStyle name="Normal 2 18 2 2 2 6 2" xfId="25826" xr:uid="{00000000-0005-0000-0000-0000AF390000}"/>
    <cellStyle name="Normal 2 18 2 2 2 7" xfId="5531" xr:uid="{00000000-0005-0000-0000-0000B0390000}"/>
    <cellStyle name="Normal 2 18 2 2 2 7 2" xfId="29663" xr:uid="{00000000-0005-0000-0000-0000B1390000}"/>
    <cellStyle name="Normal 2 18 2 2 2 8" xfId="17289" xr:uid="{00000000-0005-0000-0000-0000B2390000}"/>
    <cellStyle name="Normal 2 18 2 2 3" xfId="5532" xr:uid="{00000000-0005-0000-0000-0000B3390000}"/>
    <cellStyle name="Normal 2 18 2 2 3 2" xfId="5533" xr:uid="{00000000-0005-0000-0000-0000B4390000}"/>
    <cellStyle name="Normal 2 18 2 2 3 2 2" xfId="5534" xr:uid="{00000000-0005-0000-0000-0000B5390000}"/>
    <cellStyle name="Normal 2 18 2 2 3 2 2 2" xfId="5535" xr:uid="{00000000-0005-0000-0000-0000B6390000}"/>
    <cellStyle name="Normal 2 18 2 2 3 2 2 2 2" xfId="22000" xr:uid="{00000000-0005-0000-0000-0000B7390000}"/>
    <cellStyle name="Normal 2 18 2 2 3 2 2 3" xfId="5536" xr:uid="{00000000-0005-0000-0000-0000B8390000}"/>
    <cellStyle name="Normal 2 18 2 2 3 2 2 3 2" xfId="25836" xr:uid="{00000000-0005-0000-0000-0000B9390000}"/>
    <cellStyle name="Normal 2 18 2 2 3 2 2 4" xfId="5537" xr:uid="{00000000-0005-0000-0000-0000BA390000}"/>
    <cellStyle name="Normal 2 18 2 2 3 2 2 4 2" xfId="29673" xr:uid="{00000000-0005-0000-0000-0000BB390000}"/>
    <cellStyle name="Normal 2 18 2 2 3 2 2 5" xfId="19921" xr:uid="{00000000-0005-0000-0000-0000BC390000}"/>
    <cellStyle name="Normal 2 18 2 2 3 2 3" xfId="5538" xr:uid="{00000000-0005-0000-0000-0000BD390000}"/>
    <cellStyle name="Normal 2 18 2 2 3 2 3 2" xfId="21999" xr:uid="{00000000-0005-0000-0000-0000BE390000}"/>
    <cellStyle name="Normal 2 18 2 2 3 2 4" xfId="5539" xr:uid="{00000000-0005-0000-0000-0000BF390000}"/>
    <cellStyle name="Normal 2 18 2 2 3 2 4 2" xfId="25835" xr:uid="{00000000-0005-0000-0000-0000C0390000}"/>
    <cellStyle name="Normal 2 18 2 2 3 2 5" xfId="5540" xr:uid="{00000000-0005-0000-0000-0000C1390000}"/>
    <cellStyle name="Normal 2 18 2 2 3 2 5 2" xfId="29672" xr:uid="{00000000-0005-0000-0000-0000C2390000}"/>
    <cellStyle name="Normal 2 18 2 2 3 2 6" xfId="17294" xr:uid="{00000000-0005-0000-0000-0000C3390000}"/>
    <cellStyle name="Normal 2 18 2 2 3 3" xfId="5541" xr:uid="{00000000-0005-0000-0000-0000C4390000}"/>
    <cellStyle name="Normal 2 18 2 2 3 3 2" xfId="5542" xr:uid="{00000000-0005-0000-0000-0000C5390000}"/>
    <cellStyle name="Normal 2 18 2 2 3 3 2 2" xfId="22001" xr:uid="{00000000-0005-0000-0000-0000C6390000}"/>
    <cellStyle name="Normal 2 18 2 2 3 3 3" xfId="5543" xr:uid="{00000000-0005-0000-0000-0000C7390000}"/>
    <cellStyle name="Normal 2 18 2 2 3 3 3 2" xfId="25837" xr:uid="{00000000-0005-0000-0000-0000C8390000}"/>
    <cellStyle name="Normal 2 18 2 2 3 3 4" xfId="5544" xr:uid="{00000000-0005-0000-0000-0000C9390000}"/>
    <cellStyle name="Normal 2 18 2 2 3 3 4 2" xfId="29674" xr:uid="{00000000-0005-0000-0000-0000CA390000}"/>
    <cellStyle name="Normal 2 18 2 2 3 3 5" xfId="18935" xr:uid="{00000000-0005-0000-0000-0000CB390000}"/>
    <cellStyle name="Normal 2 18 2 2 3 4" xfId="5545" xr:uid="{00000000-0005-0000-0000-0000CC390000}"/>
    <cellStyle name="Normal 2 18 2 2 3 4 2" xfId="21998" xr:uid="{00000000-0005-0000-0000-0000CD390000}"/>
    <cellStyle name="Normal 2 18 2 2 3 5" xfId="5546" xr:uid="{00000000-0005-0000-0000-0000CE390000}"/>
    <cellStyle name="Normal 2 18 2 2 3 5 2" xfId="25834" xr:uid="{00000000-0005-0000-0000-0000CF390000}"/>
    <cellStyle name="Normal 2 18 2 2 3 6" xfId="5547" xr:uid="{00000000-0005-0000-0000-0000D0390000}"/>
    <cellStyle name="Normal 2 18 2 2 3 6 2" xfId="29671" xr:uid="{00000000-0005-0000-0000-0000D1390000}"/>
    <cellStyle name="Normal 2 18 2 2 3 7" xfId="17293" xr:uid="{00000000-0005-0000-0000-0000D2390000}"/>
    <cellStyle name="Normal 2 18 2 2 4" xfId="5548" xr:uid="{00000000-0005-0000-0000-0000D3390000}"/>
    <cellStyle name="Normal 2 18 2 2 4 2" xfId="5549" xr:uid="{00000000-0005-0000-0000-0000D4390000}"/>
    <cellStyle name="Normal 2 18 2 2 4 2 2" xfId="5550" xr:uid="{00000000-0005-0000-0000-0000D5390000}"/>
    <cellStyle name="Normal 2 18 2 2 4 2 2 2" xfId="22003" xr:uid="{00000000-0005-0000-0000-0000D6390000}"/>
    <cellStyle name="Normal 2 18 2 2 4 2 3" xfId="5551" xr:uid="{00000000-0005-0000-0000-0000D7390000}"/>
    <cellStyle name="Normal 2 18 2 2 4 2 3 2" xfId="25839" xr:uid="{00000000-0005-0000-0000-0000D8390000}"/>
    <cellStyle name="Normal 2 18 2 2 4 2 4" xfId="5552" xr:uid="{00000000-0005-0000-0000-0000D9390000}"/>
    <cellStyle name="Normal 2 18 2 2 4 2 4 2" xfId="29676" xr:uid="{00000000-0005-0000-0000-0000DA390000}"/>
    <cellStyle name="Normal 2 18 2 2 4 2 5" xfId="19918" xr:uid="{00000000-0005-0000-0000-0000DB390000}"/>
    <cellStyle name="Normal 2 18 2 2 4 3" xfId="5553" xr:uid="{00000000-0005-0000-0000-0000DC390000}"/>
    <cellStyle name="Normal 2 18 2 2 4 3 2" xfId="22002" xr:uid="{00000000-0005-0000-0000-0000DD390000}"/>
    <cellStyle name="Normal 2 18 2 2 4 4" xfId="5554" xr:uid="{00000000-0005-0000-0000-0000DE390000}"/>
    <cellStyle name="Normal 2 18 2 2 4 4 2" xfId="25838" xr:uid="{00000000-0005-0000-0000-0000DF390000}"/>
    <cellStyle name="Normal 2 18 2 2 4 5" xfId="5555" xr:uid="{00000000-0005-0000-0000-0000E0390000}"/>
    <cellStyle name="Normal 2 18 2 2 4 5 2" xfId="29675" xr:uid="{00000000-0005-0000-0000-0000E1390000}"/>
    <cellStyle name="Normal 2 18 2 2 4 6" xfId="17295" xr:uid="{00000000-0005-0000-0000-0000E2390000}"/>
    <cellStyle name="Normal 2 18 2 2 5" xfId="5556" xr:uid="{00000000-0005-0000-0000-0000E3390000}"/>
    <cellStyle name="Normal 2 18 2 2 5 2" xfId="5557" xr:uid="{00000000-0005-0000-0000-0000E4390000}"/>
    <cellStyle name="Normal 2 18 2 2 5 2 2" xfId="22004" xr:uid="{00000000-0005-0000-0000-0000E5390000}"/>
    <cellStyle name="Normal 2 18 2 2 5 3" xfId="5558" xr:uid="{00000000-0005-0000-0000-0000E6390000}"/>
    <cellStyle name="Normal 2 18 2 2 5 3 2" xfId="25840" xr:uid="{00000000-0005-0000-0000-0000E7390000}"/>
    <cellStyle name="Normal 2 18 2 2 5 4" xfId="5559" xr:uid="{00000000-0005-0000-0000-0000E8390000}"/>
    <cellStyle name="Normal 2 18 2 2 5 4 2" xfId="29677" xr:uid="{00000000-0005-0000-0000-0000E9390000}"/>
    <cellStyle name="Normal 2 18 2 2 5 5" xfId="18932" xr:uid="{00000000-0005-0000-0000-0000EA390000}"/>
    <cellStyle name="Normal 2 18 2 2 6" xfId="5560" xr:uid="{00000000-0005-0000-0000-0000EB390000}"/>
    <cellStyle name="Normal 2 18 2 2 6 2" xfId="21989" xr:uid="{00000000-0005-0000-0000-0000EC390000}"/>
    <cellStyle name="Normal 2 18 2 2 7" xfId="5561" xr:uid="{00000000-0005-0000-0000-0000ED390000}"/>
    <cellStyle name="Normal 2 18 2 2 7 2" xfId="25825" xr:uid="{00000000-0005-0000-0000-0000EE390000}"/>
    <cellStyle name="Normal 2 18 2 2 8" xfId="5562" xr:uid="{00000000-0005-0000-0000-0000EF390000}"/>
    <cellStyle name="Normal 2 18 2 2 8 2" xfId="29662" xr:uid="{00000000-0005-0000-0000-0000F0390000}"/>
    <cellStyle name="Normal 2 18 2 2 9" xfId="17288" xr:uid="{00000000-0005-0000-0000-0000F1390000}"/>
    <cellStyle name="Normal 2 18 2 3" xfId="5563" xr:uid="{00000000-0005-0000-0000-0000F2390000}"/>
    <cellStyle name="Normal 2 18 2 3 2" xfId="5564" xr:uid="{00000000-0005-0000-0000-0000F3390000}"/>
    <cellStyle name="Normal 2 18 2 3 2 2" xfId="5565" xr:uid="{00000000-0005-0000-0000-0000F4390000}"/>
    <cellStyle name="Normal 2 18 2 3 2 2 2" xfId="5566" xr:uid="{00000000-0005-0000-0000-0000F5390000}"/>
    <cellStyle name="Normal 2 18 2 3 2 2 2 2" xfId="5567" xr:uid="{00000000-0005-0000-0000-0000F6390000}"/>
    <cellStyle name="Normal 2 18 2 3 2 2 2 2 2" xfId="22008" xr:uid="{00000000-0005-0000-0000-0000F7390000}"/>
    <cellStyle name="Normal 2 18 2 3 2 2 2 3" xfId="5568" xr:uid="{00000000-0005-0000-0000-0000F8390000}"/>
    <cellStyle name="Normal 2 18 2 3 2 2 2 3 2" xfId="25844" xr:uid="{00000000-0005-0000-0000-0000F9390000}"/>
    <cellStyle name="Normal 2 18 2 3 2 2 2 4" xfId="5569" xr:uid="{00000000-0005-0000-0000-0000FA390000}"/>
    <cellStyle name="Normal 2 18 2 3 2 2 2 4 2" xfId="29681" xr:uid="{00000000-0005-0000-0000-0000FB390000}"/>
    <cellStyle name="Normal 2 18 2 3 2 2 2 5" xfId="19923" xr:uid="{00000000-0005-0000-0000-0000FC390000}"/>
    <cellStyle name="Normal 2 18 2 3 2 2 3" xfId="5570" xr:uid="{00000000-0005-0000-0000-0000FD390000}"/>
    <cellStyle name="Normal 2 18 2 3 2 2 3 2" xfId="22007" xr:uid="{00000000-0005-0000-0000-0000FE390000}"/>
    <cellStyle name="Normal 2 18 2 3 2 2 4" xfId="5571" xr:uid="{00000000-0005-0000-0000-0000FF390000}"/>
    <cellStyle name="Normal 2 18 2 3 2 2 4 2" xfId="25843" xr:uid="{00000000-0005-0000-0000-0000003A0000}"/>
    <cellStyle name="Normal 2 18 2 3 2 2 5" xfId="5572" xr:uid="{00000000-0005-0000-0000-0000013A0000}"/>
    <cellStyle name="Normal 2 18 2 3 2 2 5 2" xfId="29680" xr:uid="{00000000-0005-0000-0000-0000023A0000}"/>
    <cellStyle name="Normal 2 18 2 3 2 2 6" xfId="17298" xr:uid="{00000000-0005-0000-0000-0000033A0000}"/>
    <cellStyle name="Normal 2 18 2 3 2 3" xfId="5573" xr:uid="{00000000-0005-0000-0000-0000043A0000}"/>
    <cellStyle name="Normal 2 18 2 3 2 3 2" xfId="5574" xr:uid="{00000000-0005-0000-0000-0000053A0000}"/>
    <cellStyle name="Normal 2 18 2 3 2 3 2 2" xfId="22009" xr:uid="{00000000-0005-0000-0000-0000063A0000}"/>
    <cellStyle name="Normal 2 18 2 3 2 3 3" xfId="5575" xr:uid="{00000000-0005-0000-0000-0000073A0000}"/>
    <cellStyle name="Normal 2 18 2 3 2 3 3 2" xfId="25845" xr:uid="{00000000-0005-0000-0000-0000083A0000}"/>
    <cellStyle name="Normal 2 18 2 3 2 3 4" xfId="5576" xr:uid="{00000000-0005-0000-0000-0000093A0000}"/>
    <cellStyle name="Normal 2 18 2 3 2 3 4 2" xfId="29682" xr:uid="{00000000-0005-0000-0000-00000A3A0000}"/>
    <cellStyle name="Normal 2 18 2 3 2 3 5" xfId="18937" xr:uid="{00000000-0005-0000-0000-00000B3A0000}"/>
    <cellStyle name="Normal 2 18 2 3 2 4" xfId="5577" xr:uid="{00000000-0005-0000-0000-00000C3A0000}"/>
    <cellStyle name="Normal 2 18 2 3 2 4 2" xfId="22006" xr:uid="{00000000-0005-0000-0000-00000D3A0000}"/>
    <cellStyle name="Normal 2 18 2 3 2 5" xfId="5578" xr:uid="{00000000-0005-0000-0000-00000E3A0000}"/>
    <cellStyle name="Normal 2 18 2 3 2 5 2" xfId="25842" xr:uid="{00000000-0005-0000-0000-00000F3A0000}"/>
    <cellStyle name="Normal 2 18 2 3 2 6" xfId="5579" xr:uid="{00000000-0005-0000-0000-0000103A0000}"/>
    <cellStyle name="Normal 2 18 2 3 2 6 2" xfId="29679" xr:uid="{00000000-0005-0000-0000-0000113A0000}"/>
    <cellStyle name="Normal 2 18 2 3 2 7" xfId="17297" xr:uid="{00000000-0005-0000-0000-0000123A0000}"/>
    <cellStyle name="Normal 2 18 2 3 3" xfId="5580" xr:uid="{00000000-0005-0000-0000-0000133A0000}"/>
    <cellStyle name="Normal 2 18 2 3 3 2" xfId="5581" xr:uid="{00000000-0005-0000-0000-0000143A0000}"/>
    <cellStyle name="Normal 2 18 2 3 3 2 2" xfId="5582" xr:uid="{00000000-0005-0000-0000-0000153A0000}"/>
    <cellStyle name="Normal 2 18 2 3 3 2 2 2" xfId="22011" xr:uid="{00000000-0005-0000-0000-0000163A0000}"/>
    <cellStyle name="Normal 2 18 2 3 3 2 3" xfId="5583" xr:uid="{00000000-0005-0000-0000-0000173A0000}"/>
    <cellStyle name="Normal 2 18 2 3 3 2 3 2" xfId="25847" xr:uid="{00000000-0005-0000-0000-0000183A0000}"/>
    <cellStyle name="Normal 2 18 2 3 3 2 4" xfId="5584" xr:uid="{00000000-0005-0000-0000-0000193A0000}"/>
    <cellStyle name="Normal 2 18 2 3 3 2 4 2" xfId="29684" xr:uid="{00000000-0005-0000-0000-00001A3A0000}"/>
    <cellStyle name="Normal 2 18 2 3 3 2 5" xfId="19922" xr:uid="{00000000-0005-0000-0000-00001B3A0000}"/>
    <cellStyle name="Normal 2 18 2 3 3 3" xfId="5585" xr:uid="{00000000-0005-0000-0000-00001C3A0000}"/>
    <cellStyle name="Normal 2 18 2 3 3 3 2" xfId="22010" xr:uid="{00000000-0005-0000-0000-00001D3A0000}"/>
    <cellStyle name="Normal 2 18 2 3 3 4" xfId="5586" xr:uid="{00000000-0005-0000-0000-00001E3A0000}"/>
    <cellStyle name="Normal 2 18 2 3 3 4 2" xfId="25846" xr:uid="{00000000-0005-0000-0000-00001F3A0000}"/>
    <cellStyle name="Normal 2 18 2 3 3 5" xfId="5587" xr:uid="{00000000-0005-0000-0000-0000203A0000}"/>
    <cellStyle name="Normal 2 18 2 3 3 5 2" xfId="29683" xr:uid="{00000000-0005-0000-0000-0000213A0000}"/>
    <cellStyle name="Normal 2 18 2 3 3 6" xfId="17299" xr:uid="{00000000-0005-0000-0000-0000223A0000}"/>
    <cellStyle name="Normal 2 18 2 3 4" xfId="5588" xr:uid="{00000000-0005-0000-0000-0000233A0000}"/>
    <cellStyle name="Normal 2 18 2 3 4 2" xfId="5589" xr:uid="{00000000-0005-0000-0000-0000243A0000}"/>
    <cellStyle name="Normal 2 18 2 3 4 2 2" xfId="22012" xr:uid="{00000000-0005-0000-0000-0000253A0000}"/>
    <cellStyle name="Normal 2 18 2 3 4 3" xfId="5590" xr:uid="{00000000-0005-0000-0000-0000263A0000}"/>
    <cellStyle name="Normal 2 18 2 3 4 3 2" xfId="25848" xr:uid="{00000000-0005-0000-0000-0000273A0000}"/>
    <cellStyle name="Normal 2 18 2 3 4 4" xfId="5591" xr:uid="{00000000-0005-0000-0000-0000283A0000}"/>
    <cellStyle name="Normal 2 18 2 3 4 4 2" xfId="29685" xr:uid="{00000000-0005-0000-0000-0000293A0000}"/>
    <cellStyle name="Normal 2 18 2 3 4 5" xfId="18936" xr:uid="{00000000-0005-0000-0000-00002A3A0000}"/>
    <cellStyle name="Normal 2 18 2 3 5" xfId="5592" xr:uid="{00000000-0005-0000-0000-00002B3A0000}"/>
    <cellStyle name="Normal 2 18 2 3 5 2" xfId="22005" xr:uid="{00000000-0005-0000-0000-00002C3A0000}"/>
    <cellStyle name="Normal 2 18 2 3 6" xfId="5593" xr:uid="{00000000-0005-0000-0000-00002D3A0000}"/>
    <cellStyle name="Normal 2 18 2 3 6 2" xfId="25841" xr:uid="{00000000-0005-0000-0000-00002E3A0000}"/>
    <cellStyle name="Normal 2 18 2 3 7" xfId="5594" xr:uid="{00000000-0005-0000-0000-00002F3A0000}"/>
    <cellStyle name="Normal 2 18 2 3 7 2" xfId="29678" xr:uid="{00000000-0005-0000-0000-0000303A0000}"/>
    <cellStyle name="Normal 2 18 2 3 8" xfId="17296" xr:uid="{00000000-0005-0000-0000-0000313A0000}"/>
    <cellStyle name="Normal 2 18 2 4" xfId="5595" xr:uid="{00000000-0005-0000-0000-0000323A0000}"/>
    <cellStyle name="Normal 2 18 2 4 2" xfId="5596" xr:uid="{00000000-0005-0000-0000-0000333A0000}"/>
    <cellStyle name="Normal 2 18 2 4 2 2" xfId="5597" xr:uid="{00000000-0005-0000-0000-0000343A0000}"/>
    <cellStyle name="Normal 2 18 2 4 2 2 2" xfId="5598" xr:uid="{00000000-0005-0000-0000-0000353A0000}"/>
    <cellStyle name="Normal 2 18 2 4 2 2 2 2" xfId="22015" xr:uid="{00000000-0005-0000-0000-0000363A0000}"/>
    <cellStyle name="Normal 2 18 2 4 2 2 3" xfId="5599" xr:uid="{00000000-0005-0000-0000-0000373A0000}"/>
    <cellStyle name="Normal 2 18 2 4 2 2 3 2" xfId="25851" xr:uid="{00000000-0005-0000-0000-0000383A0000}"/>
    <cellStyle name="Normal 2 18 2 4 2 2 4" xfId="5600" xr:uid="{00000000-0005-0000-0000-0000393A0000}"/>
    <cellStyle name="Normal 2 18 2 4 2 2 4 2" xfId="29688" xr:uid="{00000000-0005-0000-0000-00003A3A0000}"/>
    <cellStyle name="Normal 2 18 2 4 2 2 5" xfId="19924" xr:uid="{00000000-0005-0000-0000-00003B3A0000}"/>
    <cellStyle name="Normal 2 18 2 4 2 3" xfId="5601" xr:uid="{00000000-0005-0000-0000-00003C3A0000}"/>
    <cellStyle name="Normal 2 18 2 4 2 3 2" xfId="22014" xr:uid="{00000000-0005-0000-0000-00003D3A0000}"/>
    <cellStyle name="Normal 2 18 2 4 2 4" xfId="5602" xr:uid="{00000000-0005-0000-0000-00003E3A0000}"/>
    <cellStyle name="Normal 2 18 2 4 2 4 2" xfId="25850" xr:uid="{00000000-0005-0000-0000-00003F3A0000}"/>
    <cellStyle name="Normal 2 18 2 4 2 5" xfId="5603" xr:uid="{00000000-0005-0000-0000-0000403A0000}"/>
    <cellStyle name="Normal 2 18 2 4 2 5 2" xfId="29687" xr:uid="{00000000-0005-0000-0000-0000413A0000}"/>
    <cellStyle name="Normal 2 18 2 4 2 6" xfId="17301" xr:uid="{00000000-0005-0000-0000-0000423A0000}"/>
    <cellStyle name="Normal 2 18 2 4 3" xfId="5604" xr:uid="{00000000-0005-0000-0000-0000433A0000}"/>
    <cellStyle name="Normal 2 18 2 4 3 2" xfId="5605" xr:uid="{00000000-0005-0000-0000-0000443A0000}"/>
    <cellStyle name="Normal 2 18 2 4 3 2 2" xfId="22016" xr:uid="{00000000-0005-0000-0000-0000453A0000}"/>
    <cellStyle name="Normal 2 18 2 4 3 3" xfId="5606" xr:uid="{00000000-0005-0000-0000-0000463A0000}"/>
    <cellStyle name="Normal 2 18 2 4 3 3 2" xfId="25852" xr:uid="{00000000-0005-0000-0000-0000473A0000}"/>
    <cellStyle name="Normal 2 18 2 4 3 4" xfId="5607" xr:uid="{00000000-0005-0000-0000-0000483A0000}"/>
    <cellStyle name="Normal 2 18 2 4 3 4 2" xfId="29689" xr:uid="{00000000-0005-0000-0000-0000493A0000}"/>
    <cellStyle name="Normal 2 18 2 4 3 5" xfId="18938" xr:uid="{00000000-0005-0000-0000-00004A3A0000}"/>
    <cellStyle name="Normal 2 18 2 4 4" xfId="5608" xr:uid="{00000000-0005-0000-0000-00004B3A0000}"/>
    <cellStyle name="Normal 2 18 2 4 4 2" xfId="22013" xr:uid="{00000000-0005-0000-0000-00004C3A0000}"/>
    <cellStyle name="Normal 2 18 2 4 5" xfId="5609" xr:uid="{00000000-0005-0000-0000-00004D3A0000}"/>
    <cellStyle name="Normal 2 18 2 4 5 2" xfId="25849" xr:uid="{00000000-0005-0000-0000-00004E3A0000}"/>
    <cellStyle name="Normal 2 18 2 4 6" xfId="5610" xr:uid="{00000000-0005-0000-0000-00004F3A0000}"/>
    <cellStyle name="Normal 2 18 2 4 6 2" xfId="29686" xr:uid="{00000000-0005-0000-0000-0000503A0000}"/>
    <cellStyle name="Normal 2 18 2 4 7" xfId="17300" xr:uid="{00000000-0005-0000-0000-0000513A0000}"/>
    <cellStyle name="Normal 2 18 2 5" xfId="5611" xr:uid="{00000000-0005-0000-0000-0000523A0000}"/>
    <cellStyle name="Normal 2 18 2 5 2" xfId="5612" xr:uid="{00000000-0005-0000-0000-0000533A0000}"/>
    <cellStyle name="Normal 2 18 2 5 2 2" xfId="5613" xr:uid="{00000000-0005-0000-0000-0000543A0000}"/>
    <cellStyle name="Normal 2 18 2 5 2 2 2" xfId="5614" xr:uid="{00000000-0005-0000-0000-0000553A0000}"/>
    <cellStyle name="Normal 2 18 2 5 2 2 2 2" xfId="22019" xr:uid="{00000000-0005-0000-0000-0000563A0000}"/>
    <cellStyle name="Normal 2 18 2 5 2 2 3" xfId="5615" xr:uid="{00000000-0005-0000-0000-0000573A0000}"/>
    <cellStyle name="Normal 2 18 2 5 2 2 3 2" xfId="25855" xr:uid="{00000000-0005-0000-0000-0000583A0000}"/>
    <cellStyle name="Normal 2 18 2 5 2 2 4" xfId="5616" xr:uid="{00000000-0005-0000-0000-0000593A0000}"/>
    <cellStyle name="Normal 2 18 2 5 2 2 4 2" xfId="29692" xr:uid="{00000000-0005-0000-0000-00005A3A0000}"/>
    <cellStyle name="Normal 2 18 2 5 2 2 5" xfId="20553" xr:uid="{00000000-0005-0000-0000-00005B3A0000}"/>
    <cellStyle name="Normal 2 18 2 5 2 3" xfId="5617" xr:uid="{00000000-0005-0000-0000-00005C3A0000}"/>
    <cellStyle name="Normal 2 18 2 5 2 3 2" xfId="22018" xr:uid="{00000000-0005-0000-0000-00005D3A0000}"/>
    <cellStyle name="Normal 2 18 2 5 2 4" xfId="5618" xr:uid="{00000000-0005-0000-0000-00005E3A0000}"/>
    <cellStyle name="Normal 2 18 2 5 2 4 2" xfId="25854" xr:uid="{00000000-0005-0000-0000-00005F3A0000}"/>
    <cellStyle name="Normal 2 18 2 5 2 5" xfId="5619" xr:uid="{00000000-0005-0000-0000-0000603A0000}"/>
    <cellStyle name="Normal 2 18 2 5 2 5 2" xfId="29691" xr:uid="{00000000-0005-0000-0000-0000613A0000}"/>
    <cellStyle name="Normal 2 18 2 5 2 6" xfId="17303" xr:uid="{00000000-0005-0000-0000-0000623A0000}"/>
    <cellStyle name="Normal 2 18 2 5 3" xfId="5620" xr:uid="{00000000-0005-0000-0000-0000633A0000}"/>
    <cellStyle name="Normal 2 18 2 5 3 2" xfId="5621" xr:uid="{00000000-0005-0000-0000-0000643A0000}"/>
    <cellStyle name="Normal 2 18 2 5 3 2 2" xfId="22020" xr:uid="{00000000-0005-0000-0000-0000653A0000}"/>
    <cellStyle name="Normal 2 18 2 5 3 3" xfId="5622" xr:uid="{00000000-0005-0000-0000-0000663A0000}"/>
    <cellStyle name="Normal 2 18 2 5 3 3 2" xfId="25856" xr:uid="{00000000-0005-0000-0000-0000673A0000}"/>
    <cellStyle name="Normal 2 18 2 5 3 4" xfId="5623" xr:uid="{00000000-0005-0000-0000-0000683A0000}"/>
    <cellStyle name="Normal 2 18 2 5 3 4 2" xfId="29693" xr:uid="{00000000-0005-0000-0000-0000693A0000}"/>
    <cellStyle name="Normal 2 18 2 5 3 5" xfId="19578" xr:uid="{00000000-0005-0000-0000-00006A3A0000}"/>
    <cellStyle name="Normal 2 18 2 5 4" xfId="5624" xr:uid="{00000000-0005-0000-0000-00006B3A0000}"/>
    <cellStyle name="Normal 2 18 2 5 4 2" xfId="22017" xr:uid="{00000000-0005-0000-0000-00006C3A0000}"/>
    <cellStyle name="Normal 2 18 2 5 5" xfId="5625" xr:uid="{00000000-0005-0000-0000-00006D3A0000}"/>
    <cellStyle name="Normal 2 18 2 5 5 2" xfId="25853" xr:uid="{00000000-0005-0000-0000-00006E3A0000}"/>
    <cellStyle name="Normal 2 18 2 5 6" xfId="5626" xr:uid="{00000000-0005-0000-0000-00006F3A0000}"/>
    <cellStyle name="Normal 2 18 2 5 6 2" xfId="29690" xr:uid="{00000000-0005-0000-0000-0000703A0000}"/>
    <cellStyle name="Normal 2 18 2 5 7" xfId="17302" xr:uid="{00000000-0005-0000-0000-0000713A0000}"/>
    <cellStyle name="Normal 2 18 2 6" xfId="5627" xr:uid="{00000000-0005-0000-0000-0000723A0000}"/>
    <cellStyle name="Normal 2 18 2 6 2" xfId="5628" xr:uid="{00000000-0005-0000-0000-0000733A0000}"/>
    <cellStyle name="Normal 2 18 2 6 2 2" xfId="5629" xr:uid="{00000000-0005-0000-0000-0000743A0000}"/>
    <cellStyle name="Normal 2 18 2 6 2 2 2" xfId="22022" xr:uid="{00000000-0005-0000-0000-0000753A0000}"/>
    <cellStyle name="Normal 2 18 2 6 2 3" xfId="5630" xr:uid="{00000000-0005-0000-0000-0000763A0000}"/>
    <cellStyle name="Normal 2 18 2 6 2 3 2" xfId="25858" xr:uid="{00000000-0005-0000-0000-0000773A0000}"/>
    <cellStyle name="Normal 2 18 2 6 2 4" xfId="5631" xr:uid="{00000000-0005-0000-0000-0000783A0000}"/>
    <cellStyle name="Normal 2 18 2 6 2 4 2" xfId="29695" xr:uid="{00000000-0005-0000-0000-0000793A0000}"/>
    <cellStyle name="Normal 2 18 2 6 2 5" xfId="19917" xr:uid="{00000000-0005-0000-0000-00007A3A0000}"/>
    <cellStyle name="Normal 2 18 2 6 3" xfId="5632" xr:uid="{00000000-0005-0000-0000-00007B3A0000}"/>
    <cellStyle name="Normal 2 18 2 6 3 2" xfId="22021" xr:uid="{00000000-0005-0000-0000-00007C3A0000}"/>
    <cellStyle name="Normal 2 18 2 6 4" xfId="5633" xr:uid="{00000000-0005-0000-0000-00007D3A0000}"/>
    <cellStyle name="Normal 2 18 2 6 4 2" xfId="25857" xr:uid="{00000000-0005-0000-0000-00007E3A0000}"/>
    <cellStyle name="Normal 2 18 2 6 5" xfId="5634" xr:uid="{00000000-0005-0000-0000-00007F3A0000}"/>
    <cellStyle name="Normal 2 18 2 6 5 2" xfId="29694" xr:uid="{00000000-0005-0000-0000-0000803A0000}"/>
    <cellStyle name="Normal 2 18 2 6 6" xfId="17304" xr:uid="{00000000-0005-0000-0000-0000813A0000}"/>
    <cellStyle name="Normal 2 18 2 7" xfId="5635" xr:uid="{00000000-0005-0000-0000-0000823A0000}"/>
    <cellStyle name="Normal 2 18 2 7 2" xfId="5636" xr:uid="{00000000-0005-0000-0000-0000833A0000}"/>
    <cellStyle name="Normal 2 18 2 7 2 2" xfId="22023" xr:uid="{00000000-0005-0000-0000-0000843A0000}"/>
    <cellStyle name="Normal 2 18 2 7 3" xfId="5637" xr:uid="{00000000-0005-0000-0000-0000853A0000}"/>
    <cellStyle name="Normal 2 18 2 7 3 2" xfId="25859" xr:uid="{00000000-0005-0000-0000-0000863A0000}"/>
    <cellStyle name="Normal 2 18 2 7 4" xfId="5638" xr:uid="{00000000-0005-0000-0000-0000873A0000}"/>
    <cellStyle name="Normal 2 18 2 7 4 2" xfId="29696" xr:uid="{00000000-0005-0000-0000-0000883A0000}"/>
    <cellStyle name="Normal 2 18 2 7 5" xfId="18931" xr:uid="{00000000-0005-0000-0000-0000893A0000}"/>
    <cellStyle name="Normal 2 18 2 8" xfId="5639" xr:uid="{00000000-0005-0000-0000-00008A3A0000}"/>
    <cellStyle name="Normal 2 18 2 8 2" xfId="21988" xr:uid="{00000000-0005-0000-0000-00008B3A0000}"/>
    <cellStyle name="Normal 2 18 2 9" xfId="5640" xr:uid="{00000000-0005-0000-0000-00008C3A0000}"/>
    <cellStyle name="Normal 2 18 2 9 2" xfId="25824" xr:uid="{00000000-0005-0000-0000-00008D3A0000}"/>
    <cellStyle name="Normal 2 18 3" xfId="5641" xr:uid="{00000000-0005-0000-0000-00008E3A0000}"/>
    <cellStyle name="Normal 2 18 3 10" xfId="5642" xr:uid="{00000000-0005-0000-0000-00008F3A0000}"/>
    <cellStyle name="Normal 2 18 3 10 2" xfId="29697" xr:uid="{00000000-0005-0000-0000-0000903A0000}"/>
    <cellStyle name="Normal 2 18 3 11" xfId="17305" xr:uid="{00000000-0005-0000-0000-0000913A0000}"/>
    <cellStyle name="Normal 2 18 3 2" xfId="5643" xr:uid="{00000000-0005-0000-0000-0000923A0000}"/>
    <cellStyle name="Normal 2 18 3 2 2" xfId="5644" xr:uid="{00000000-0005-0000-0000-0000933A0000}"/>
    <cellStyle name="Normal 2 18 3 2 2 2" xfId="5645" xr:uid="{00000000-0005-0000-0000-0000943A0000}"/>
    <cellStyle name="Normal 2 18 3 2 2 2 2" xfId="5646" xr:uid="{00000000-0005-0000-0000-0000953A0000}"/>
    <cellStyle name="Normal 2 18 3 2 2 2 2 2" xfId="5647" xr:uid="{00000000-0005-0000-0000-0000963A0000}"/>
    <cellStyle name="Normal 2 18 3 2 2 2 2 2 2" xfId="5648" xr:uid="{00000000-0005-0000-0000-0000973A0000}"/>
    <cellStyle name="Normal 2 18 3 2 2 2 2 2 2 2" xfId="22029" xr:uid="{00000000-0005-0000-0000-0000983A0000}"/>
    <cellStyle name="Normal 2 18 3 2 2 2 2 2 3" xfId="5649" xr:uid="{00000000-0005-0000-0000-0000993A0000}"/>
    <cellStyle name="Normal 2 18 3 2 2 2 2 2 3 2" xfId="25865" xr:uid="{00000000-0005-0000-0000-00009A3A0000}"/>
    <cellStyle name="Normal 2 18 3 2 2 2 2 2 4" xfId="5650" xr:uid="{00000000-0005-0000-0000-00009B3A0000}"/>
    <cellStyle name="Normal 2 18 3 2 2 2 2 2 4 2" xfId="29702" xr:uid="{00000000-0005-0000-0000-00009C3A0000}"/>
    <cellStyle name="Normal 2 18 3 2 2 2 2 2 5" xfId="19928" xr:uid="{00000000-0005-0000-0000-00009D3A0000}"/>
    <cellStyle name="Normal 2 18 3 2 2 2 2 3" xfId="5651" xr:uid="{00000000-0005-0000-0000-00009E3A0000}"/>
    <cellStyle name="Normal 2 18 3 2 2 2 2 3 2" xfId="22028" xr:uid="{00000000-0005-0000-0000-00009F3A0000}"/>
    <cellStyle name="Normal 2 18 3 2 2 2 2 4" xfId="5652" xr:uid="{00000000-0005-0000-0000-0000A03A0000}"/>
    <cellStyle name="Normal 2 18 3 2 2 2 2 4 2" xfId="25864" xr:uid="{00000000-0005-0000-0000-0000A13A0000}"/>
    <cellStyle name="Normal 2 18 3 2 2 2 2 5" xfId="5653" xr:uid="{00000000-0005-0000-0000-0000A23A0000}"/>
    <cellStyle name="Normal 2 18 3 2 2 2 2 5 2" xfId="29701" xr:uid="{00000000-0005-0000-0000-0000A33A0000}"/>
    <cellStyle name="Normal 2 18 3 2 2 2 2 6" xfId="17309" xr:uid="{00000000-0005-0000-0000-0000A43A0000}"/>
    <cellStyle name="Normal 2 18 3 2 2 2 3" xfId="5654" xr:uid="{00000000-0005-0000-0000-0000A53A0000}"/>
    <cellStyle name="Normal 2 18 3 2 2 2 3 2" xfId="5655" xr:uid="{00000000-0005-0000-0000-0000A63A0000}"/>
    <cellStyle name="Normal 2 18 3 2 2 2 3 2 2" xfId="22030" xr:uid="{00000000-0005-0000-0000-0000A73A0000}"/>
    <cellStyle name="Normal 2 18 3 2 2 2 3 3" xfId="5656" xr:uid="{00000000-0005-0000-0000-0000A83A0000}"/>
    <cellStyle name="Normal 2 18 3 2 2 2 3 3 2" xfId="25866" xr:uid="{00000000-0005-0000-0000-0000A93A0000}"/>
    <cellStyle name="Normal 2 18 3 2 2 2 3 4" xfId="5657" xr:uid="{00000000-0005-0000-0000-0000AA3A0000}"/>
    <cellStyle name="Normal 2 18 3 2 2 2 3 4 2" xfId="29703" xr:uid="{00000000-0005-0000-0000-0000AB3A0000}"/>
    <cellStyle name="Normal 2 18 3 2 2 2 3 5" xfId="18942" xr:uid="{00000000-0005-0000-0000-0000AC3A0000}"/>
    <cellStyle name="Normal 2 18 3 2 2 2 4" xfId="5658" xr:uid="{00000000-0005-0000-0000-0000AD3A0000}"/>
    <cellStyle name="Normal 2 18 3 2 2 2 4 2" xfId="22027" xr:uid="{00000000-0005-0000-0000-0000AE3A0000}"/>
    <cellStyle name="Normal 2 18 3 2 2 2 5" xfId="5659" xr:uid="{00000000-0005-0000-0000-0000AF3A0000}"/>
    <cellStyle name="Normal 2 18 3 2 2 2 5 2" xfId="25863" xr:uid="{00000000-0005-0000-0000-0000B03A0000}"/>
    <cellStyle name="Normal 2 18 3 2 2 2 6" xfId="5660" xr:uid="{00000000-0005-0000-0000-0000B13A0000}"/>
    <cellStyle name="Normal 2 18 3 2 2 2 6 2" xfId="29700" xr:uid="{00000000-0005-0000-0000-0000B23A0000}"/>
    <cellStyle name="Normal 2 18 3 2 2 2 7" xfId="17308" xr:uid="{00000000-0005-0000-0000-0000B33A0000}"/>
    <cellStyle name="Normal 2 18 3 2 2 3" xfId="5661" xr:uid="{00000000-0005-0000-0000-0000B43A0000}"/>
    <cellStyle name="Normal 2 18 3 2 2 3 2" xfId="5662" xr:uid="{00000000-0005-0000-0000-0000B53A0000}"/>
    <cellStyle name="Normal 2 18 3 2 2 3 2 2" xfId="5663" xr:uid="{00000000-0005-0000-0000-0000B63A0000}"/>
    <cellStyle name="Normal 2 18 3 2 2 3 2 2 2" xfId="22032" xr:uid="{00000000-0005-0000-0000-0000B73A0000}"/>
    <cellStyle name="Normal 2 18 3 2 2 3 2 3" xfId="5664" xr:uid="{00000000-0005-0000-0000-0000B83A0000}"/>
    <cellStyle name="Normal 2 18 3 2 2 3 2 3 2" xfId="25868" xr:uid="{00000000-0005-0000-0000-0000B93A0000}"/>
    <cellStyle name="Normal 2 18 3 2 2 3 2 4" xfId="5665" xr:uid="{00000000-0005-0000-0000-0000BA3A0000}"/>
    <cellStyle name="Normal 2 18 3 2 2 3 2 4 2" xfId="29705" xr:uid="{00000000-0005-0000-0000-0000BB3A0000}"/>
    <cellStyle name="Normal 2 18 3 2 2 3 2 5" xfId="19927" xr:uid="{00000000-0005-0000-0000-0000BC3A0000}"/>
    <cellStyle name="Normal 2 18 3 2 2 3 3" xfId="5666" xr:uid="{00000000-0005-0000-0000-0000BD3A0000}"/>
    <cellStyle name="Normal 2 18 3 2 2 3 3 2" xfId="22031" xr:uid="{00000000-0005-0000-0000-0000BE3A0000}"/>
    <cellStyle name="Normal 2 18 3 2 2 3 4" xfId="5667" xr:uid="{00000000-0005-0000-0000-0000BF3A0000}"/>
    <cellStyle name="Normal 2 18 3 2 2 3 4 2" xfId="25867" xr:uid="{00000000-0005-0000-0000-0000C03A0000}"/>
    <cellStyle name="Normal 2 18 3 2 2 3 5" xfId="5668" xr:uid="{00000000-0005-0000-0000-0000C13A0000}"/>
    <cellStyle name="Normal 2 18 3 2 2 3 5 2" xfId="29704" xr:uid="{00000000-0005-0000-0000-0000C23A0000}"/>
    <cellStyle name="Normal 2 18 3 2 2 3 6" xfId="17310" xr:uid="{00000000-0005-0000-0000-0000C33A0000}"/>
    <cellStyle name="Normal 2 18 3 2 2 4" xfId="5669" xr:uid="{00000000-0005-0000-0000-0000C43A0000}"/>
    <cellStyle name="Normal 2 18 3 2 2 4 2" xfId="5670" xr:uid="{00000000-0005-0000-0000-0000C53A0000}"/>
    <cellStyle name="Normal 2 18 3 2 2 4 2 2" xfId="22033" xr:uid="{00000000-0005-0000-0000-0000C63A0000}"/>
    <cellStyle name="Normal 2 18 3 2 2 4 3" xfId="5671" xr:uid="{00000000-0005-0000-0000-0000C73A0000}"/>
    <cellStyle name="Normal 2 18 3 2 2 4 3 2" xfId="25869" xr:uid="{00000000-0005-0000-0000-0000C83A0000}"/>
    <cellStyle name="Normal 2 18 3 2 2 4 4" xfId="5672" xr:uid="{00000000-0005-0000-0000-0000C93A0000}"/>
    <cellStyle name="Normal 2 18 3 2 2 4 4 2" xfId="29706" xr:uid="{00000000-0005-0000-0000-0000CA3A0000}"/>
    <cellStyle name="Normal 2 18 3 2 2 4 5" xfId="18941" xr:uid="{00000000-0005-0000-0000-0000CB3A0000}"/>
    <cellStyle name="Normal 2 18 3 2 2 5" xfId="5673" xr:uid="{00000000-0005-0000-0000-0000CC3A0000}"/>
    <cellStyle name="Normal 2 18 3 2 2 5 2" xfId="22026" xr:uid="{00000000-0005-0000-0000-0000CD3A0000}"/>
    <cellStyle name="Normal 2 18 3 2 2 6" xfId="5674" xr:uid="{00000000-0005-0000-0000-0000CE3A0000}"/>
    <cellStyle name="Normal 2 18 3 2 2 6 2" xfId="25862" xr:uid="{00000000-0005-0000-0000-0000CF3A0000}"/>
    <cellStyle name="Normal 2 18 3 2 2 7" xfId="5675" xr:uid="{00000000-0005-0000-0000-0000D03A0000}"/>
    <cellStyle name="Normal 2 18 3 2 2 7 2" xfId="29699" xr:uid="{00000000-0005-0000-0000-0000D13A0000}"/>
    <cellStyle name="Normal 2 18 3 2 2 8" xfId="17307" xr:uid="{00000000-0005-0000-0000-0000D23A0000}"/>
    <cellStyle name="Normal 2 18 3 2 3" xfId="5676" xr:uid="{00000000-0005-0000-0000-0000D33A0000}"/>
    <cellStyle name="Normal 2 18 3 2 3 2" xfId="5677" xr:uid="{00000000-0005-0000-0000-0000D43A0000}"/>
    <cellStyle name="Normal 2 18 3 2 3 2 2" xfId="5678" xr:uid="{00000000-0005-0000-0000-0000D53A0000}"/>
    <cellStyle name="Normal 2 18 3 2 3 2 2 2" xfId="5679" xr:uid="{00000000-0005-0000-0000-0000D63A0000}"/>
    <cellStyle name="Normal 2 18 3 2 3 2 2 2 2" xfId="22036" xr:uid="{00000000-0005-0000-0000-0000D73A0000}"/>
    <cellStyle name="Normal 2 18 3 2 3 2 2 3" xfId="5680" xr:uid="{00000000-0005-0000-0000-0000D83A0000}"/>
    <cellStyle name="Normal 2 18 3 2 3 2 2 3 2" xfId="25872" xr:uid="{00000000-0005-0000-0000-0000D93A0000}"/>
    <cellStyle name="Normal 2 18 3 2 3 2 2 4" xfId="5681" xr:uid="{00000000-0005-0000-0000-0000DA3A0000}"/>
    <cellStyle name="Normal 2 18 3 2 3 2 2 4 2" xfId="29709" xr:uid="{00000000-0005-0000-0000-0000DB3A0000}"/>
    <cellStyle name="Normal 2 18 3 2 3 2 2 5" xfId="19929" xr:uid="{00000000-0005-0000-0000-0000DC3A0000}"/>
    <cellStyle name="Normal 2 18 3 2 3 2 3" xfId="5682" xr:uid="{00000000-0005-0000-0000-0000DD3A0000}"/>
    <cellStyle name="Normal 2 18 3 2 3 2 3 2" xfId="22035" xr:uid="{00000000-0005-0000-0000-0000DE3A0000}"/>
    <cellStyle name="Normal 2 18 3 2 3 2 4" xfId="5683" xr:uid="{00000000-0005-0000-0000-0000DF3A0000}"/>
    <cellStyle name="Normal 2 18 3 2 3 2 4 2" xfId="25871" xr:uid="{00000000-0005-0000-0000-0000E03A0000}"/>
    <cellStyle name="Normal 2 18 3 2 3 2 5" xfId="5684" xr:uid="{00000000-0005-0000-0000-0000E13A0000}"/>
    <cellStyle name="Normal 2 18 3 2 3 2 5 2" xfId="29708" xr:uid="{00000000-0005-0000-0000-0000E23A0000}"/>
    <cellStyle name="Normal 2 18 3 2 3 2 6" xfId="17312" xr:uid="{00000000-0005-0000-0000-0000E33A0000}"/>
    <cellStyle name="Normal 2 18 3 2 3 3" xfId="5685" xr:uid="{00000000-0005-0000-0000-0000E43A0000}"/>
    <cellStyle name="Normal 2 18 3 2 3 3 2" xfId="5686" xr:uid="{00000000-0005-0000-0000-0000E53A0000}"/>
    <cellStyle name="Normal 2 18 3 2 3 3 2 2" xfId="22037" xr:uid="{00000000-0005-0000-0000-0000E63A0000}"/>
    <cellStyle name="Normal 2 18 3 2 3 3 3" xfId="5687" xr:uid="{00000000-0005-0000-0000-0000E73A0000}"/>
    <cellStyle name="Normal 2 18 3 2 3 3 3 2" xfId="25873" xr:uid="{00000000-0005-0000-0000-0000E83A0000}"/>
    <cellStyle name="Normal 2 18 3 2 3 3 4" xfId="5688" xr:uid="{00000000-0005-0000-0000-0000E93A0000}"/>
    <cellStyle name="Normal 2 18 3 2 3 3 4 2" xfId="29710" xr:uid="{00000000-0005-0000-0000-0000EA3A0000}"/>
    <cellStyle name="Normal 2 18 3 2 3 3 5" xfId="18943" xr:uid="{00000000-0005-0000-0000-0000EB3A0000}"/>
    <cellStyle name="Normal 2 18 3 2 3 4" xfId="5689" xr:uid="{00000000-0005-0000-0000-0000EC3A0000}"/>
    <cellStyle name="Normal 2 18 3 2 3 4 2" xfId="22034" xr:uid="{00000000-0005-0000-0000-0000ED3A0000}"/>
    <cellStyle name="Normal 2 18 3 2 3 5" xfId="5690" xr:uid="{00000000-0005-0000-0000-0000EE3A0000}"/>
    <cellStyle name="Normal 2 18 3 2 3 5 2" xfId="25870" xr:uid="{00000000-0005-0000-0000-0000EF3A0000}"/>
    <cellStyle name="Normal 2 18 3 2 3 6" xfId="5691" xr:uid="{00000000-0005-0000-0000-0000F03A0000}"/>
    <cellStyle name="Normal 2 18 3 2 3 6 2" xfId="29707" xr:uid="{00000000-0005-0000-0000-0000F13A0000}"/>
    <cellStyle name="Normal 2 18 3 2 3 7" xfId="17311" xr:uid="{00000000-0005-0000-0000-0000F23A0000}"/>
    <cellStyle name="Normal 2 18 3 2 4" xfId="5692" xr:uid="{00000000-0005-0000-0000-0000F33A0000}"/>
    <cellStyle name="Normal 2 18 3 2 4 2" xfId="5693" xr:uid="{00000000-0005-0000-0000-0000F43A0000}"/>
    <cellStyle name="Normal 2 18 3 2 4 2 2" xfId="5694" xr:uid="{00000000-0005-0000-0000-0000F53A0000}"/>
    <cellStyle name="Normal 2 18 3 2 4 2 2 2" xfId="22039" xr:uid="{00000000-0005-0000-0000-0000F63A0000}"/>
    <cellStyle name="Normal 2 18 3 2 4 2 3" xfId="5695" xr:uid="{00000000-0005-0000-0000-0000F73A0000}"/>
    <cellStyle name="Normal 2 18 3 2 4 2 3 2" xfId="25875" xr:uid="{00000000-0005-0000-0000-0000F83A0000}"/>
    <cellStyle name="Normal 2 18 3 2 4 2 4" xfId="5696" xr:uid="{00000000-0005-0000-0000-0000F93A0000}"/>
    <cellStyle name="Normal 2 18 3 2 4 2 4 2" xfId="29712" xr:uid="{00000000-0005-0000-0000-0000FA3A0000}"/>
    <cellStyle name="Normal 2 18 3 2 4 2 5" xfId="19926" xr:uid="{00000000-0005-0000-0000-0000FB3A0000}"/>
    <cellStyle name="Normal 2 18 3 2 4 3" xfId="5697" xr:uid="{00000000-0005-0000-0000-0000FC3A0000}"/>
    <cellStyle name="Normal 2 18 3 2 4 3 2" xfId="22038" xr:uid="{00000000-0005-0000-0000-0000FD3A0000}"/>
    <cellStyle name="Normal 2 18 3 2 4 4" xfId="5698" xr:uid="{00000000-0005-0000-0000-0000FE3A0000}"/>
    <cellStyle name="Normal 2 18 3 2 4 4 2" xfId="25874" xr:uid="{00000000-0005-0000-0000-0000FF3A0000}"/>
    <cellStyle name="Normal 2 18 3 2 4 5" xfId="5699" xr:uid="{00000000-0005-0000-0000-0000003B0000}"/>
    <cellStyle name="Normal 2 18 3 2 4 5 2" xfId="29711" xr:uid="{00000000-0005-0000-0000-0000013B0000}"/>
    <cellStyle name="Normal 2 18 3 2 4 6" xfId="17313" xr:uid="{00000000-0005-0000-0000-0000023B0000}"/>
    <cellStyle name="Normal 2 18 3 2 5" xfId="5700" xr:uid="{00000000-0005-0000-0000-0000033B0000}"/>
    <cellStyle name="Normal 2 18 3 2 5 2" xfId="5701" xr:uid="{00000000-0005-0000-0000-0000043B0000}"/>
    <cellStyle name="Normal 2 18 3 2 5 2 2" xfId="22040" xr:uid="{00000000-0005-0000-0000-0000053B0000}"/>
    <cellStyle name="Normal 2 18 3 2 5 3" xfId="5702" xr:uid="{00000000-0005-0000-0000-0000063B0000}"/>
    <cellStyle name="Normal 2 18 3 2 5 3 2" xfId="25876" xr:uid="{00000000-0005-0000-0000-0000073B0000}"/>
    <cellStyle name="Normal 2 18 3 2 5 4" xfId="5703" xr:uid="{00000000-0005-0000-0000-0000083B0000}"/>
    <cellStyle name="Normal 2 18 3 2 5 4 2" xfId="29713" xr:uid="{00000000-0005-0000-0000-0000093B0000}"/>
    <cellStyle name="Normal 2 18 3 2 5 5" xfId="18940" xr:uid="{00000000-0005-0000-0000-00000A3B0000}"/>
    <cellStyle name="Normal 2 18 3 2 6" xfId="5704" xr:uid="{00000000-0005-0000-0000-00000B3B0000}"/>
    <cellStyle name="Normal 2 18 3 2 6 2" xfId="22025" xr:uid="{00000000-0005-0000-0000-00000C3B0000}"/>
    <cellStyle name="Normal 2 18 3 2 7" xfId="5705" xr:uid="{00000000-0005-0000-0000-00000D3B0000}"/>
    <cellStyle name="Normal 2 18 3 2 7 2" xfId="25861" xr:uid="{00000000-0005-0000-0000-00000E3B0000}"/>
    <cellStyle name="Normal 2 18 3 2 8" xfId="5706" xr:uid="{00000000-0005-0000-0000-00000F3B0000}"/>
    <cellStyle name="Normal 2 18 3 2 8 2" xfId="29698" xr:uid="{00000000-0005-0000-0000-0000103B0000}"/>
    <cellStyle name="Normal 2 18 3 2 9" xfId="17306" xr:uid="{00000000-0005-0000-0000-0000113B0000}"/>
    <cellStyle name="Normal 2 18 3 3" xfId="5707" xr:uid="{00000000-0005-0000-0000-0000123B0000}"/>
    <cellStyle name="Normal 2 18 3 3 2" xfId="5708" xr:uid="{00000000-0005-0000-0000-0000133B0000}"/>
    <cellStyle name="Normal 2 18 3 3 2 2" xfId="5709" xr:uid="{00000000-0005-0000-0000-0000143B0000}"/>
    <cellStyle name="Normal 2 18 3 3 2 2 2" xfId="5710" xr:uid="{00000000-0005-0000-0000-0000153B0000}"/>
    <cellStyle name="Normal 2 18 3 3 2 2 2 2" xfId="5711" xr:uid="{00000000-0005-0000-0000-0000163B0000}"/>
    <cellStyle name="Normal 2 18 3 3 2 2 2 2 2" xfId="22044" xr:uid="{00000000-0005-0000-0000-0000173B0000}"/>
    <cellStyle name="Normal 2 18 3 3 2 2 2 3" xfId="5712" xr:uid="{00000000-0005-0000-0000-0000183B0000}"/>
    <cellStyle name="Normal 2 18 3 3 2 2 2 3 2" xfId="25880" xr:uid="{00000000-0005-0000-0000-0000193B0000}"/>
    <cellStyle name="Normal 2 18 3 3 2 2 2 4" xfId="5713" xr:uid="{00000000-0005-0000-0000-00001A3B0000}"/>
    <cellStyle name="Normal 2 18 3 3 2 2 2 4 2" xfId="29717" xr:uid="{00000000-0005-0000-0000-00001B3B0000}"/>
    <cellStyle name="Normal 2 18 3 3 2 2 2 5" xfId="19931" xr:uid="{00000000-0005-0000-0000-00001C3B0000}"/>
    <cellStyle name="Normal 2 18 3 3 2 2 3" xfId="5714" xr:uid="{00000000-0005-0000-0000-00001D3B0000}"/>
    <cellStyle name="Normal 2 18 3 3 2 2 3 2" xfId="22043" xr:uid="{00000000-0005-0000-0000-00001E3B0000}"/>
    <cellStyle name="Normal 2 18 3 3 2 2 4" xfId="5715" xr:uid="{00000000-0005-0000-0000-00001F3B0000}"/>
    <cellStyle name="Normal 2 18 3 3 2 2 4 2" xfId="25879" xr:uid="{00000000-0005-0000-0000-0000203B0000}"/>
    <cellStyle name="Normal 2 18 3 3 2 2 5" xfId="5716" xr:uid="{00000000-0005-0000-0000-0000213B0000}"/>
    <cellStyle name="Normal 2 18 3 3 2 2 5 2" xfId="29716" xr:uid="{00000000-0005-0000-0000-0000223B0000}"/>
    <cellStyle name="Normal 2 18 3 3 2 2 6" xfId="17316" xr:uid="{00000000-0005-0000-0000-0000233B0000}"/>
    <cellStyle name="Normal 2 18 3 3 2 3" xfId="5717" xr:uid="{00000000-0005-0000-0000-0000243B0000}"/>
    <cellStyle name="Normal 2 18 3 3 2 3 2" xfId="5718" xr:uid="{00000000-0005-0000-0000-0000253B0000}"/>
    <cellStyle name="Normal 2 18 3 3 2 3 2 2" xfId="22045" xr:uid="{00000000-0005-0000-0000-0000263B0000}"/>
    <cellStyle name="Normal 2 18 3 3 2 3 3" xfId="5719" xr:uid="{00000000-0005-0000-0000-0000273B0000}"/>
    <cellStyle name="Normal 2 18 3 3 2 3 3 2" xfId="25881" xr:uid="{00000000-0005-0000-0000-0000283B0000}"/>
    <cellStyle name="Normal 2 18 3 3 2 3 4" xfId="5720" xr:uid="{00000000-0005-0000-0000-0000293B0000}"/>
    <cellStyle name="Normal 2 18 3 3 2 3 4 2" xfId="29718" xr:uid="{00000000-0005-0000-0000-00002A3B0000}"/>
    <cellStyle name="Normal 2 18 3 3 2 3 5" xfId="18945" xr:uid="{00000000-0005-0000-0000-00002B3B0000}"/>
    <cellStyle name="Normal 2 18 3 3 2 4" xfId="5721" xr:uid="{00000000-0005-0000-0000-00002C3B0000}"/>
    <cellStyle name="Normal 2 18 3 3 2 4 2" xfId="22042" xr:uid="{00000000-0005-0000-0000-00002D3B0000}"/>
    <cellStyle name="Normal 2 18 3 3 2 5" xfId="5722" xr:uid="{00000000-0005-0000-0000-00002E3B0000}"/>
    <cellStyle name="Normal 2 18 3 3 2 5 2" xfId="25878" xr:uid="{00000000-0005-0000-0000-00002F3B0000}"/>
    <cellStyle name="Normal 2 18 3 3 2 6" xfId="5723" xr:uid="{00000000-0005-0000-0000-0000303B0000}"/>
    <cellStyle name="Normal 2 18 3 3 2 6 2" xfId="29715" xr:uid="{00000000-0005-0000-0000-0000313B0000}"/>
    <cellStyle name="Normal 2 18 3 3 2 7" xfId="17315" xr:uid="{00000000-0005-0000-0000-0000323B0000}"/>
    <cellStyle name="Normal 2 18 3 3 3" xfId="5724" xr:uid="{00000000-0005-0000-0000-0000333B0000}"/>
    <cellStyle name="Normal 2 18 3 3 3 2" xfId="5725" xr:uid="{00000000-0005-0000-0000-0000343B0000}"/>
    <cellStyle name="Normal 2 18 3 3 3 2 2" xfId="5726" xr:uid="{00000000-0005-0000-0000-0000353B0000}"/>
    <cellStyle name="Normal 2 18 3 3 3 2 2 2" xfId="22047" xr:uid="{00000000-0005-0000-0000-0000363B0000}"/>
    <cellStyle name="Normal 2 18 3 3 3 2 3" xfId="5727" xr:uid="{00000000-0005-0000-0000-0000373B0000}"/>
    <cellStyle name="Normal 2 18 3 3 3 2 3 2" xfId="25883" xr:uid="{00000000-0005-0000-0000-0000383B0000}"/>
    <cellStyle name="Normal 2 18 3 3 3 2 4" xfId="5728" xr:uid="{00000000-0005-0000-0000-0000393B0000}"/>
    <cellStyle name="Normal 2 18 3 3 3 2 4 2" xfId="29720" xr:uid="{00000000-0005-0000-0000-00003A3B0000}"/>
    <cellStyle name="Normal 2 18 3 3 3 2 5" xfId="19930" xr:uid="{00000000-0005-0000-0000-00003B3B0000}"/>
    <cellStyle name="Normal 2 18 3 3 3 3" xfId="5729" xr:uid="{00000000-0005-0000-0000-00003C3B0000}"/>
    <cellStyle name="Normal 2 18 3 3 3 3 2" xfId="22046" xr:uid="{00000000-0005-0000-0000-00003D3B0000}"/>
    <cellStyle name="Normal 2 18 3 3 3 4" xfId="5730" xr:uid="{00000000-0005-0000-0000-00003E3B0000}"/>
    <cellStyle name="Normal 2 18 3 3 3 4 2" xfId="25882" xr:uid="{00000000-0005-0000-0000-00003F3B0000}"/>
    <cellStyle name="Normal 2 18 3 3 3 5" xfId="5731" xr:uid="{00000000-0005-0000-0000-0000403B0000}"/>
    <cellStyle name="Normal 2 18 3 3 3 5 2" xfId="29719" xr:uid="{00000000-0005-0000-0000-0000413B0000}"/>
    <cellStyle name="Normal 2 18 3 3 3 6" xfId="17317" xr:uid="{00000000-0005-0000-0000-0000423B0000}"/>
    <cellStyle name="Normal 2 18 3 3 4" xfId="5732" xr:uid="{00000000-0005-0000-0000-0000433B0000}"/>
    <cellStyle name="Normal 2 18 3 3 4 2" xfId="5733" xr:uid="{00000000-0005-0000-0000-0000443B0000}"/>
    <cellStyle name="Normal 2 18 3 3 4 2 2" xfId="22048" xr:uid="{00000000-0005-0000-0000-0000453B0000}"/>
    <cellStyle name="Normal 2 18 3 3 4 3" xfId="5734" xr:uid="{00000000-0005-0000-0000-0000463B0000}"/>
    <cellStyle name="Normal 2 18 3 3 4 3 2" xfId="25884" xr:uid="{00000000-0005-0000-0000-0000473B0000}"/>
    <cellStyle name="Normal 2 18 3 3 4 4" xfId="5735" xr:uid="{00000000-0005-0000-0000-0000483B0000}"/>
    <cellStyle name="Normal 2 18 3 3 4 4 2" xfId="29721" xr:uid="{00000000-0005-0000-0000-0000493B0000}"/>
    <cellStyle name="Normal 2 18 3 3 4 5" xfId="18944" xr:uid="{00000000-0005-0000-0000-00004A3B0000}"/>
    <cellStyle name="Normal 2 18 3 3 5" xfId="5736" xr:uid="{00000000-0005-0000-0000-00004B3B0000}"/>
    <cellStyle name="Normal 2 18 3 3 5 2" xfId="22041" xr:uid="{00000000-0005-0000-0000-00004C3B0000}"/>
    <cellStyle name="Normal 2 18 3 3 6" xfId="5737" xr:uid="{00000000-0005-0000-0000-00004D3B0000}"/>
    <cellStyle name="Normal 2 18 3 3 6 2" xfId="25877" xr:uid="{00000000-0005-0000-0000-00004E3B0000}"/>
    <cellStyle name="Normal 2 18 3 3 7" xfId="5738" xr:uid="{00000000-0005-0000-0000-00004F3B0000}"/>
    <cellStyle name="Normal 2 18 3 3 7 2" xfId="29714" xr:uid="{00000000-0005-0000-0000-0000503B0000}"/>
    <cellStyle name="Normal 2 18 3 3 8" xfId="17314" xr:uid="{00000000-0005-0000-0000-0000513B0000}"/>
    <cellStyle name="Normal 2 18 3 4" xfId="5739" xr:uid="{00000000-0005-0000-0000-0000523B0000}"/>
    <cellStyle name="Normal 2 18 3 4 2" xfId="5740" xr:uid="{00000000-0005-0000-0000-0000533B0000}"/>
    <cellStyle name="Normal 2 18 3 4 2 2" xfId="5741" xr:uid="{00000000-0005-0000-0000-0000543B0000}"/>
    <cellStyle name="Normal 2 18 3 4 2 2 2" xfId="5742" xr:uid="{00000000-0005-0000-0000-0000553B0000}"/>
    <cellStyle name="Normal 2 18 3 4 2 2 2 2" xfId="22051" xr:uid="{00000000-0005-0000-0000-0000563B0000}"/>
    <cellStyle name="Normal 2 18 3 4 2 2 3" xfId="5743" xr:uid="{00000000-0005-0000-0000-0000573B0000}"/>
    <cellStyle name="Normal 2 18 3 4 2 2 3 2" xfId="25887" xr:uid="{00000000-0005-0000-0000-0000583B0000}"/>
    <cellStyle name="Normal 2 18 3 4 2 2 4" xfId="5744" xr:uid="{00000000-0005-0000-0000-0000593B0000}"/>
    <cellStyle name="Normal 2 18 3 4 2 2 4 2" xfId="29724" xr:uid="{00000000-0005-0000-0000-00005A3B0000}"/>
    <cellStyle name="Normal 2 18 3 4 2 2 5" xfId="19932" xr:uid="{00000000-0005-0000-0000-00005B3B0000}"/>
    <cellStyle name="Normal 2 18 3 4 2 3" xfId="5745" xr:uid="{00000000-0005-0000-0000-00005C3B0000}"/>
    <cellStyle name="Normal 2 18 3 4 2 3 2" xfId="22050" xr:uid="{00000000-0005-0000-0000-00005D3B0000}"/>
    <cellStyle name="Normal 2 18 3 4 2 4" xfId="5746" xr:uid="{00000000-0005-0000-0000-00005E3B0000}"/>
    <cellStyle name="Normal 2 18 3 4 2 4 2" xfId="25886" xr:uid="{00000000-0005-0000-0000-00005F3B0000}"/>
    <cellStyle name="Normal 2 18 3 4 2 5" xfId="5747" xr:uid="{00000000-0005-0000-0000-0000603B0000}"/>
    <cellStyle name="Normal 2 18 3 4 2 5 2" xfId="29723" xr:uid="{00000000-0005-0000-0000-0000613B0000}"/>
    <cellStyle name="Normal 2 18 3 4 2 6" xfId="17319" xr:uid="{00000000-0005-0000-0000-0000623B0000}"/>
    <cellStyle name="Normal 2 18 3 4 3" xfId="5748" xr:uid="{00000000-0005-0000-0000-0000633B0000}"/>
    <cellStyle name="Normal 2 18 3 4 3 2" xfId="5749" xr:uid="{00000000-0005-0000-0000-0000643B0000}"/>
    <cellStyle name="Normal 2 18 3 4 3 2 2" xfId="22052" xr:uid="{00000000-0005-0000-0000-0000653B0000}"/>
    <cellStyle name="Normal 2 18 3 4 3 3" xfId="5750" xr:uid="{00000000-0005-0000-0000-0000663B0000}"/>
    <cellStyle name="Normal 2 18 3 4 3 3 2" xfId="25888" xr:uid="{00000000-0005-0000-0000-0000673B0000}"/>
    <cellStyle name="Normal 2 18 3 4 3 4" xfId="5751" xr:uid="{00000000-0005-0000-0000-0000683B0000}"/>
    <cellStyle name="Normal 2 18 3 4 3 4 2" xfId="29725" xr:uid="{00000000-0005-0000-0000-0000693B0000}"/>
    <cellStyle name="Normal 2 18 3 4 3 5" xfId="18946" xr:uid="{00000000-0005-0000-0000-00006A3B0000}"/>
    <cellStyle name="Normal 2 18 3 4 4" xfId="5752" xr:uid="{00000000-0005-0000-0000-00006B3B0000}"/>
    <cellStyle name="Normal 2 18 3 4 4 2" xfId="22049" xr:uid="{00000000-0005-0000-0000-00006C3B0000}"/>
    <cellStyle name="Normal 2 18 3 4 5" xfId="5753" xr:uid="{00000000-0005-0000-0000-00006D3B0000}"/>
    <cellStyle name="Normal 2 18 3 4 5 2" xfId="25885" xr:uid="{00000000-0005-0000-0000-00006E3B0000}"/>
    <cellStyle name="Normal 2 18 3 4 6" xfId="5754" xr:uid="{00000000-0005-0000-0000-00006F3B0000}"/>
    <cellStyle name="Normal 2 18 3 4 6 2" xfId="29722" xr:uid="{00000000-0005-0000-0000-0000703B0000}"/>
    <cellStyle name="Normal 2 18 3 4 7" xfId="17318" xr:uid="{00000000-0005-0000-0000-0000713B0000}"/>
    <cellStyle name="Normal 2 18 3 5" xfId="5755" xr:uid="{00000000-0005-0000-0000-0000723B0000}"/>
    <cellStyle name="Normal 2 18 3 5 2" xfId="5756" xr:uid="{00000000-0005-0000-0000-0000733B0000}"/>
    <cellStyle name="Normal 2 18 3 5 2 2" xfId="5757" xr:uid="{00000000-0005-0000-0000-0000743B0000}"/>
    <cellStyle name="Normal 2 18 3 5 2 2 2" xfId="5758" xr:uid="{00000000-0005-0000-0000-0000753B0000}"/>
    <cellStyle name="Normal 2 18 3 5 2 2 2 2" xfId="22055" xr:uid="{00000000-0005-0000-0000-0000763B0000}"/>
    <cellStyle name="Normal 2 18 3 5 2 2 3" xfId="5759" xr:uid="{00000000-0005-0000-0000-0000773B0000}"/>
    <cellStyle name="Normal 2 18 3 5 2 2 3 2" xfId="25891" xr:uid="{00000000-0005-0000-0000-0000783B0000}"/>
    <cellStyle name="Normal 2 18 3 5 2 2 4" xfId="5760" xr:uid="{00000000-0005-0000-0000-0000793B0000}"/>
    <cellStyle name="Normal 2 18 3 5 2 2 4 2" xfId="29728" xr:uid="{00000000-0005-0000-0000-00007A3B0000}"/>
    <cellStyle name="Normal 2 18 3 5 2 2 5" xfId="20554" xr:uid="{00000000-0005-0000-0000-00007B3B0000}"/>
    <cellStyle name="Normal 2 18 3 5 2 3" xfId="5761" xr:uid="{00000000-0005-0000-0000-00007C3B0000}"/>
    <cellStyle name="Normal 2 18 3 5 2 3 2" xfId="22054" xr:uid="{00000000-0005-0000-0000-00007D3B0000}"/>
    <cellStyle name="Normal 2 18 3 5 2 4" xfId="5762" xr:uid="{00000000-0005-0000-0000-00007E3B0000}"/>
    <cellStyle name="Normal 2 18 3 5 2 4 2" xfId="25890" xr:uid="{00000000-0005-0000-0000-00007F3B0000}"/>
    <cellStyle name="Normal 2 18 3 5 2 5" xfId="5763" xr:uid="{00000000-0005-0000-0000-0000803B0000}"/>
    <cellStyle name="Normal 2 18 3 5 2 5 2" xfId="29727" xr:uid="{00000000-0005-0000-0000-0000813B0000}"/>
    <cellStyle name="Normal 2 18 3 5 2 6" xfId="17321" xr:uid="{00000000-0005-0000-0000-0000823B0000}"/>
    <cellStyle name="Normal 2 18 3 5 3" xfId="5764" xr:uid="{00000000-0005-0000-0000-0000833B0000}"/>
    <cellStyle name="Normal 2 18 3 5 3 2" xfId="5765" xr:uid="{00000000-0005-0000-0000-0000843B0000}"/>
    <cellStyle name="Normal 2 18 3 5 3 2 2" xfId="22056" xr:uid="{00000000-0005-0000-0000-0000853B0000}"/>
    <cellStyle name="Normal 2 18 3 5 3 3" xfId="5766" xr:uid="{00000000-0005-0000-0000-0000863B0000}"/>
    <cellStyle name="Normal 2 18 3 5 3 3 2" xfId="25892" xr:uid="{00000000-0005-0000-0000-0000873B0000}"/>
    <cellStyle name="Normal 2 18 3 5 3 4" xfId="5767" xr:uid="{00000000-0005-0000-0000-0000883B0000}"/>
    <cellStyle name="Normal 2 18 3 5 3 4 2" xfId="29729" xr:uid="{00000000-0005-0000-0000-0000893B0000}"/>
    <cellStyle name="Normal 2 18 3 5 3 5" xfId="19579" xr:uid="{00000000-0005-0000-0000-00008A3B0000}"/>
    <cellStyle name="Normal 2 18 3 5 4" xfId="5768" xr:uid="{00000000-0005-0000-0000-00008B3B0000}"/>
    <cellStyle name="Normal 2 18 3 5 4 2" xfId="22053" xr:uid="{00000000-0005-0000-0000-00008C3B0000}"/>
    <cellStyle name="Normal 2 18 3 5 5" xfId="5769" xr:uid="{00000000-0005-0000-0000-00008D3B0000}"/>
    <cellStyle name="Normal 2 18 3 5 5 2" xfId="25889" xr:uid="{00000000-0005-0000-0000-00008E3B0000}"/>
    <cellStyle name="Normal 2 18 3 5 6" xfId="5770" xr:uid="{00000000-0005-0000-0000-00008F3B0000}"/>
    <cellStyle name="Normal 2 18 3 5 6 2" xfId="29726" xr:uid="{00000000-0005-0000-0000-0000903B0000}"/>
    <cellStyle name="Normal 2 18 3 5 7" xfId="17320" xr:uid="{00000000-0005-0000-0000-0000913B0000}"/>
    <cellStyle name="Normal 2 18 3 6" xfId="5771" xr:uid="{00000000-0005-0000-0000-0000923B0000}"/>
    <cellStyle name="Normal 2 18 3 6 2" xfId="5772" xr:uid="{00000000-0005-0000-0000-0000933B0000}"/>
    <cellStyle name="Normal 2 18 3 6 2 2" xfId="5773" xr:uid="{00000000-0005-0000-0000-0000943B0000}"/>
    <cellStyle name="Normal 2 18 3 6 2 2 2" xfId="22058" xr:uid="{00000000-0005-0000-0000-0000953B0000}"/>
    <cellStyle name="Normal 2 18 3 6 2 3" xfId="5774" xr:uid="{00000000-0005-0000-0000-0000963B0000}"/>
    <cellStyle name="Normal 2 18 3 6 2 3 2" xfId="25894" xr:uid="{00000000-0005-0000-0000-0000973B0000}"/>
    <cellStyle name="Normal 2 18 3 6 2 4" xfId="5775" xr:uid="{00000000-0005-0000-0000-0000983B0000}"/>
    <cellStyle name="Normal 2 18 3 6 2 4 2" xfId="29731" xr:uid="{00000000-0005-0000-0000-0000993B0000}"/>
    <cellStyle name="Normal 2 18 3 6 2 5" xfId="19925" xr:uid="{00000000-0005-0000-0000-00009A3B0000}"/>
    <cellStyle name="Normal 2 18 3 6 3" xfId="5776" xr:uid="{00000000-0005-0000-0000-00009B3B0000}"/>
    <cellStyle name="Normal 2 18 3 6 3 2" xfId="22057" xr:uid="{00000000-0005-0000-0000-00009C3B0000}"/>
    <cellStyle name="Normal 2 18 3 6 4" xfId="5777" xr:uid="{00000000-0005-0000-0000-00009D3B0000}"/>
    <cellStyle name="Normal 2 18 3 6 4 2" xfId="25893" xr:uid="{00000000-0005-0000-0000-00009E3B0000}"/>
    <cellStyle name="Normal 2 18 3 6 5" xfId="5778" xr:uid="{00000000-0005-0000-0000-00009F3B0000}"/>
    <cellStyle name="Normal 2 18 3 6 5 2" xfId="29730" xr:uid="{00000000-0005-0000-0000-0000A03B0000}"/>
    <cellStyle name="Normal 2 18 3 6 6" xfId="17322" xr:uid="{00000000-0005-0000-0000-0000A13B0000}"/>
    <cellStyle name="Normal 2 18 3 7" xfId="5779" xr:uid="{00000000-0005-0000-0000-0000A23B0000}"/>
    <cellStyle name="Normal 2 18 3 7 2" xfId="5780" xr:uid="{00000000-0005-0000-0000-0000A33B0000}"/>
    <cellStyle name="Normal 2 18 3 7 2 2" xfId="22059" xr:uid="{00000000-0005-0000-0000-0000A43B0000}"/>
    <cellStyle name="Normal 2 18 3 7 3" xfId="5781" xr:uid="{00000000-0005-0000-0000-0000A53B0000}"/>
    <cellStyle name="Normal 2 18 3 7 3 2" xfId="25895" xr:uid="{00000000-0005-0000-0000-0000A63B0000}"/>
    <cellStyle name="Normal 2 18 3 7 4" xfId="5782" xr:uid="{00000000-0005-0000-0000-0000A73B0000}"/>
    <cellStyle name="Normal 2 18 3 7 4 2" xfId="29732" xr:uid="{00000000-0005-0000-0000-0000A83B0000}"/>
    <cellStyle name="Normal 2 18 3 7 5" xfId="18939" xr:uid="{00000000-0005-0000-0000-0000A93B0000}"/>
    <cellStyle name="Normal 2 18 3 8" xfId="5783" xr:uid="{00000000-0005-0000-0000-0000AA3B0000}"/>
    <cellStyle name="Normal 2 18 3 8 2" xfId="22024" xr:uid="{00000000-0005-0000-0000-0000AB3B0000}"/>
    <cellStyle name="Normal 2 18 3 9" xfId="5784" xr:uid="{00000000-0005-0000-0000-0000AC3B0000}"/>
    <cellStyle name="Normal 2 18 3 9 2" xfId="25860" xr:uid="{00000000-0005-0000-0000-0000AD3B0000}"/>
    <cellStyle name="Normal 2 18 4" xfId="5785" xr:uid="{00000000-0005-0000-0000-0000AE3B0000}"/>
    <cellStyle name="Normal 2 18 4 2" xfId="5786" xr:uid="{00000000-0005-0000-0000-0000AF3B0000}"/>
    <cellStyle name="Normal 2 18 4 2 2" xfId="5787" xr:uid="{00000000-0005-0000-0000-0000B03B0000}"/>
    <cellStyle name="Normal 2 18 4 2 2 2" xfId="5788" xr:uid="{00000000-0005-0000-0000-0000B13B0000}"/>
    <cellStyle name="Normal 2 18 4 2 2 2 2" xfId="5789" xr:uid="{00000000-0005-0000-0000-0000B23B0000}"/>
    <cellStyle name="Normal 2 18 4 2 2 2 2 2" xfId="5790" xr:uid="{00000000-0005-0000-0000-0000B33B0000}"/>
    <cellStyle name="Normal 2 18 4 2 2 2 2 2 2" xfId="22064" xr:uid="{00000000-0005-0000-0000-0000B43B0000}"/>
    <cellStyle name="Normal 2 18 4 2 2 2 2 3" xfId="5791" xr:uid="{00000000-0005-0000-0000-0000B53B0000}"/>
    <cellStyle name="Normal 2 18 4 2 2 2 2 3 2" xfId="25900" xr:uid="{00000000-0005-0000-0000-0000B63B0000}"/>
    <cellStyle name="Normal 2 18 4 2 2 2 2 4" xfId="5792" xr:uid="{00000000-0005-0000-0000-0000B73B0000}"/>
    <cellStyle name="Normal 2 18 4 2 2 2 2 4 2" xfId="29737" xr:uid="{00000000-0005-0000-0000-0000B83B0000}"/>
    <cellStyle name="Normal 2 18 4 2 2 2 2 5" xfId="19935" xr:uid="{00000000-0005-0000-0000-0000B93B0000}"/>
    <cellStyle name="Normal 2 18 4 2 2 2 3" xfId="5793" xr:uid="{00000000-0005-0000-0000-0000BA3B0000}"/>
    <cellStyle name="Normal 2 18 4 2 2 2 3 2" xfId="22063" xr:uid="{00000000-0005-0000-0000-0000BB3B0000}"/>
    <cellStyle name="Normal 2 18 4 2 2 2 4" xfId="5794" xr:uid="{00000000-0005-0000-0000-0000BC3B0000}"/>
    <cellStyle name="Normal 2 18 4 2 2 2 4 2" xfId="25899" xr:uid="{00000000-0005-0000-0000-0000BD3B0000}"/>
    <cellStyle name="Normal 2 18 4 2 2 2 5" xfId="5795" xr:uid="{00000000-0005-0000-0000-0000BE3B0000}"/>
    <cellStyle name="Normal 2 18 4 2 2 2 5 2" xfId="29736" xr:uid="{00000000-0005-0000-0000-0000BF3B0000}"/>
    <cellStyle name="Normal 2 18 4 2 2 2 6" xfId="17326" xr:uid="{00000000-0005-0000-0000-0000C03B0000}"/>
    <cellStyle name="Normal 2 18 4 2 2 3" xfId="5796" xr:uid="{00000000-0005-0000-0000-0000C13B0000}"/>
    <cellStyle name="Normal 2 18 4 2 2 3 2" xfId="5797" xr:uid="{00000000-0005-0000-0000-0000C23B0000}"/>
    <cellStyle name="Normal 2 18 4 2 2 3 2 2" xfId="22065" xr:uid="{00000000-0005-0000-0000-0000C33B0000}"/>
    <cellStyle name="Normal 2 18 4 2 2 3 3" xfId="5798" xr:uid="{00000000-0005-0000-0000-0000C43B0000}"/>
    <cellStyle name="Normal 2 18 4 2 2 3 3 2" xfId="25901" xr:uid="{00000000-0005-0000-0000-0000C53B0000}"/>
    <cellStyle name="Normal 2 18 4 2 2 3 4" xfId="5799" xr:uid="{00000000-0005-0000-0000-0000C63B0000}"/>
    <cellStyle name="Normal 2 18 4 2 2 3 4 2" xfId="29738" xr:uid="{00000000-0005-0000-0000-0000C73B0000}"/>
    <cellStyle name="Normal 2 18 4 2 2 3 5" xfId="18949" xr:uid="{00000000-0005-0000-0000-0000C83B0000}"/>
    <cellStyle name="Normal 2 18 4 2 2 4" xfId="5800" xr:uid="{00000000-0005-0000-0000-0000C93B0000}"/>
    <cellStyle name="Normal 2 18 4 2 2 4 2" xfId="22062" xr:uid="{00000000-0005-0000-0000-0000CA3B0000}"/>
    <cellStyle name="Normal 2 18 4 2 2 5" xfId="5801" xr:uid="{00000000-0005-0000-0000-0000CB3B0000}"/>
    <cellStyle name="Normal 2 18 4 2 2 5 2" xfId="25898" xr:uid="{00000000-0005-0000-0000-0000CC3B0000}"/>
    <cellStyle name="Normal 2 18 4 2 2 6" xfId="5802" xr:uid="{00000000-0005-0000-0000-0000CD3B0000}"/>
    <cellStyle name="Normal 2 18 4 2 2 6 2" xfId="29735" xr:uid="{00000000-0005-0000-0000-0000CE3B0000}"/>
    <cellStyle name="Normal 2 18 4 2 2 7" xfId="17325" xr:uid="{00000000-0005-0000-0000-0000CF3B0000}"/>
    <cellStyle name="Normal 2 18 4 2 3" xfId="5803" xr:uid="{00000000-0005-0000-0000-0000D03B0000}"/>
    <cellStyle name="Normal 2 18 4 2 3 2" xfId="5804" xr:uid="{00000000-0005-0000-0000-0000D13B0000}"/>
    <cellStyle name="Normal 2 18 4 2 3 2 2" xfId="5805" xr:uid="{00000000-0005-0000-0000-0000D23B0000}"/>
    <cellStyle name="Normal 2 18 4 2 3 2 2 2" xfId="22067" xr:uid="{00000000-0005-0000-0000-0000D33B0000}"/>
    <cellStyle name="Normal 2 18 4 2 3 2 3" xfId="5806" xr:uid="{00000000-0005-0000-0000-0000D43B0000}"/>
    <cellStyle name="Normal 2 18 4 2 3 2 3 2" xfId="25903" xr:uid="{00000000-0005-0000-0000-0000D53B0000}"/>
    <cellStyle name="Normal 2 18 4 2 3 2 4" xfId="5807" xr:uid="{00000000-0005-0000-0000-0000D63B0000}"/>
    <cellStyle name="Normal 2 18 4 2 3 2 4 2" xfId="29740" xr:uid="{00000000-0005-0000-0000-0000D73B0000}"/>
    <cellStyle name="Normal 2 18 4 2 3 2 5" xfId="19934" xr:uid="{00000000-0005-0000-0000-0000D83B0000}"/>
    <cellStyle name="Normal 2 18 4 2 3 3" xfId="5808" xr:uid="{00000000-0005-0000-0000-0000D93B0000}"/>
    <cellStyle name="Normal 2 18 4 2 3 3 2" xfId="22066" xr:uid="{00000000-0005-0000-0000-0000DA3B0000}"/>
    <cellStyle name="Normal 2 18 4 2 3 4" xfId="5809" xr:uid="{00000000-0005-0000-0000-0000DB3B0000}"/>
    <cellStyle name="Normal 2 18 4 2 3 4 2" xfId="25902" xr:uid="{00000000-0005-0000-0000-0000DC3B0000}"/>
    <cellStyle name="Normal 2 18 4 2 3 5" xfId="5810" xr:uid="{00000000-0005-0000-0000-0000DD3B0000}"/>
    <cellStyle name="Normal 2 18 4 2 3 5 2" xfId="29739" xr:uid="{00000000-0005-0000-0000-0000DE3B0000}"/>
    <cellStyle name="Normal 2 18 4 2 3 6" xfId="17327" xr:uid="{00000000-0005-0000-0000-0000DF3B0000}"/>
    <cellStyle name="Normal 2 18 4 2 4" xfId="5811" xr:uid="{00000000-0005-0000-0000-0000E03B0000}"/>
    <cellStyle name="Normal 2 18 4 2 4 2" xfId="5812" xr:uid="{00000000-0005-0000-0000-0000E13B0000}"/>
    <cellStyle name="Normal 2 18 4 2 4 2 2" xfId="22068" xr:uid="{00000000-0005-0000-0000-0000E23B0000}"/>
    <cellStyle name="Normal 2 18 4 2 4 3" xfId="5813" xr:uid="{00000000-0005-0000-0000-0000E33B0000}"/>
    <cellStyle name="Normal 2 18 4 2 4 3 2" xfId="25904" xr:uid="{00000000-0005-0000-0000-0000E43B0000}"/>
    <cellStyle name="Normal 2 18 4 2 4 4" xfId="5814" xr:uid="{00000000-0005-0000-0000-0000E53B0000}"/>
    <cellStyle name="Normal 2 18 4 2 4 4 2" xfId="29741" xr:uid="{00000000-0005-0000-0000-0000E63B0000}"/>
    <cellStyle name="Normal 2 18 4 2 4 5" xfId="18948" xr:uid="{00000000-0005-0000-0000-0000E73B0000}"/>
    <cellStyle name="Normal 2 18 4 2 5" xfId="5815" xr:uid="{00000000-0005-0000-0000-0000E83B0000}"/>
    <cellStyle name="Normal 2 18 4 2 5 2" xfId="22061" xr:uid="{00000000-0005-0000-0000-0000E93B0000}"/>
    <cellStyle name="Normal 2 18 4 2 6" xfId="5816" xr:uid="{00000000-0005-0000-0000-0000EA3B0000}"/>
    <cellStyle name="Normal 2 18 4 2 6 2" xfId="25897" xr:uid="{00000000-0005-0000-0000-0000EB3B0000}"/>
    <cellStyle name="Normal 2 18 4 2 7" xfId="5817" xr:uid="{00000000-0005-0000-0000-0000EC3B0000}"/>
    <cellStyle name="Normal 2 18 4 2 7 2" xfId="29734" xr:uid="{00000000-0005-0000-0000-0000ED3B0000}"/>
    <cellStyle name="Normal 2 18 4 2 8" xfId="17324" xr:uid="{00000000-0005-0000-0000-0000EE3B0000}"/>
    <cellStyle name="Normal 2 18 4 3" xfId="5818" xr:uid="{00000000-0005-0000-0000-0000EF3B0000}"/>
    <cellStyle name="Normal 2 18 4 3 2" xfId="5819" xr:uid="{00000000-0005-0000-0000-0000F03B0000}"/>
    <cellStyle name="Normal 2 18 4 3 2 2" xfId="5820" xr:uid="{00000000-0005-0000-0000-0000F13B0000}"/>
    <cellStyle name="Normal 2 18 4 3 2 2 2" xfId="5821" xr:uid="{00000000-0005-0000-0000-0000F23B0000}"/>
    <cellStyle name="Normal 2 18 4 3 2 2 2 2" xfId="22071" xr:uid="{00000000-0005-0000-0000-0000F33B0000}"/>
    <cellStyle name="Normal 2 18 4 3 2 2 3" xfId="5822" xr:uid="{00000000-0005-0000-0000-0000F43B0000}"/>
    <cellStyle name="Normal 2 18 4 3 2 2 3 2" xfId="25907" xr:uid="{00000000-0005-0000-0000-0000F53B0000}"/>
    <cellStyle name="Normal 2 18 4 3 2 2 4" xfId="5823" xr:uid="{00000000-0005-0000-0000-0000F63B0000}"/>
    <cellStyle name="Normal 2 18 4 3 2 2 4 2" xfId="29744" xr:uid="{00000000-0005-0000-0000-0000F73B0000}"/>
    <cellStyle name="Normal 2 18 4 3 2 2 5" xfId="19936" xr:uid="{00000000-0005-0000-0000-0000F83B0000}"/>
    <cellStyle name="Normal 2 18 4 3 2 3" xfId="5824" xr:uid="{00000000-0005-0000-0000-0000F93B0000}"/>
    <cellStyle name="Normal 2 18 4 3 2 3 2" xfId="22070" xr:uid="{00000000-0005-0000-0000-0000FA3B0000}"/>
    <cellStyle name="Normal 2 18 4 3 2 4" xfId="5825" xr:uid="{00000000-0005-0000-0000-0000FB3B0000}"/>
    <cellStyle name="Normal 2 18 4 3 2 4 2" xfId="25906" xr:uid="{00000000-0005-0000-0000-0000FC3B0000}"/>
    <cellStyle name="Normal 2 18 4 3 2 5" xfId="5826" xr:uid="{00000000-0005-0000-0000-0000FD3B0000}"/>
    <cellStyle name="Normal 2 18 4 3 2 5 2" xfId="29743" xr:uid="{00000000-0005-0000-0000-0000FE3B0000}"/>
    <cellStyle name="Normal 2 18 4 3 2 6" xfId="17329" xr:uid="{00000000-0005-0000-0000-0000FF3B0000}"/>
    <cellStyle name="Normal 2 18 4 3 3" xfId="5827" xr:uid="{00000000-0005-0000-0000-0000003C0000}"/>
    <cellStyle name="Normal 2 18 4 3 3 2" xfId="5828" xr:uid="{00000000-0005-0000-0000-0000013C0000}"/>
    <cellStyle name="Normal 2 18 4 3 3 2 2" xfId="22072" xr:uid="{00000000-0005-0000-0000-0000023C0000}"/>
    <cellStyle name="Normal 2 18 4 3 3 3" xfId="5829" xr:uid="{00000000-0005-0000-0000-0000033C0000}"/>
    <cellStyle name="Normal 2 18 4 3 3 3 2" xfId="25908" xr:uid="{00000000-0005-0000-0000-0000043C0000}"/>
    <cellStyle name="Normal 2 18 4 3 3 4" xfId="5830" xr:uid="{00000000-0005-0000-0000-0000053C0000}"/>
    <cellStyle name="Normal 2 18 4 3 3 4 2" xfId="29745" xr:uid="{00000000-0005-0000-0000-0000063C0000}"/>
    <cellStyle name="Normal 2 18 4 3 3 5" xfId="18950" xr:uid="{00000000-0005-0000-0000-0000073C0000}"/>
    <cellStyle name="Normal 2 18 4 3 4" xfId="5831" xr:uid="{00000000-0005-0000-0000-0000083C0000}"/>
    <cellStyle name="Normal 2 18 4 3 4 2" xfId="22069" xr:uid="{00000000-0005-0000-0000-0000093C0000}"/>
    <cellStyle name="Normal 2 18 4 3 5" xfId="5832" xr:uid="{00000000-0005-0000-0000-00000A3C0000}"/>
    <cellStyle name="Normal 2 18 4 3 5 2" xfId="25905" xr:uid="{00000000-0005-0000-0000-00000B3C0000}"/>
    <cellStyle name="Normal 2 18 4 3 6" xfId="5833" xr:uid="{00000000-0005-0000-0000-00000C3C0000}"/>
    <cellStyle name="Normal 2 18 4 3 6 2" xfId="29742" xr:uid="{00000000-0005-0000-0000-00000D3C0000}"/>
    <cellStyle name="Normal 2 18 4 3 7" xfId="17328" xr:uid="{00000000-0005-0000-0000-00000E3C0000}"/>
    <cellStyle name="Normal 2 18 4 4" xfId="5834" xr:uid="{00000000-0005-0000-0000-00000F3C0000}"/>
    <cellStyle name="Normal 2 18 4 4 2" xfId="5835" xr:uid="{00000000-0005-0000-0000-0000103C0000}"/>
    <cellStyle name="Normal 2 18 4 4 2 2" xfId="5836" xr:uid="{00000000-0005-0000-0000-0000113C0000}"/>
    <cellStyle name="Normal 2 18 4 4 2 2 2" xfId="22074" xr:uid="{00000000-0005-0000-0000-0000123C0000}"/>
    <cellStyle name="Normal 2 18 4 4 2 3" xfId="5837" xr:uid="{00000000-0005-0000-0000-0000133C0000}"/>
    <cellStyle name="Normal 2 18 4 4 2 3 2" xfId="25910" xr:uid="{00000000-0005-0000-0000-0000143C0000}"/>
    <cellStyle name="Normal 2 18 4 4 2 4" xfId="5838" xr:uid="{00000000-0005-0000-0000-0000153C0000}"/>
    <cellStyle name="Normal 2 18 4 4 2 4 2" xfId="29747" xr:uid="{00000000-0005-0000-0000-0000163C0000}"/>
    <cellStyle name="Normal 2 18 4 4 2 5" xfId="19933" xr:uid="{00000000-0005-0000-0000-0000173C0000}"/>
    <cellStyle name="Normal 2 18 4 4 3" xfId="5839" xr:uid="{00000000-0005-0000-0000-0000183C0000}"/>
    <cellStyle name="Normal 2 18 4 4 3 2" xfId="22073" xr:uid="{00000000-0005-0000-0000-0000193C0000}"/>
    <cellStyle name="Normal 2 18 4 4 4" xfId="5840" xr:uid="{00000000-0005-0000-0000-00001A3C0000}"/>
    <cellStyle name="Normal 2 18 4 4 4 2" xfId="25909" xr:uid="{00000000-0005-0000-0000-00001B3C0000}"/>
    <cellStyle name="Normal 2 18 4 4 5" xfId="5841" xr:uid="{00000000-0005-0000-0000-00001C3C0000}"/>
    <cellStyle name="Normal 2 18 4 4 5 2" xfId="29746" xr:uid="{00000000-0005-0000-0000-00001D3C0000}"/>
    <cellStyle name="Normal 2 18 4 4 6" xfId="17330" xr:uid="{00000000-0005-0000-0000-00001E3C0000}"/>
    <cellStyle name="Normal 2 18 4 5" xfId="5842" xr:uid="{00000000-0005-0000-0000-00001F3C0000}"/>
    <cellStyle name="Normal 2 18 4 5 2" xfId="5843" xr:uid="{00000000-0005-0000-0000-0000203C0000}"/>
    <cellStyle name="Normal 2 18 4 5 2 2" xfId="22075" xr:uid="{00000000-0005-0000-0000-0000213C0000}"/>
    <cellStyle name="Normal 2 18 4 5 3" xfId="5844" xr:uid="{00000000-0005-0000-0000-0000223C0000}"/>
    <cellStyle name="Normal 2 18 4 5 3 2" xfId="25911" xr:uid="{00000000-0005-0000-0000-0000233C0000}"/>
    <cellStyle name="Normal 2 18 4 5 4" xfId="5845" xr:uid="{00000000-0005-0000-0000-0000243C0000}"/>
    <cellStyle name="Normal 2 18 4 5 4 2" xfId="29748" xr:uid="{00000000-0005-0000-0000-0000253C0000}"/>
    <cellStyle name="Normal 2 18 4 5 5" xfId="18947" xr:uid="{00000000-0005-0000-0000-0000263C0000}"/>
    <cellStyle name="Normal 2 18 4 6" xfId="5846" xr:uid="{00000000-0005-0000-0000-0000273C0000}"/>
    <cellStyle name="Normal 2 18 4 6 2" xfId="22060" xr:uid="{00000000-0005-0000-0000-0000283C0000}"/>
    <cellStyle name="Normal 2 18 4 7" xfId="5847" xr:uid="{00000000-0005-0000-0000-0000293C0000}"/>
    <cellStyle name="Normal 2 18 4 7 2" xfId="25896" xr:uid="{00000000-0005-0000-0000-00002A3C0000}"/>
    <cellStyle name="Normal 2 18 4 8" xfId="5848" xr:uid="{00000000-0005-0000-0000-00002B3C0000}"/>
    <cellStyle name="Normal 2 18 4 8 2" xfId="29733" xr:uid="{00000000-0005-0000-0000-00002C3C0000}"/>
    <cellStyle name="Normal 2 18 4 9" xfId="17323" xr:uid="{00000000-0005-0000-0000-00002D3C0000}"/>
    <cellStyle name="Normal 2 18 5" xfId="5849" xr:uid="{00000000-0005-0000-0000-00002E3C0000}"/>
    <cellStyle name="Normal 2 18 5 2" xfId="5850" xr:uid="{00000000-0005-0000-0000-00002F3C0000}"/>
    <cellStyle name="Normal 2 18 5 2 2" xfId="5851" xr:uid="{00000000-0005-0000-0000-0000303C0000}"/>
    <cellStyle name="Normal 2 18 5 2 2 2" xfId="5852" xr:uid="{00000000-0005-0000-0000-0000313C0000}"/>
    <cellStyle name="Normal 2 18 5 2 2 2 2" xfId="5853" xr:uid="{00000000-0005-0000-0000-0000323C0000}"/>
    <cellStyle name="Normal 2 18 5 2 2 2 2 2" xfId="22079" xr:uid="{00000000-0005-0000-0000-0000333C0000}"/>
    <cellStyle name="Normal 2 18 5 2 2 2 3" xfId="5854" xr:uid="{00000000-0005-0000-0000-0000343C0000}"/>
    <cellStyle name="Normal 2 18 5 2 2 2 3 2" xfId="25915" xr:uid="{00000000-0005-0000-0000-0000353C0000}"/>
    <cellStyle name="Normal 2 18 5 2 2 2 4" xfId="5855" xr:uid="{00000000-0005-0000-0000-0000363C0000}"/>
    <cellStyle name="Normal 2 18 5 2 2 2 4 2" xfId="29752" xr:uid="{00000000-0005-0000-0000-0000373C0000}"/>
    <cellStyle name="Normal 2 18 5 2 2 2 5" xfId="19938" xr:uid="{00000000-0005-0000-0000-0000383C0000}"/>
    <cellStyle name="Normal 2 18 5 2 2 3" xfId="5856" xr:uid="{00000000-0005-0000-0000-0000393C0000}"/>
    <cellStyle name="Normal 2 18 5 2 2 3 2" xfId="22078" xr:uid="{00000000-0005-0000-0000-00003A3C0000}"/>
    <cellStyle name="Normal 2 18 5 2 2 4" xfId="5857" xr:uid="{00000000-0005-0000-0000-00003B3C0000}"/>
    <cellStyle name="Normal 2 18 5 2 2 4 2" xfId="25914" xr:uid="{00000000-0005-0000-0000-00003C3C0000}"/>
    <cellStyle name="Normal 2 18 5 2 2 5" xfId="5858" xr:uid="{00000000-0005-0000-0000-00003D3C0000}"/>
    <cellStyle name="Normal 2 18 5 2 2 5 2" xfId="29751" xr:uid="{00000000-0005-0000-0000-00003E3C0000}"/>
    <cellStyle name="Normal 2 18 5 2 2 6" xfId="17333" xr:uid="{00000000-0005-0000-0000-00003F3C0000}"/>
    <cellStyle name="Normal 2 18 5 2 3" xfId="5859" xr:uid="{00000000-0005-0000-0000-0000403C0000}"/>
    <cellStyle name="Normal 2 18 5 2 3 2" xfId="5860" xr:uid="{00000000-0005-0000-0000-0000413C0000}"/>
    <cellStyle name="Normal 2 18 5 2 3 2 2" xfId="22080" xr:uid="{00000000-0005-0000-0000-0000423C0000}"/>
    <cellStyle name="Normal 2 18 5 2 3 3" xfId="5861" xr:uid="{00000000-0005-0000-0000-0000433C0000}"/>
    <cellStyle name="Normal 2 18 5 2 3 3 2" xfId="25916" xr:uid="{00000000-0005-0000-0000-0000443C0000}"/>
    <cellStyle name="Normal 2 18 5 2 3 4" xfId="5862" xr:uid="{00000000-0005-0000-0000-0000453C0000}"/>
    <cellStyle name="Normal 2 18 5 2 3 4 2" xfId="29753" xr:uid="{00000000-0005-0000-0000-0000463C0000}"/>
    <cellStyle name="Normal 2 18 5 2 3 5" xfId="18952" xr:uid="{00000000-0005-0000-0000-0000473C0000}"/>
    <cellStyle name="Normal 2 18 5 2 4" xfId="5863" xr:uid="{00000000-0005-0000-0000-0000483C0000}"/>
    <cellStyle name="Normal 2 18 5 2 4 2" xfId="22077" xr:uid="{00000000-0005-0000-0000-0000493C0000}"/>
    <cellStyle name="Normal 2 18 5 2 5" xfId="5864" xr:uid="{00000000-0005-0000-0000-00004A3C0000}"/>
    <cellStyle name="Normal 2 18 5 2 5 2" xfId="25913" xr:uid="{00000000-0005-0000-0000-00004B3C0000}"/>
    <cellStyle name="Normal 2 18 5 2 6" xfId="5865" xr:uid="{00000000-0005-0000-0000-00004C3C0000}"/>
    <cellStyle name="Normal 2 18 5 2 6 2" xfId="29750" xr:uid="{00000000-0005-0000-0000-00004D3C0000}"/>
    <cellStyle name="Normal 2 18 5 2 7" xfId="17332" xr:uid="{00000000-0005-0000-0000-00004E3C0000}"/>
    <cellStyle name="Normal 2 18 5 3" xfId="5866" xr:uid="{00000000-0005-0000-0000-00004F3C0000}"/>
    <cellStyle name="Normal 2 18 5 3 2" xfId="5867" xr:uid="{00000000-0005-0000-0000-0000503C0000}"/>
    <cellStyle name="Normal 2 18 5 3 2 2" xfId="5868" xr:uid="{00000000-0005-0000-0000-0000513C0000}"/>
    <cellStyle name="Normal 2 18 5 3 2 2 2" xfId="22082" xr:uid="{00000000-0005-0000-0000-0000523C0000}"/>
    <cellStyle name="Normal 2 18 5 3 2 3" xfId="5869" xr:uid="{00000000-0005-0000-0000-0000533C0000}"/>
    <cellStyle name="Normal 2 18 5 3 2 3 2" xfId="25918" xr:uid="{00000000-0005-0000-0000-0000543C0000}"/>
    <cellStyle name="Normal 2 18 5 3 2 4" xfId="5870" xr:uid="{00000000-0005-0000-0000-0000553C0000}"/>
    <cellStyle name="Normal 2 18 5 3 2 4 2" xfId="29755" xr:uid="{00000000-0005-0000-0000-0000563C0000}"/>
    <cellStyle name="Normal 2 18 5 3 2 5" xfId="19937" xr:uid="{00000000-0005-0000-0000-0000573C0000}"/>
    <cellStyle name="Normal 2 18 5 3 3" xfId="5871" xr:uid="{00000000-0005-0000-0000-0000583C0000}"/>
    <cellStyle name="Normal 2 18 5 3 3 2" xfId="22081" xr:uid="{00000000-0005-0000-0000-0000593C0000}"/>
    <cellStyle name="Normal 2 18 5 3 4" xfId="5872" xr:uid="{00000000-0005-0000-0000-00005A3C0000}"/>
    <cellStyle name="Normal 2 18 5 3 4 2" xfId="25917" xr:uid="{00000000-0005-0000-0000-00005B3C0000}"/>
    <cellStyle name="Normal 2 18 5 3 5" xfId="5873" xr:uid="{00000000-0005-0000-0000-00005C3C0000}"/>
    <cellStyle name="Normal 2 18 5 3 5 2" xfId="29754" xr:uid="{00000000-0005-0000-0000-00005D3C0000}"/>
    <cellStyle name="Normal 2 18 5 3 6" xfId="17334" xr:uid="{00000000-0005-0000-0000-00005E3C0000}"/>
    <cellStyle name="Normal 2 18 5 4" xfId="5874" xr:uid="{00000000-0005-0000-0000-00005F3C0000}"/>
    <cellStyle name="Normal 2 18 5 4 2" xfId="5875" xr:uid="{00000000-0005-0000-0000-0000603C0000}"/>
    <cellStyle name="Normal 2 18 5 4 2 2" xfId="22083" xr:uid="{00000000-0005-0000-0000-0000613C0000}"/>
    <cellStyle name="Normal 2 18 5 4 3" xfId="5876" xr:uid="{00000000-0005-0000-0000-0000623C0000}"/>
    <cellStyle name="Normal 2 18 5 4 3 2" xfId="25919" xr:uid="{00000000-0005-0000-0000-0000633C0000}"/>
    <cellStyle name="Normal 2 18 5 4 4" xfId="5877" xr:uid="{00000000-0005-0000-0000-0000643C0000}"/>
    <cellStyle name="Normal 2 18 5 4 4 2" xfId="29756" xr:uid="{00000000-0005-0000-0000-0000653C0000}"/>
    <cellStyle name="Normal 2 18 5 4 5" xfId="18951" xr:uid="{00000000-0005-0000-0000-0000663C0000}"/>
    <cellStyle name="Normal 2 18 5 5" xfId="5878" xr:uid="{00000000-0005-0000-0000-0000673C0000}"/>
    <cellStyle name="Normal 2 18 5 5 2" xfId="22076" xr:uid="{00000000-0005-0000-0000-0000683C0000}"/>
    <cellStyle name="Normal 2 18 5 6" xfId="5879" xr:uid="{00000000-0005-0000-0000-0000693C0000}"/>
    <cellStyle name="Normal 2 18 5 6 2" xfId="25912" xr:uid="{00000000-0005-0000-0000-00006A3C0000}"/>
    <cellStyle name="Normal 2 18 5 7" xfId="5880" xr:uid="{00000000-0005-0000-0000-00006B3C0000}"/>
    <cellStyle name="Normal 2 18 5 7 2" xfId="29749" xr:uid="{00000000-0005-0000-0000-00006C3C0000}"/>
    <cellStyle name="Normal 2 18 5 8" xfId="17331" xr:uid="{00000000-0005-0000-0000-00006D3C0000}"/>
    <cellStyle name="Normal 2 18 6" xfId="5881" xr:uid="{00000000-0005-0000-0000-00006E3C0000}"/>
    <cellStyle name="Normal 2 18 6 2" xfId="5882" xr:uid="{00000000-0005-0000-0000-00006F3C0000}"/>
    <cellStyle name="Normal 2 18 6 2 2" xfId="5883" xr:uid="{00000000-0005-0000-0000-0000703C0000}"/>
    <cellStyle name="Normal 2 18 6 2 2 2" xfId="5884" xr:uid="{00000000-0005-0000-0000-0000713C0000}"/>
    <cellStyle name="Normal 2 18 6 2 2 2 2" xfId="22086" xr:uid="{00000000-0005-0000-0000-0000723C0000}"/>
    <cellStyle name="Normal 2 18 6 2 2 3" xfId="5885" xr:uid="{00000000-0005-0000-0000-0000733C0000}"/>
    <cellStyle name="Normal 2 18 6 2 2 3 2" xfId="25922" xr:uid="{00000000-0005-0000-0000-0000743C0000}"/>
    <cellStyle name="Normal 2 18 6 2 2 4" xfId="5886" xr:uid="{00000000-0005-0000-0000-0000753C0000}"/>
    <cellStyle name="Normal 2 18 6 2 2 4 2" xfId="29759" xr:uid="{00000000-0005-0000-0000-0000763C0000}"/>
    <cellStyle name="Normal 2 18 6 2 2 5" xfId="19939" xr:uid="{00000000-0005-0000-0000-0000773C0000}"/>
    <cellStyle name="Normal 2 18 6 2 3" xfId="5887" xr:uid="{00000000-0005-0000-0000-0000783C0000}"/>
    <cellStyle name="Normal 2 18 6 2 3 2" xfId="22085" xr:uid="{00000000-0005-0000-0000-0000793C0000}"/>
    <cellStyle name="Normal 2 18 6 2 4" xfId="5888" xr:uid="{00000000-0005-0000-0000-00007A3C0000}"/>
    <cellStyle name="Normal 2 18 6 2 4 2" xfId="25921" xr:uid="{00000000-0005-0000-0000-00007B3C0000}"/>
    <cellStyle name="Normal 2 18 6 2 5" xfId="5889" xr:uid="{00000000-0005-0000-0000-00007C3C0000}"/>
    <cellStyle name="Normal 2 18 6 2 5 2" xfId="29758" xr:uid="{00000000-0005-0000-0000-00007D3C0000}"/>
    <cellStyle name="Normal 2 18 6 2 6" xfId="17336" xr:uid="{00000000-0005-0000-0000-00007E3C0000}"/>
    <cellStyle name="Normal 2 18 6 3" xfId="5890" xr:uid="{00000000-0005-0000-0000-00007F3C0000}"/>
    <cellStyle name="Normal 2 18 6 3 2" xfId="5891" xr:uid="{00000000-0005-0000-0000-0000803C0000}"/>
    <cellStyle name="Normal 2 18 6 3 2 2" xfId="22087" xr:uid="{00000000-0005-0000-0000-0000813C0000}"/>
    <cellStyle name="Normal 2 18 6 3 3" xfId="5892" xr:uid="{00000000-0005-0000-0000-0000823C0000}"/>
    <cellStyle name="Normal 2 18 6 3 3 2" xfId="25923" xr:uid="{00000000-0005-0000-0000-0000833C0000}"/>
    <cellStyle name="Normal 2 18 6 3 4" xfId="5893" xr:uid="{00000000-0005-0000-0000-0000843C0000}"/>
    <cellStyle name="Normal 2 18 6 3 4 2" xfId="29760" xr:uid="{00000000-0005-0000-0000-0000853C0000}"/>
    <cellStyle name="Normal 2 18 6 3 5" xfId="18953" xr:uid="{00000000-0005-0000-0000-0000863C0000}"/>
    <cellStyle name="Normal 2 18 6 4" xfId="5894" xr:uid="{00000000-0005-0000-0000-0000873C0000}"/>
    <cellStyle name="Normal 2 18 6 4 2" xfId="22084" xr:uid="{00000000-0005-0000-0000-0000883C0000}"/>
    <cellStyle name="Normal 2 18 6 5" xfId="5895" xr:uid="{00000000-0005-0000-0000-0000893C0000}"/>
    <cellStyle name="Normal 2 18 6 5 2" xfId="25920" xr:uid="{00000000-0005-0000-0000-00008A3C0000}"/>
    <cellStyle name="Normal 2 18 6 6" xfId="5896" xr:uid="{00000000-0005-0000-0000-00008B3C0000}"/>
    <cellStyle name="Normal 2 18 6 6 2" xfId="29757" xr:uid="{00000000-0005-0000-0000-00008C3C0000}"/>
    <cellStyle name="Normal 2 18 6 7" xfId="17335" xr:uid="{00000000-0005-0000-0000-00008D3C0000}"/>
    <cellStyle name="Normal 2 18 7" xfId="5897" xr:uid="{00000000-0005-0000-0000-00008E3C0000}"/>
    <cellStyle name="Normal 2 18 7 2" xfId="5898" xr:uid="{00000000-0005-0000-0000-00008F3C0000}"/>
    <cellStyle name="Normal 2 18 7 2 2" xfId="5899" xr:uid="{00000000-0005-0000-0000-0000903C0000}"/>
    <cellStyle name="Normal 2 18 7 2 2 2" xfId="5900" xr:uid="{00000000-0005-0000-0000-0000913C0000}"/>
    <cellStyle name="Normal 2 18 7 2 2 2 2" xfId="22090" xr:uid="{00000000-0005-0000-0000-0000923C0000}"/>
    <cellStyle name="Normal 2 18 7 2 2 3" xfId="5901" xr:uid="{00000000-0005-0000-0000-0000933C0000}"/>
    <cellStyle name="Normal 2 18 7 2 2 3 2" xfId="25926" xr:uid="{00000000-0005-0000-0000-0000943C0000}"/>
    <cellStyle name="Normal 2 18 7 2 2 4" xfId="5902" xr:uid="{00000000-0005-0000-0000-0000953C0000}"/>
    <cellStyle name="Normal 2 18 7 2 2 4 2" xfId="29763" xr:uid="{00000000-0005-0000-0000-0000963C0000}"/>
    <cellStyle name="Normal 2 18 7 2 2 5" xfId="20555" xr:uid="{00000000-0005-0000-0000-0000973C0000}"/>
    <cellStyle name="Normal 2 18 7 2 3" xfId="5903" xr:uid="{00000000-0005-0000-0000-0000983C0000}"/>
    <cellStyle name="Normal 2 18 7 2 3 2" xfId="22089" xr:uid="{00000000-0005-0000-0000-0000993C0000}"/>
    <cellStyle name="Normal 2 18 7 2 4" xfId="5904" xr:uid="{00000000-0005-0000-0000-00009A3C0000}"/>
    <cellStyle name="Normal 2 18 7 2 4 2" xfId="25925" xr:uid="{00000000-0005-0000-0000-00009B3C0000}"/>
    <cellStyle name="Normal 2 18 7 2 5" xfId="5905" xr:uid="{00000000-0005-0000-0000-00009C3C0000}"/>
    <cellStyle name="Normal 2 18 7 2 5 2" xfId="29762" xr:uid="{00000000-0005-0000-0000-00009D3C0000}"/>
    <cellStyle name="Normal 2 18 7 2 6" xfId="17338" xr:uid="{00000000-0005-0000-0000-00009E3C0000}"/>
    <cellStyle name="Normal 2 18 7 3" xfId="5906" xr:uid="{00000000-0005-0000-0000-00009F3C0000}"/>
    <cellStyle name="Normal 2 18 7 3 2" xfId="5907" xr:uid="{00000000-0005-0000-0000-0000A03C0000}"/>
    <cellStyle name="Normal 2 18 7 3 2 2" xfId="22091" xr:uid="{00000000-0005-0000-0000-0000A13C0000}"/>
    <cellStyle name="Normal 2 18 7 3 3" xfId="5908" xr:uid="{00000000-0005-0000-0000-0000A23C0000}"/>
    <cellStyle name="Normal 2 18 7 3 3 2" xfId="25927" xr:uid="{00000000-0005-0000-0000-0000A33C0000}"/>
    <cellStyle name="Normal 2 18 7 3 4" xfId="5909" xr:uid="{00000000-0005-0000-0000-0000A43C0000}"/>
    <cellStyle name="Normal 2 18 7 3 4 2" xfId="29764" xr:uid="{00000000-0005-0000-0000-0000A53C0000}"/>
    <cellStyle name="Normal 2 18 7 3 5" xfId="19542" xr:uid="{00000000-0005-0000-0000-0000A63C0000}"/>
    <cellStyle name="Normal 2 18 7 4" xfId="5910" xr:uid="{00000000-0005-0000-0000-0000A73C0000}"/>
    <cellStyle name="Normal 2 18 7 4 2" xfId="22088" xr:uid="{00000000-0005-0000-0000-0000A83C0000}"/>
    <cellStyle name="Normal 2 18 7 5" xfId="5911" xr:uid="{00000000-0005-0000-0000-0000A93C0000}"/>
    <cellStyle name="Normal 2 18 7 5 2" xfId="25924" xr:uid="{00000000-0005-0000-0000-0000AA3C0000}"/>
    <cellStyle name="Normal 2 18 7 6" xfId="5912" xr:uid="{00000000-0005-0000-0000-0000AB3C0000}"/>
    <cellStyle name="Normal 2 18 7 6 2" xfId="29761" xr:uid="{00000000-0005-0000-0000-0000AC3C0000}"/>
    <cellStyle name="Normal 2 18 7 7" xfId="17337" xr:uid="{00000000-0005-0000-0000-0000AD3C0000}"/>
    <cellStyle name="Normal 2 18 8" xfId="5913" xr:uid="{00000000-0005-0000-0000-0000AE3C0000}"/>
    <cellStyle name="Normal 2 18 8 2" xfId="5914" xr:uid="{00000000-0005-0000-0000-0000AF3C0000}"/>
    <cellStyle name="Normal 2 18 8 2 2" xfId="5915" xr:uid="{00000000-0005-0000-0000-0000B03C0000}"/>
    <cellStyle name="Normal 2 18 8 2 2 2" xfId="22093" xr:uid="{00000000-0005-0000-0000-0000B13C0000}"/>
    <cellStyle name="Normal 2 18 8 2 3" xfId="5916" xr:uid="{00000000-0005-0000-0000-0000B23C0000}"/>
    <cellStyle name="Normal 2 18 8 2 3 2" xfId="25929" xr:uid="{00000000-0005-0000-0000-0000B33C0000}"/>
    <cellStyle name="Normal 2 18 8 2 4" xfId="5917" xr:uid="{00000000-0005-0000-0000-0000B43C0000}"/>
    <cellStyle name="Normal 2 18 8 2 4 2" xfId="29766" xr:uid="{00000000-0005-0000-0000-0000B53C0000}"/>
    <cellStyle name="Normal 2 18 8 2 5" xfId="19916" xr:uid="{00000000-0005-0000-0000-0000B63C0000}"/>
    <cellStyle name="Normal 2 18 8 3" xfId="5918" xr:uid="{00000000-0005-0000-0000-0000B73C0000}"/>
    <cellStyle name="Normal 2 18 8 3 2" xfId="22092" xr:uid="{00000000-0005-0000-0000-0000B83C0000}"/>
    <cellStyle name="Normal 2 18 8 4" xfId="5919" xr:uid="{00000000-0005-0000-0000-0000B93C0000}"/>
    <cellStyle name="Normal 2 18 8 4 2" xfId="25928" xr:uid="{00000000-0005-0000-0000-0000BA3C0000}"/>
    <cellStyle name="Normal 2 18 8 5" xfId="5920" xr:uid="{00000000-0005-0000-0000-0000BB3C0000}"/>
    <cellStyle name="Normal 2 18 8 5 2" xfId="29765" xr:uid="{00000000-0005-0000-0000-0000BC3C0000}"/>
    <cellStyle name="Normal 2 18 8 6" xfId="17339" xr:uid="{00000000-0005-0000-0000-0000BD3C0000}"/>
    <cellStyle name="Normal 2 18 9" xfId="5921" xr:uid="{00000000-0005-0000-0000-0000BE3C0000}"/>
    <cellStyle name="Normal 2 18 9 2" xfId="5922" xr:uid="{00000000-0005-0000-0000-0000BF3C0000}"/>
    <cellStyle name="Normal 2 18 9 2 2" xfId="22094" xr:uid="{00000000-0005-0000-0000-0000C03C0000}"/>
    <cellStyle name="Normal 2 18 9 3" xfId="5923" xr:uid="{00000000-0005-0000-0000-0000C13C0000}"/>
    <cellStyle name="Normal 2 18 9 3 2" xfId="25930" xr:uid="{00000000-0005-0000-0000-0000C23C0000}"/>
    <cellStyle name="Normal 2 18 9 4" xfId="5924" xr:uid="{00000000-0005-0000-0000-0000C33C0000}"/>
    <cellStyle name="Normal 2 18 9 4 2" xfId="29767" xr:uid="{00000000-0005-0000-0000-0000C43C0000}"/>
    <cellStyle name="Normal 2 18 9 5" xfId="18930" xr:uid="{00000000-0005-0000-0000-0000C53C0000}"/>
    <cellStyle name="Normal 2 19" xfId="5925" xr:uid="{00000000-0005-0000-0000-0000C63C0000}"/>
    <cellStyle name="Normal 2 19 10" xfId="5926" xr:uid="{00000000-0005-0000-0000-0000C73C0000}"/>
    <cellStyle name="Normal 2 19 10 2" xfId="22095" xr:uid="{00000000-0005-0000-0000-0000C83C0000}"/>
    <cellStyle name="Normal 2 19 11" xfId="5927" xr:uid="{00000000-0005-0000-0000-0000C93C0000}"/>
    <cellStyle name="Normal 2 19 11 2" xfId="25931" xr:uid="{00000000-0005-0000-0000-0000CA3C0000}"/>
    <cellStyle name="Normal 2 19 12" xfId="5928" xr:uid="{00000000-0005-0000-0000-0000CB3C0000}"/>
    <cellStyle name="Normal 2 19 12 2" xfId="29768" xr:uid="{00000000-0005-0000-0000-0000CC3C0000}"/>
    <cellStyle name="Normal 2 19 13" xfId="32650" xr:uid="{00000000-0005-0000-0000-0000CD3C0000}"/>
    <cellStyle name="Normal 2 19 14" xfId="35413" xr:uid="{00000000-0005-0000-0000-0000CE3C0000}"/>
    <cellStyle name="Normal 2 19 15" xfId="17340" xr:uid="{00000000-0005-0000-0000-0000CF3C0000}"/>
    <cellStyle name="Normal 2 19 2" xfId="5929" xr:uid="{00000000-0005-0000-0000-0000D03C0000}"/>
    <cellStyle name="Normal 2 19 2 10" xfId="5930" xr:uid="{00000000-0005-0000-0000-0000D13C0000}"/>
    <cellStyle name="Normal 2 19 2 10 2" xfId="29769" xr:uid="{00000000-0005-0000-0000-0000D23C0000}"/>
    <cellStyle name="Normal 2 19 2 11" xfId="17341" xr:uid="{00000000-0005-0000-0000-0000D33C0000}"/>
    <cellStyle name="Normal 2 19 2 2" xfId="5931" xr:uid="{00000000-0005-0000-0000-0000D43C0000}"/>
    <cellStyle name="Normal 2 19 2 2 2" xfId="5932" xr:uid="{00000000-0005-0000-0000-0000D53C0000}"/>
    <cellStyle name="Normal 2 19 2 2 2 2" xfId="5933" xr:uid="{00000000-0005-0000-0000-0000D63C0000}"/>
    <cellStyle name="Normal 2 19 2 2 2 2 2" xfId="5934" xr:uid="{00000000-0005-0000-0000-0000D73C0000}"/>
    <cellStyle name="Normal 2 19 2 2 2 2 2 2" xfId="5935" xr:uid="{00000000-0005-0000-0000-0000D83C0000}"/>
    <cellStyle name="Normal 2 19 2 2 2 2 2 2 2" xfId="5936" xr:uid="{00000000-0005-0000-0000-0000D93C0000}"/>
    <cellStyle name="Normal 2 19 2 2 2 2 2 2 2 2" xfId="22101" xr:uid="{00000000-0005-0000-0000-0000DA3C0000}"/>
    <cellStyle name="Normal 2 19 2 2 2 2 2 2 3" xfId="5937" xr:uid="{00000000-0005-0000-0000-0000DB3C0000}"/>
    <cellStyle name="Normal 2 19 2 2 2 2 2 2 3 2" xfId="25937" xr:uid="{00000000-0005-0000-0000-0000DC3C0000}"/>
    <cellStyle name="Normal 2 19 2 2 2 2 2 2 4" xfId="5938" xr:uid="{00000000-0005-0000-0000-0000DD3C0000}"/>
    <cellStyle name="Normal 2 19 2 2 2 2 2 2 4 2" xfId="29774" xr:uid="{00000000-0005-0000-0000-0000DE3C0000}"/>
    <cellStyle name="Normal 2 19 2 2 2 2 2 2 5" xfId="19944" xr:uid="{00000000-0005-0000-0000-0000DF3C0000}"/>
    <cellStyle name="Normal 2 19 2 2 2 2 2 3" xfId="5939" xr:uid="{00000000-0005-0000-0000-0000E03C0000}"/>
    <cellStyle name="Normal 2 19 2 2 2 2 2 3 2" xfId="22100" xr:uid="{00000000-0005-0000-0000-0000E13C0000}"/>
    <cellStyle name="Normal 2 19 2 2 2 2 2 4" xfId="5940" xr:uid="{00000000-0005-0000-0000-0000E23C0000}"/>
    <cellStyle name="Normal 2 19 2 2 2 2 2 4 2" xfId="25936" xr:uid="{00000000-0005-0000-0000-0000E33C0000}"/>
    <cellStyle name="Normal 2 19 2 2 2 2 2 5" xfId="5941" xr:uid="{00000000-0005-0000-0000-0000E43C0000}"/>
    <cellStyle name="Normal 2 19 2 2 2 2 2 5 2" xfId="29773" xr:uid="{00000000-0005-0000-0000-0000E53C0000}"/>
    <cellStyle name="Normal 2 19 2 2 2 2 2 6" xfId="17345" xr:uid="{00000000-0005-0000-0000-0000E63C0000}"/>
    <cellStyle name="Normal 2 19 2 2 2 2 3" xfId="5942" xr:uid="{00000000-0005-0000-0000-0000E73C0000}"/>
    <cellStyle name="Normal 2 19 2 2 2 2 3 2" xfId="5943" xr:uid="{00000000-0005-0000-0000-0000E83C0000}"/>
    <cellStyle name="Normal 2 19 2 2 2 2 3 2 2" xfId="22102" xr:uid="{00000000-0005-0000-0000-0000E93C0000}"/>
    <cellStyle name="Normal 2 19 2 2 2 2 3 3" xfId="5944" xr:uid="{00000000-0005-0000-0000-0000EA3C0000}"/>
    <cellStyle name="Normal 2 19 2 2 2 2 3 3 2" xfId="25938" xr:uid="{00000000-0005-0000-0000-0000EB3C0000}"/>
    <cellStyle name="Normal 2 19 2 2 2 2 3 4" xfId="5945" xr:uid="{00000000-0005-0000-0000-0000EC3C0000}"/>
    <cellStyle name="Normal 2 19 2 2 2 2 3 4 2" xfId="29775" xr:uid="{00000000-0005-0000-0000-0000ED3C0000}"/>
    <cellStyle name="Normal 2 19 2 2 2 2 3 5" xfId="18958" xr:uid="{00000000-0005-0000-0000-0000EE3C0000}"/>
    <cellStyle name="Normal 2 19 2 2 2 2 4" xfId="5946" xr:uid="{00000000-0005-0000-0000-0000EF3C0000}"/>
    <cellStyle name="Normal 2 19 2 2 2 2 4 2" xfId="22099" xr:uid="{00000000-0005-0000-0000-0000F03C0000}"/>
    <cellStyle name="Normal 2 19 2 2 2 2 5" xfId="5947" xr:uid="{00000000-0005-0000-0000-0000F13C0000}"/>
    <cellStyle name="Normal 2 19 2 2 2 2 5 2" xfId="25935" xr:uid="{00000000-0005-0000-0000-0000F23C0000}"/>
    <cellStyle name="Normal 2 19 2 2 2 2 6" xfId="5948" xr:uid="{00000000-0005-0000-0000-0000F33C0000}"/>
    <cellStyle name="Normal 2 19 2 2 2 2 6 2" xfId="29772" xr:uid="{00000000-0005-0000-0000-0000F43C0000}"/>
    <cellStyle name="Normal 2 19 2 2 2 2 7" xfId="17344" xr:uid="{00000000-0005-0000-0000-0000F53C0000}"/>
    <cellStyle name="Normal 2 19 2 2 2 3" xfId="5949" xr:uid="{00000000-0005-0000-0000-0000F63C0000}"/>
    <cellStyle name="Normal 2 19 2 2 2 3 2" xfId="5950" xr:uid="{00000000-0005-0000-0000-0000F73C0000}"/>
    <cellStyle name="Normal 2 19 2 2 2 3 2 2" xfId="5951" xr:uid="{00000000-0005-0000-0000-0000F83C0000}"/>
    <cellStyle name="Normal 2 19 2 2 2 3 2 2 2" xfId="22104" xr:uid="{00000000-0005-0000-0000-0000F93C0000}"/>
    <cellStyle name="Normal 2 19 2 2 2 3 2 3" xfId="5952" xr:uid="{00000000-0005-0000-0000-0000FA3C0000}"/>
    <cellStyle name="Normal 2 19 2 2 2 3 2 3 2" xfId="25940" xr:uid="{00000000-0005-0000-0000-0000FB3C0000}"/>
    <cellStyle name="Normal 2 19 2 2 2 3 2 4" xfId="5953" xr:uid="{00000000-0005-0000-0000-0000FC3C0000}"/>
    <cellStyle name="Normal 2 19 2 2 2 3 2 4 2" xfId="29777" xr:uid="{00000000-0005-0000-0000-0000FD3C0000}"/>
    <cellStyle name="Normal 2 19 2 2 2 3 2 5" xfId="19943" xr:uid="{00000000-0005-0000-0000-0000FE3C0000}"/>
    <cellStyle name="Normal 2 19 2 2 2 3 3" xfId="5954" xr:uid="{00000000-0005-0000-0000-0000FF3C0000}"/>
    <cellStyle name="Normal 2 19 2 2 2 3 3 2" xfId="22103" xr:uid="{00000000-0005-0000-0000-0000003D0000}"/>
    <cellStyle name="Normal 2 19 2 2 2 3 4" xfId="5955" xr:uid="{00000000-0005-0000-0000-0000013D0000}"/>
    <cellStyle name="Normal 2 19 2 2 2 3 4 2" xfId="25939" xr:uid="{00000000-0005-0000-0000-0000023D0000}"/>
    <cellStyle name="Normal 2 19 2 2 2 3 5" xfId="5956" xr:uid="{00000000-0005-0000-0000-0000033D0000}"/>
    <cellStyle name="Normal 2 19 2 2 2 3 5 2" xfId="29776" xr:uid="{00000000-0005-0000-0000-0000043D0000}"/>
    <cellStyle name="Normal 2 19 2 2 2 3 6" xfId="17346" xr:uid="{00000000-0005-0000-0000-0000053D0000}"/>
    <cellStyle name="Normal 2 19 2 2 2 4" xfId="5957" xr:uid="{00000000-0005-0000-0000-0000063D0000}"/>
    <cellStyle name="Normal 2 19 2 2 2 4 2" xfId="5958" xr:uid="{00000000-0005-0000-0000-0000073D0000}"/>
    <cellStyle name="Normal 2 19 2 2 2 4 2 2" xfId="22105" xr:uid="{00000000-0005-0000-0000-0000083D0000}"/>
    <cellStyle name="Normal 2 19 2 2 2 4 3" xfId="5959" xr:uid="{00000000-0005-0000-0000-0000093D0000}"/>
    <cellStyle name="Normal 2 19 2 2 2 4 3 2" xfId="25941" xr:uid="{00000000-0005-0000-0000-00000A3D0000}"/>
    <cellStyle name="Normal 2 19 2 2 2 4 4" xfId="5960" xr:uid="{00000000-0005-0000-0000-00000B3D0000}"/>
    <cellStyle name="Normal 2 19 2 2 2 4 4 2" xfId="29778" xr:uid="{00000000-0005-0000-0000-00000C3D0000}"/>
    <cellStyle name="Normal 2 19 2 2 2 4 5" xfId="18957" xr:uid="{00000000-0005-0000-0000-00000D3D0000}"/>
    <cellStyle name="Normal 2 19 2 2 2 5" xfId="5961" xr:uid="{00000000-0005-0000-0000-00000E3D0000}"/>
    <cellStyle name="Normal 2 19 2 2 2 5 2" xfId="22098" xr:uid="{00000000-0005-0000-0000-00000F3D0000}"/>
    <cellStyle name="Normal 2 19 2 2 2 6" xfId="5962" xr:uid="{00000000-0005-0000-0000-0000103D0000}"/>
    <cellStyle name="Normal 2 19 2 2 2 6 2" xfId="25934" xr:uid="{00000000-0005-0000-0000-0000113D0000}"/>
    <cellStyle name="Normal 2 19 2 2 2 7" xfId="5963" xr:uid="{00000000-0005-0000-0000-0000123D0000}"/>
    <cellStyle name="Normal 2 19 2 2 2 7 2" xfId="29771" xr:uid="{00000000-0005-0000-0000-0000133D0000}"/>
    <cellStyle name="Normal 2 19 2 2 2 8" xfId="17343" xr:uid="{00000000-0005-0000-0000-0000143D0000}"/>
    <cellStyle name="Normal 2 19 2 2 3" xfId="5964" xr:uid="{00000000-0005-0000-0000-0000153D0000}"/>
    <cellStyle name="Normal 2 19 2 2 3 2" xfId="5965" xr:uid="{00000000-0005-0000-0000-0000163D0000}"/>
    <cellStyle name="Normal 2 19 2 2 3 2 2" xfId="5966" xr:uid="{00000000-0005-0000-0000-0000173D0000}"/>
    <cellStyle name="Normal 2 19 2 2 3 2 2 2" xfId="5967" xr:uid="{00000000-0005-0000-0000-0000183D0000}"/>
    <cellStyle name="Normal 2 19 2 2 3 2 2 2 2" xfId="22108" xr:uid="{00000000-0005-0000-0000-0000193D0000}"/>
    <cellStyle name="Normal 2 19 2 2 3 2 2 3" xfId="5968" xr:uid="{00000000-0005-0000-0000-00001A3D0000}"/>
    <cellStyle name="Normal 2 19 2 2 3 2 2 3 2" xfId="25944" xr:uid="{00000000-0005-0000-0000-00001B3D0000}"/>
    <cellStyle name="Normal 2 19 2 2 3 2 2 4" xfId="5969" xr:uid="{00000000-0005-0000-0000-00001C3D0000}"/>
    <cellStyle name="Normal 2 19 2 2 3 2 2 4 2" xfId="29781" xr:uid="{00000000-0005-0000-0000-00001D3D0000}"/>
    <cellStyle name="Normal 2 19 2 2 3 2 2 5" xfId="19945" xr:uid="{00000000-0005-0000-0000-00001E3D0000}"/>
    <cellStyle name="Normal 2 19 2 2 3 2 3" xfId="5970" xr:uid="{00000000-0005-0000-0000-00001F3D0000}"/>
    <cellStyle name="Normal 2 19 2 2 3 2 3 2" xfId="22107" xr:uid="{00000000-0005-0000-0000-0000203D0000}"/>
    <cellStyle name="Normal 2 19 2 2 3 2 4" xfId="5971" xr:uid="{00000000-0005-0000-0000-0000213D0000}"/>
    <cellStyle name="Normal 2 19 2 2 3 2 4 2" xfId="25943" xr:uid="{00000000-0005-0000-0000-0000223D0000}"/>
    <cellStyle name="Normal 2 19 2 2 3 2 5" xfId="5972" xr:uid="{00000000-0005-0000-0000-0000233D0000}"/>
    <cellStyle name="Normal 2 19 2 2 3 2 5 2" xfId="29780" xr:uid="{00000000-0005-0000-0000-0000243D0000}"/>
    <cellStyle name="Normal 2 19 2 2 3 2 6" xfId="17348" xr:uid="{00000000-0005-0000-0000-0000253D0000}"/>
    <cellStyle name="Normal 2 19 2 2 3 3" xfId="5973" xr:uid="{00000000-0005-0000-0000-0000263D0000}"/>
    <cellStyle name="Normal 2 19 2 2 3 3 2" xfId="5974" xr:uid="{00000000-0005-0000-0000-0000273D0000}"/>
    <cellStyle name="Normal 2 19 2 2 3 3 2 2" xfId="22109" xr:uid="{00000000-0005-0000-0000-0000283D0000}"/>
    <cellStyle name="Normal 2 19 2 2 3 3 3" xfId="5975" xr:uid="{00000000-0005-0000-0000-0000293D0000}"/>
    <cellStyle name="Normal 2 19 2 2 3 3 3 2" xfId="25945" xr:uid="{00000000-0005-0000-0000-00002A3D0000}"/>
    <cellStyle name="Normal 2 19 2 2 3 3 4" xfId="5976" xr:uid="{00000000-0005-0000-0000-00002B3D0000}"/>
    <cellStyle name="Normal 2 19 2 2 3 3 4 2" xfId="29782" xr:uid="{00000000-0005-0000-0000-00002C3D0000}"/>
    <cellStyle name="Normal 2 19 2 2 3 3 5" xfId="18959" xr:uid="{00000000-0005-0000-0000-00002D3D0000}"/>
    <cellStyle name="Normal 2 19 2 2 3 4" xfId="5977" xr:uid="{00000000-0005-0000-0000-00002E3D0000}"/>
    <cellStyle name="Normal 2 19 2 2 3 4 2" xfId="22106" xr:uid="{00000000-0005-0000-0000-00002F3D0000}"/>
    <cellStyle name="Normal 2 19 2 2 3 5" xfId="5978" xr:uid="{00000000-0005-0000-0000-0000303D0000}"/>
    <cellStyle name="Normal 2 19 2 2 3 5 2" xfId="25942" xr:uid="{00000000-0005-0000-0000-0000313D0000}"/>
    <cellStyle name="Normal 2 19 2 2 3 6" xfId="5979" xr:uid="{00000000-0005-0000-0000-0000323D0000}"/>
    <cellStyle name="Normal 2 19 2 2 3 6 2" xfId="29779" xr:uid="{00000000-0005-0000-0000-0000333D0000}"/>
    <cellStyle name="Normal 2 19 2 2 3 7" xfId="17347" xr:uid="{00000000-0005-0000-0000-0000343D0000}"/>
    <cellStyle name="Normal 2 19 2 2 4" xfId="5980" xr:uid="{00000000-0005-0000-0000-0000353D0000}"/>
    <cellStyle name="Normal 2 19 2 2 4 2" xfId="5981" xr:uid="{00000000-0005-0000-0000-0000363D0000}"/>
    <cellStyle name="Normal 2 19 2 2 4 2 2" xfId="5982" xr:uid="{00000000-0005-0000-0000-0000373D0000}"/>
    <cellStyle name="Normal 2 19 2 2 4 2 2 2" xfId="22111" xr:uid="{00000000-0005-0000-0000-0000383D0000}"/>
    <cellStyle name="Normal 2 19 2 2 4 2 3" xfId="5983" xr:uid="{00000000-0005-0000-0000-0000393D0000}"/>
    <cellStyle name="Normal 2 19 2 2 4 2 3 2" xfId="25947" xr:uid="{00000000-0005-0000-0000-00003A3D0000}"/>
    <cellStyle name="Normal 2 19 2 2 4 2 4" xfId="5984" xr:uid="{00000000-0005-0000-0000-00003B3D0000}"/>
    <cellStyle name="Normal 2 19 2 2 4 2 4 2" xfId="29784" xr:uid="{00000000-0005-0000-0000-00003C3D0000}"/>
    <cellStyle name="Normal 2 19 2 2 4 2 5" xfId="19942" xr:uid="{00000000-0005-0000-0000-00003D3D0000}"/>
    <cellStyle name="Normal 2 19 2 2 4 3" xfId="5985" xr:uid="{00000000-0005-0000-0000-00003E3D0000}"/>
    <cellStyle name="Normal 2 19 2 2 4 3 2" xfId="22110" xr:uid="{00000000-0005-0000-0000-00003F3D0000}"/>
    <cellStyle name="Normal 2 19 2 2 4 4" xfId="5986" xr:uid="{00000000-0005-0000-0000-0000403D0000}"/>
    <cellStyle name="Normal 2 19 2 2 4 4 2" xfId="25946" xr:uid="{00000000-0005-0000-0000-0000413D0000}"/>
    <cellStyle name="Normal 2 19 2 2 4 5" xfId="5987" xr:uid="{00000000-0005-0000-0000-0000423D0000}"/>
    <cellStyle name="Normal 2 19 2 2 4 5 2" xfId="29783" xr:uid="{00000000-0005-0000-0000-0000433D0000}"/>
    <cellStyle name="Normal 2 19 2 2 4 6" xfId="17349" xr:uid="{00000000-0005-0000-0000-0000443D0000}"/>
    <cellStyle name="Normal 2 19 2 2 5" xfId="5988" xr:uid="{00000000-0005-0000-0000-0000453D0000}"/>
    <cellStyle name="Normal 2 19 2 2 5 2" xfId="5989" xr:uid="{00000000-0005-0000-0000-0000463D0000}"/>
    <cellStyle name="Normal 2 19 2 2 5 2 2" xfId="22112" xr:uid="{00000000-0005-0000-0000-0000473D0000}"/>
    <cellStyle name="Normal 2 19 2 2 5 3" xfId="5990" xr:uid="{00000000-0005-0000-0000-0000483D0000}"/>
    <cellStyle name="Normal 2 19 2 2 5 3 2" xfId="25948" xr:uid="{00000000-0005-0000-0000-0000493D0000}"/>
    <cellStyle name="Normal 2 19 2 2 5 4" xfId="5991" xr:uid="{00000000-0005-0000-0000-00004A3D0000}"/>
    <cellStyle name="Normal 2 19 2 2 5 4 2" xfId="29785" xr:uid="{00000000-0005-0000-0000-00004B3D0000}"/>
    <cellStyle name="Normal 2 19 2 2 5 5" xfId="18956" xr:uid="{00000000-0005-0000-0000-00004C3D0000}"/>
    <cellStyle name="Normal 2 19 2 2 6" xfId="5992" xr:uid="{00000000-0005-0000-0000-00004D3D0000}"/>
    <cellStyle name="Normal 2 19 2 2 6 2" xfId="22097" xr:uid="{00000000-0005-0000-0000-00004E3D0000}"/>
    <cellStyle name="Normal 2 19 2 2 7" xfId="5993" xr:uid="{00000000-0005-0000-0000-00004F3D0000}"/>
    <cellStyle name="Normal 2 19 2 2 7 2" xfId="25933" xr:uid="{00000000-0005-0000-0000-0000503D0000}"/>
    <cellStyle name="Normal 2 19 2 2 8" xfId="5994" xr:uid="{00000000-0005-0000-0000-0000513D0000}"/>
    <cellStyle name="Normal 2 19 2 2 8 2" xfId="29770" xr:uid="{00000000-0005-0000-0000-0000523D0000}"/>
    <cellStyle name="Normal 2 19 2 2 9" xfId="17342" xr:uid="{00000000-0005-0000-0000-0000533D0000}"/>
    <cellStyle name="Normal 2 19 2 3" xfId="5995" xr:uid="{00000000-0005-0000-0000-0000543D0000}"/>
    <cellStyle name="Normal 2 19 2 3 2" xfId="5996" xr:uid="{00000000-0005-0000-0000-0000553D0000}"/>
    <cellStyle name="Normal 2 19 2 3 2 2" xfId="5997" xr:uid="{00000000-0005-0000-0000-0000563D0000}"/>
    <cellStyle name="Normal 2 19 2 3 2 2 2" xfId="5998" xr:uid="{00000000-0005-0000-0000-0000573D0000}"/>
    <cellStyle name="Normal 2 19 2 3 2 2 2 2" xfId="5999" xr:uid="{00000000-0005-0000-0000-0000583D0000}"/>
    <cellStyle name="Normal 2 19 2 3 2 2 2 2 2" xfId="22116" xr:uid="{00000000-0005-0000-0000-0000593D0000}"/>
    <cellStyle name="Normal 2 19 2 3 2 2 2 3" xfId="6000" xr:uid="{00000000-0005-0000-0000-00005A3D0000}"/>
    <cellStyle name="Normal 2 19 2 3 2 2 2 3 2" xfId="25952" xr:uid="{00000000-0005-0000-0000-00005B3D0000}"/>
    <cellStyle name="Normal 2 19 2 3 2 2 2 4" xfId="6001" xr:uid="{00000000-0005-0000-0000-00005C3D0000}"/>
    <cellStyle name="Normal 2 19 2 3 2 2 2 4 2" xfId="29789" xr:uid="{00000000-0005-0000-0000-00005D3D0000}"/>
    <cellStyle name="Normal 2 19 2 3 2 2 2 5" xfId="19947" xr:uid="{00000000-0005-0000-0000-00005E3D0000}"/>
    <cellStyle name="Normal 2 19 2 3 2 2 3" xfId="6002" xr:uid="{00000000-0005-0000-0000-00005F3D0000}"/>
    <cellStyle name="Normal 2 19 2 3 2 2 3 2" xfId="22115" xr:uid="{00000000-0005-0000-0000-0000603D0000}"/>
    <cellStyle name="Normal 2 19 2 3 2 2 4" xfId="6003" xr:uid="{00000000-0005-0000-0000-0000613D0000}"/>
    <cellStyle name="Normal 2 19 2 3 2 2 4 2" xfId="25951" xr:uid="{00000000-0005-0000-0000-0000623D0000}"/>
    <cellStyle name="Normal 2 19 2 3 2 2 5" xfId="6004" xr:uid="{00000000-0005-0000-0000-0000633D0000}"/>
    <cellStyle name="Normal 2 19 2 3 2 2 5 2" xfId="29788" xr:uid="{00000000-0005-0000-0000-0000643D0000}"/>
    <cellStyle name="Normal 2 19 2 3 2 2 6" xfId="17352" xr:uid="{00000000-0005-0000-0000-0000653D0000}"/>
    <cellStyle name="Normal 2 19 2 3 2 3" xfId="6005" xr:uid="{00000000-0005-0000-0000-0000663D0000}"/>
    <cellStyle name="Normal 2 19 2 3 2 3 2" xfId="6006" xr:uid="{00000000-0005-0000-0000-0000673D0000}"/>
    <cellStyle name="Normal 2 19 2 3 2 3 2 2" xfId="22117" xr:uid="{00000000-0005-0000-0000-0000683D0000}"/>
    <cellStyle name="Normal 2 19 2 3 2 3 3" xfId="6007" xr:uid="{00000000-0005-0000-0000-0000693D0000}"/>
    <cellStyle name="Normal 2 19 2 3 2 3 3 2" xfId="25953" xr:uid="{00000000-0005-0000-0000-00006A3D0000}"/>
    <cellStyle name="Normal 2 19 2 3 2 3 4" xfId="6008" xr:uid="{00000000-0005-0000-0000-00006B3D0000}"/>
    <cellStyle name="Normal 2 19 2 3 2 3 4 2" xfId="29790" xr:uid="{00000000-0005-0000-0000-00006C3D0000}"/>
    <cellStyle name="Normal 2 19 2 3 2 3 5" xfId="18961" xr:uid="{00000000-0005-0000-0000-00006D3D0000}"/>
    <cellStyle name="Normal 2 19 2 3 2 4" xfId="6009" xr:uid="{00000000-0005-0000-0000-00006E3D0000}"/>
    <cellStyle name="Normal 2 19 2 3 2 4 2" xfId="22114" xr:uid="{00000000-0005-0000-0000-00006F3D0000}"/>
    <cellStyle name="Normal 2 19 2 3 2 5" xfId="6010" xr:uid="{00000000-0005-0000-0000-0000703D0000}"/>
    <cellStyle name="Normal 2 19 2 3 2 5 2" xfId="25950" xr:uid="{00000000-0005-0000-0000-0000713D0000}"/>
    <cellStyle name="Normal 2 19 2 3 2 6" xfId="6011" xr:uid="{00000000-0005-0000-0000-0000723D0000}"/>
    <cellStyle name="Normal 2 19 2 3 2 6 2" xfId="29787" xr:uid="{00000000-0005-0000-0000-0000733D0000}"/>
    <cellStyle name="Normal 2 19 2 3 2 7" xfId="17351" xr:uid="{00000000-0005-0000-0000-0000743D0000}"/>
    <cellStyle name="Normal 2 19 2 3 3" xfId="6012" xr:uid="{00000000-0005-0000-0000-0000753D0000}"/>
    <cellStyle name="Normal 2 19 2 3 3 2" xfId="6013" xr:uid="{00000000-0005-0000-0000-0000763D0000}"/>
    <cellStyle name="Normal 2 19 2 3 3 2 2" xfId="6014" xr:uid="{00000000-0005-0000-0000-0000773D0000}"/>
    <cellStyle name="Normal 2 19 2 3 3 2 2 2" xfId="22119" xr:uid="{00000000-0005-0000-0000-0000783D0000}"/>
    <cellStyle name="Normal 2 19 2 3 3 2 3" xfId="6015" xr:uid="{00000000-0005-0000-0000-0000793D0000}"/>
    <cellStyle name="Normal 2 19 2 3 3 2 3 2" xfId="25955" xr:uid="{00000000-0005-0000-0000-00007A3D0000}"/>
    <cellStyle name="Normal 2 19 2 3 3 2 4" xfId="6016" xr:uid="{00000000-0005-0000-0000-00007B3D0000}"/>
    <cellStyle name="Normal 2 19 2 3 3 2 4 2" xfId="29792" xr:uid="{00000000-0005-0000-0000-00007C3D0000}"/>
    <cellStyle name="Normal 2 19 2 3 3 2 5" xfId="19946" xr:uid="{00000000-0005-0000-0000-00007D3D0000}"/>
    <cellStyle name="Normal 2 19 2 3 3 3" xfId="6017" xr:uid="{00000000-0005-0000-0000-00007E3D0000}"/>
    <cellStyle name="Normal 2 19 2 3 3 3 2" xfId="22118" xr:uid="{00000000-0005-0000-0000-00007F3D0000}"/>
    <cellStyle name="Normal 2 19 2 3 3 4" xfId="6018" xr:uid="{00000000-0005-0000-0000-0000803D0000}"/>
    <cellStyle name="Normal 2 19 2 3 3 4 2" xfId="25954" xr:uid="{00000000-0005-0000-0000-0000813D0000}"/>
    <cellStyle name="Normal 2 19 2 3 3 5" xfId="6019" xr:uid="{00000000-0005-0000-0000-0000823D0000}"/>
    <cellStyle name="Normal 2 19 2 3 3 5 2" xfId="29791" xr:uid="{00000000-0005-0000-0000-0000833D0000}"/>
    <cellStyle name="Normal 2 19 2 3 3 6" xfId="17353" xr:uid="{00000000-0005-0000-0000-0000843D0000}"/>
    <cellStyle name="Normal 2 19 2 3 4" xfId="6020" xr:uid="{00000000-0005-0000-0000-0000853D0000}"/>
    <cellStyle name="Normal 2 19 2 3 4 2" xfId="6021" xr:uid="{00000000-0005-0000-0000-0000863D0000}"/>
    <cellStyle name="Normal 2 19 2 3 4 2 2" xfId="22120" xr:uid="{00000000-0005-0000-0000-0000873D0000}"/>
    <cellStyle name="Normal 2 19 2 3 4 3" xfId="6022" xr:uid="{00000000-0005-0000-0000-0000883D0000}"/>
    <cellStyle name="Normal 2 19 2 3 4 3 2" xfId="25956" xr:uid="{00000000-0005-0000-0000-0000893D0000}"/>
    <cellStyle name="Normal 2 19 2 3 4 4" xfId="6023" xr:uid="{00000000-0005-0000-0000-00008A3D0000}"/>
    <cellStyle name="Normal 2 19 2 3 4 4 2" xfId="29793" xr:uid="{00000000-0005-0000-0000-00008B3D0000}"/>
    <cellStyle name="Normal 2 19 2 3 4 5" xfId="18960" xr:uid="{00000000-0005-0000-0000-00008C3D0000}"/>
    <cellStyle name="Normal 2 19 2 3 5" xfId="6024" xr:uid="{00000000-0005-0000-0000-00008D3D0000}"/>
    <cellStyle name="Normal 2 19 2 3 5 2" xfId="22113" xr:uid="{00000000-0005-0000-0000-00008E3D0000}"/>
    <cellStyle name="Normal 2 19 2 3 6" xfId="6025" xr:uid="{00000000-0005-0000-0000-00008F3D0000}"/>
    <cellStyle name="Normal 2 19 2 3 6 2" xfId="25949" xr:uid="{00000000-0005-0000-0000-0000903D0000}"/>
    <cellStyle name="Normal 2 19 2 3 7" xfId="6026" xr:uid="{00000000-0005-0000-0000-0000913D0000}"/>
    <cellStyle name="Normal 2 19 2 3 7 2" xfId="29786" xr:uid="{00000000-0005-0000-0000-0000923D0000}"/>
    <cellStyle name="Normal 2 19 2 3 8" xfId="17350" xr:uid="{00000000-0005-0000-0000-0000933D0000}"/>
    <cellStyle name="Normal 2 19 2 4" xfId="6027" xr:uid="{00000000-0005-0000-0000-0000943D0000}"/>
    <cellStyle name="Normal 2 19 2 4 2" xfId="6028" xr:uid="{00000000-0005-0000-0000-0000953D0000}"/>
    <cellStyle name="Normal 2 19 2 4 2 2" xfId="6029" xr:uid="{00000000-0005-0000-0000-0000963D0000}"/>
    <cellStyle name="Normal 2 19 2 4 2 2 2" xfId="6030" xr:uid="{00000000-0005-0000-0000-0000973D0000}"/>
    <cellStyle name="Normal 2 19 2 4 2 2 2 2" xfId="22123" xr:uid="{00000000-0005-0000-0000-0000983D0000}"/>
    <cellStyle name="Normal 2 19 2 4 2 2 3" xfId="6031" xr:uid="{00000000-0005-0000-0000-0000993D0000}"/>
    <cellStyle name="Normal 2 19 2 4 2 2 3 2" xfId="25959" xr:uid="{00000000-0005-0000-0000-00009A3D0000}"/>
    <cellStyle name="Normal 2 19 2 4 2 2 4" xfId="6032" xr:uid="{00000000-0005-0000-0000-00009B3D0000}"/>
    <cellStyle name="Normal 2 19 2 4 2 2 4 2" xfId="29796" xr:uid="{00000000-0005-0000-0000-00009C3D0000}"/>
    <cellStyle name="Normal 2 19 2 4 2 2 5" xfId="19948" xr:uid="{00000000-0005-0000-0000-00009D3D0000}"/>
    <cellStyle name="Normal 2 19 2 4 2 3" xfId="6033" xr:uid="{00000000-0005-0000-0000-00009E3D0000}"/>
    <cellStyle name="Normal 2 19 2 4 2 3 2" xfId="22122" xr:uid="{00000000-0005-0000-0000-00009F3D0000}"/>
    <cellStyle name="Normal 2 19 2 4 2 4" xfId="6034" xr:uid="{00000000-0005-0000-0000-0000A03D0000}"/>
    <cellStyle name="Normal 2 19 2 4 2 4 2" xfId="25958" xr:uid="{00000000-0005-0000-0000-0000A13D0000}"/>
    <cellStyle name="Normal 2 19 2 4 2 5" xfId="6035" xr:uid="{00000000-0005-0000-0000-0000A23D0000}"/>
    <cellStyle name="Normal 2 19 2 4 2 5 2" xfId="29795" xr:uid="{00000000-0005-0000-0000-0000A33D0000}"/>
    <cellStyle name="Normal 2 19 2 4 2 6" xfId="17355" xr:uid="{00000000-0005-0000-0000-0000A43D0000}"/>
    <cellStyle name="Normal 2 19 2 4 3" xfId="6036" xr:uid="{00000000-0005-0000-0000-0000A53D0000}"/>
    <cellStyle name="Normal 2 19 2 4 3 2" xfId="6037" xr:uid="{00000000-0005-0000-0000-0000A63D0000}"/>
    <cellStyle name="Normal 2 19 2 4 3 2 2" xfId="22124" xr:uid="{00000000-0005-0000-0000-0000A73D0000}"/>
    <cellStyle name="Normal 2 19 2 4 3 3" xfId="6038" xr:uid="{00000000-0005-0000-0000-0000A83D0000}"/>
    <cellStyle name="Normal 2 19 2 4 3 3 2" xfId="25960" xr:uid="{00000000-0005-0000-0000-0000A93D0000}"/>
    <cellStyle name="Normal 2 19 2 4 3 4" xfId="6039" xr:uid="{00000000-0005-0000-0000-0000AA3D0000}"/>
    <cellStyle name="Normal 2 19 2 4 3 4 2" xfId="29797" xr:uid="{00000000-0005-0000-0000-0000AB3D0000}"/>
    <cellStyle name="Normal 2 19 2 4 3 5" xfId="18962" xr:uid="{00000000-0005-0000-0000-0000AC3D0000}"/>
    <cellStyle name="Normal 2 19 2 4 4" xfId="6040" xr:uid="{00000000-0005-0000-0000-0000AD3D0000}"/>
    <cellStyle name="Normal 2 19 2 4 4 2" xfId="22121" xr:uid="{00000000-0005-0000-0000-0000AE3D0000}"/>
    <cellStyle name="Normal 2 19 2 4 5" xfId="6041" xr:uid="{00000000-0005-0000-0000-0000AF3D0000}"/>
    <cellStyle name="Normal 2 19 2 4 5 2" xfId="25957" xr:uid="{00000000-0005-0000-0000-0000B03D0000}"/>
    <cellStyle name="Normal 2 19 2 4 6" xfId="6042" xr:uid="{00000000-0005-0000-0000-0000B13D0000}"/>
    <cellStyle name="Normal 2 19 2 4 6 2" xfId="29794" xr:uid="{00000000-0005-0000-0000-0000B23D0000}"/>
    <cellStyle name="Normal 2 19 2 4 7" xfId="17354" xr:uid="{00000000-0005-0000-0000-0000B33D0000}"/>
    <cellStyle name="Normal 2 19 2 5" xfId="6043" xr:uid="{00000000-0005-0000-0000-0000B43D0000}"/>
    <cellStyle name="Normal 2 19 2 5 2" xfId="6044" xr:uid="{00000000-0005-0000-0000-0000B53D0000}"/>
    <cellStyle name="Normal 2 19 2 5 2 2" xfId="6045" xr:uid="{00000000-0005-0000-0000-0000B63D0000}"/>
    <cellStyle name="Normal 2 19 2 5 2 2 2" xfId="6046" xr:uid="{00000000-0005-0000-0000-0000B73D0000}"/>
    <cellStyle name="Normal 2 19 2 5 2 2 2 2" xfId="22127" xr:uid="{00000000-0005-0000-0000-0000B83D0000}"/>
    <cellStyle name="Normal 2 19 2 5 2 2 3" xfId="6047" xr:uid="{00000000-0005-0000-0000-0000B93D0000}"/>
    <cellStyle name="Normal 2 19 2 5 2 2 3 2" xfId="25963" xr:uid="{00000000-0005-0000-0000-0000BA3D0000}"/>
    <cellStyle name="Normal 2 19 2 5 2 2 4" xfId="6048" xr:uid="{00000000-0005-0000-0000-0000BB3D0000}"/>
    <cellStyle name="Normal 2 19 2 5 2 2 4 2" xfId="29800" xr:uid="{00000000-0005-0000-0000-0000BC3D0000}"/>
    <cellStyle name="Normal 2 19 2 5 2 2 5" xfId="20556" xr:uid="{00000000-0005-0000-0000-0000BD3D0000}"/>
    <cellStyle name="Normal 2 19 2 5 2 3" xfId="6049" xr:uid="{00000000-0005-0000-0000-0000BE3D0000}"/>
    <cellStyle name="Normal 2 19 2 5 2 3 2" xfId="22126" xr:uid="{00000000-0005-0000-0000-0000BF3D0000}"/>
    <cellStyle name="Normal 2 19 2 5 2 4" xfId="6050" xr:uid="{00000000-0005-0000-0000-0000C03D0000}"/>
    <cellStyle name="Normal 2 19 2 5 2 4 2" xfId="25962" xr:uid="{00000000-0005-0000-0000-0000C13D0000}"/>
    <cellStyle name="Normal 2 19 2 5 2 5" xfId="6051" xr:uid="{00000000-0005-0000-0000-0000C23D0000}"/>
    <cellStyle name="Normal 2 19 2 5 2 5 2" xfId="29799" xr:uid="{00000000-0005-0000-0000-0000C33D0000}"/>
    <cellStyle name="Normal 2 19 2 5 2 6" xfId="17357" xr:uid="{00000000-0005-0000-0000-0000C43D0000}"/>
    <cellStyle name="Normal 2 19 2 5 3" xfId="6052" xr:uid="{00000000-0005-0000-0000-0000C53D0000}"/>
    <cellStyle name="Normal 2 19 2 5 3 2" xfId="6053" xr:uid="{00000000-0005-0000-0000-0000C63D0000}"/>
    <cellStyle name="Normal 2 19 2 5 3 2 2" xfId="22128" xr:uid="{00000000-0005-0000-0000-0000C73D0000}"/>
    <cellStyle name="Normal 2 19 2 5 3 3" xfId="6054" xr:uid="{00000000-0005-0000-0000-0000C83D0000}"/>
    <cellStyle name="Normal 2 19 2 5 3 3 2" xfId="25964" xr:uid="{00000000-0005-0000-0000-0000C93D0000}"/>
    <cellStyle name="Normal 2 19 2 5 3 4" xfId="6055" xr:uid="{00000000-0005-0000-0000-0000CA3D0000}"/>
    <cellStyle name="Normal 2 19 2 5 3 4 2" xfId="29801" xr:uid="{00000000-0005-0000-0000-0000CB3D0000}"/>
    <cellStyle name="Normal 2 19 2 5 3 5" xfId="19580" xr:uid="{00000000-0005-0000-0000-0000CC3D0000}"/>
    <cellStyle name="Normal 2 19 2 5 4" xfId="6056" xr:uid="{00000000-0005-0000-0000-0000CD3D0000}"/>
    <cellStyle name="Normal 2 19 2 5 4 2" xfId="22125" xr:uid="{00000000-0005-0000-0000-0000CE3D0000}"/>
    <cellStyle name="Normal 2 19 2 5 5" xfId="6057" xr:uid="{00000000-0005-0000-0000-0000CF3D0000}"/>
    <cellStyle name="Normal 2 19 2 5 5 2" xfId="25961" xr:uid="{00000000-0005-0000-0000-0000D03D0000}"/>
    <cellStyle name="Normal 2 19 2 5 6" xfId="6058" xr:uid="{00000000-0005-0000-0000-0000D13D0000}"/>
    <cellStyle name="Normal 2 19 2 5 6 2" xfId="29798" xr:uid="{00000000-0005-0000-0000-0000D23D0000}"/>
    <cellStyle name="Normal 2 19 2 5 7" xfId="17356" xr:uid="{00000000-0005-0000-0000-0000D33D0000}"/>
    <cellStyle name="Normal 2 19 2 6" xfId="6059" xr:uid="{00000000-0005-0000-0000-0000D43D0000}"/>
    <cellStyle name="Normal 2 19 2 6 2" xfId="6060" xr:uid="{00000000-0005-0000-0000-0000D53D0000}"/>
    <cellStyle name="Normal 2 19 2 6 2 2" xfId="6061" xr:uid="{00000000-0005-0000-0000-0000D63D0000}"/>
    <cellStyle name="Normal 2 19 2 6 2 2 2" xfId="22130" xr:uid="{00000000-0005-0000-0000-0000D73D0000}"/>
    <cellStyle name="Normal 2 19 2 6 2 3" xfId="6062" xr:uid="{00000000-0005-0000-0000-0000D83D0000}"/>
    <cellStyle name="Normal 2 19 2 6 2 3 2" xfId="25966" xr:uid="{00000000-0005-0000-0000-0000D93D0000}"/>
    <cellStyle name="Normal 2 19 2 6 2 4" xfId="6063" xr:uid="{00000000-0005-0000-0000-0000DA3D0000}"/>
    <cellStyle name="Normal 2 19 2 6 2 4 2" xfId="29803" xr:uid="{00000000-0005-0000-0000-0000DB3D0000}"/>
    <cellStyle name="Normal 2 19 2 6 2 5" xfId="19941" xr:uid="{00000000-0005-0000-0000-0000DC3D0000}"/>
    <cellStyle name="Normal 2 19 2 6 3" xfId="6064" xr:uid="{00000000-0005-0000-0000-0000DD3D0000}"/>
    <cellStyle name="Normal 2 19 2 6 3 2" xfId="22129" xr:uid="{00000000-0005-0000-0000-0000DE3D0000}"/>
    <cellStyle name="Normal 2 19 2 6 4" xfId="6065" xr:uid="{00000000-0005-0000-0000-0000DF3D0000}"/>
    <cellStyle name="Normal 2 19 2 6 4 2" xfId="25965" xr:uid="{00000000-0005-0000-0000-0000E03D0000}"/>
    <cellStyle name="Normal 2 19 2 6 5" xfId="6066" xr:uid="{00000000-0005-0000-0000-0000E13D0000}"/>
    <cellStyle name="Normal 2 19 2 6 5 2" xfId="29802" xr:uid="{00000000-0005-0000-0000-0000E23D0000}"/>
    <cellStyle name="Normal 2 19 2 6 6" xfId="17358" xr:uid="{00000000-0005-0000-0000-0000E33D0000}"/>
    <cellStyle name="Normal 2 19 2 7" xfId="6067" xr:uid="{00000000-0005-0000-0000-0000E43D0000}"/>
    <cellStyle name="Normal 2 19 2 7 2" xfId="6068" xr:uid="{00000000-0005-0000-0000-0000E53D0000}"/>
    <cellStyle name="Normal 2 19 2 7 2 2" xfId="22131" xr:uid="{00000000-0005-0000-0000-0000E63D0000}"/>
    <cellStyle name="Normal 2 19 2 7 3" xfId="6069" xr:uid="{00000000-0005-0000-0000-0000E73D0000}"/>
    <cellStyle name="Normal 2 19 2 7 3 2" xfId="25967" xr:uid="{00000000-0005-0000-0000-0000E83D0000}"/>
    <cellStyle name="Normal 2 19 2 7 4" xfId="6070" xr:uid="{00000000-0005-0000-0000-0000E93D0000}"/>
    <cellStyle name="Normal 2 19 2 7 4 2" xfId="29804" xr:uid="{00000000-0005-0000-0000-0000EA3D0000}"/>
    <cellStyle name="Normal 2 19 2 7 5" xfId="18955" xr:uid="{00000000-0005-0000-0000-0000EB3D0000}"/>
    <cellStyle name="Normal 2 19 2 8" xfId="6071" xr:uid="{00000000-0005-0000-0000-0000EC3D0000}"/>
    <cellStyle name="Normal 2 19 2 8 2" xfId="22096" xr:uid="{00000000-0005-0000-0000-0000ED3D0000}"/>
    <cellStyle name="Normal 2 19 2 9" xfId="6072" xr:uid="{00000000-0005-0000-0000-0000EE3D0000}"/>
    <cellStyle name="Normal 2 19 2 9 2" xfId="25932" xr:uid="{00000000-0005-0000-0000-0000EF3D0000}"/>
    <cellStyle name="Normal 2 19 3" xfId="6073" xr:uid="{00000000-0005-0000-0000-0000F03D0000}"/>
    <cellStyle name="Normal 2 19 3 10" xfId="6074" xr:uid="{00000000-0005-0000-0000-0000F13D0000}"/>
    <cellStyle name="Normal 2 19 3 10 2" xfId="29805" xr:uid="{00000000-0005-0000-0000-0000F23D0000}"/>
    <cellStyle name="Normal 2 19 3 11" xfId="17359" xr:uid="{00000000-0005-0000-0000-0000F33D0000}"/>
    <cellStyle name="Normal 2 19 3 2" xfId="6075" xr:uid="{00000000-0005-0000-0000-0000F43D0000}"/>
    <cellStyle name="Normal 2 19 3 2 2" xfId="6076" xr:uid="{00000000-0005-0000-0000-0000F53D0000}"/>
    <cellStyle name="Normal 2 19 3 2 2 2" xfId="6077" xr:uid="{00000000-0005-0000-0000-0000F63D0000}"/>
    <cellStyle name="Normal 2 19 3 2 2 2 2" xfId="6078" xr:uid="{00000000-0005-0000-0000-0000F73D0000}"/>
    <cellStyle name="Normal 2 19 3 2 2 2 2 2" xfId="6079" xr:uid="{00000000-0005-0000-0000-0000F83D0000}"/>
    <cellStyle name="Normal 2 19 3 2 2 2 2 2 2" xfId="6080" xr:uid="{00000000-0005-0000-0000-0000F93D0000}"/>
    <cellStyle name="Normal 2 19 3 2 2 2 2 2 2 2" xfId="22137" xr:uid="{00000000-0005-0000-0000-0000FA3D0000}"/>
    <cellStyle name="Normal 2 19 3 2 2 2 2 2 3" xfId="6081" xr:uid="{00000000-0005-0000-0000-0000FB3D0000}"/>
    <cellStyle name="Normal 2 19 3 2 2 2 2 2 3 2" xfId="25973" xr:uid="{00000000-0005-0000-0000-0000FC3D0000}"/>
    <cellStyle name="Normal 2 19 3 2 2 2 2 2 4" xfId="6082" xr:uid="{00000000-0005-0000-0000-0000FD3D0000}"/>
    <cellStyle name="Normal 2 19 3 2 2 2 2 2 4 2" xfId="29810" xr:uid="{00000000-0005-0000-0000-0000FE3D0000}"/>
    <cellStyle name="Normal 2 19 3 2 2 2 2 2 5" xfId="19952" xr:uid="{00000000-0005-0000-0000-0000FF3D0000}"/>
    <cellStyle name="Normal 2 19 3 2 2 2 2 3" xfId="6083" xr:uid="{00000000-0005-0000-0000-0000003E0000}"/>
    <cellStyle name="Normal 2 19 3 2 2 2 2 3 2" xfId="22136" xr:uid="{00000000-0005-0000-0000-0000013E0000}"/>
    <cellStyle name="Normal 2 19 3 2 2 2 2 4" xfId="6084" xr:uid="{00000000-0005-0000-0000-0000023E0000}"/>
    <cellStyle name="Normal 2 19 3 2 2 2 2 4 2" xfId="25972" xr:uid="{00000000-0005-0000-0000-0000033E0000}"/>
    <cellStyle name="Normal 2 19 3 2 2 2 2 5" xfId="6085" xr:uid="{00000000-0005-0000-0000-0000043E0000}"/>
    <cellStyle name="Normal 2 19 3 2 2 2 2 5 2" xfId="29809" xr:uid="{00000000-0005-0000-0000-0000053E0000}"/>
    <cellStyle name="Normal 2 19 3 2 2 2 2 6" xfId="17363" xr:uid="{00000000-0005-0000-0000-0000063E0000}"/>
    <cellStyle name="Normal 2 19 3 2 2 2 3" xfId="6086" xr:uid="{00000000-0005-0000-0000-0000073E0000}"/>
    <cellStyle name="Normal 2 19 3 2 2 2 3 2" xfId="6087" xr:uid="{00000000-0005-0000-0000-0000083E0000}"/>
    <cellStyle name="Normal 2 19 3 2 2 2 3 2 2" xfId="22138" xr:uid="{00000000-0005-0000-0000-0000093E0000}"/>
    <cellStyle name="Normal 2 19 3 2 2 2 3 3" xfId="6088" xr:uid="{00000000-0005-0000-0000-00000A3E0000}"/>
    <cellStyle name="Normal 2 19 3 2 2 2 3 3 2" xfId="25974" xr:uid="{00000000-0005-0000-0000-00000B3E0000}"/>
    <cellStyle name="Normal 2 19 3 2 2 2 3 4" xfId="6089" xr:uid="{00000000-0005-0000-0000-00000C3E0000}"/>
    <cellStyle name="Normal 2 19 3 2 2 2 3 4 2" xfId="29811" xr:uid="{00000000-0005-0000-0000-00000D3E0000}"/>
    <cellStyle name="Normal 2 19 3 2 2 2 3 5" xfId="18966" xr:uid="{00000000-0005-0000-0000-00000E3E0000}"/>
    <cellStyle name="Normal 2 19 3 2 2 2 4" xfId="6090" xr:uid="{00000000-0005-0000-0000-00000F3E0000}"/>
    <cellStyle name="Normal 2 19 3 2 2 2 4 2" xfId="22135" xr:uid="{00000000-0005-0000-0000-0000103E0000}"/>
    <cellStyle name="Normal 2 19 3 2 2 2 5" xfId="6091" xr:uid="{00000000-0005-0000-0000-0000113E0000}"/>
    <cellStyle name="Normal 2 19 3 2 2 2 5 2" xfId="25971" xr:uid="{00000000-0005-0000-0000-0000123E0000}"/>
    <cellStyle name="Normal 2 19 3 2 2 2 6" xfId="6092" xr:uid="{00000000-0005-0000-0000-0000133E0000}"/>
    <cellStyle name="Normal 2 19 3 2 2 2 6 2" xfId="29808" xr:uid="{00000000-0005-0000-0000-0000143E0000}"/>
    <cellStyle name="Normal 2 19 3 2 2 2 7" xfId="17362" xr:uid="{00000000-0005-0000-0000-0000153E0000}"/>
    <cellStyle name="Normal 2 19 3 2 2 3" xfId="6093" xr:uid="{00000000-0005-0000-0000-0000163E0000}"/>
    <cellStyle name="Normal 2 19 3 2 2 3 2" xfId="6094" xr:uid="{00000000-0005-0000-0000-0000173E0000}"/>
    <cellStyle name="Normal 2 19 3 2 2 3 2 2" xfId="6095" xr:uid="{00000000-0005-0000-0000-0000183E0000}"/>
    <cellStyle name="Normal 2 19 3 2 2 3 2 2 2" xfId="22140" xr:uid="{00000000-0005-0000-0000-0000193E0000}"/>
    <cellStyle name="Normal 2 19 3 2 2 3 2 3" xfId="6096" xr:uid="{00000000-0005-0000-0000-00001A3E0000}"/>
    <cellStyle name="Normal 2 19 3 2 2 3 2 3 2" xfId="25976" xr:uid="{00000000-0005-0000-0000-00001B3E0000}"/>
    <cellStyle name="Normal 2 19 3 2 2 3 2 4" xfId="6097" xr:uid="{00000000-0005-0000-0000-00001C3E0000}"/>
    <cellStyle name="Normal 2 19 3 2 2 3 2 4 2" xfId="29813" xr:uid="{00000000-0005-0000-0000-00001D3E0000}"/>
    <cellStyle name="Normal 2 19 3 2 2 3 2 5" xfId="19951" xr:uid="{00000000-0005-0000-0000-00001E3E0000}"/>
    <cellStyle name="Normal 2 19 3 2 2 3 3" xfId="6098" xr:uid="{00000000-0005-0000-0000-00001F3E0000}"/>
    <cellStyle name="Normal 2 19 3 2 2 3 3 2" xfId="22139" xr:uid="{00000000-0005-0000-0000-0000203E0000}"/>
    <cellStyle name="Normal 2 19 3 2 2 3 4" xfId="6099" xr:uid="{00000000-0005-0000-0000-0000213E0000}"/>
    <cellStyle name="Normal 2 19 3 2 2 3 4 2" xfId="25975" xr:uid="{00000000-0005-0000-0000-0000223E0000}"/>
    <cellStyle name="Normal 2 19 3 2 2 3 5" xfId="6100" xr:uid="{00000000-0005-0000-0000-0000233E0000}"/>
    <cellStyle name="Normal 2 19 3 2 2 3 5 2" xfId="29812" xr:uid="{00000000-0005-0000-0000-0000243E0000}"/>
    <cellStyle name="Normal 2 19 3 2 2 3 6" xfId="17364" xr:uid="{00000000-0005-0000-0000-0000253E0000}"/>
    <cellStyle name="Normal 2 19 3 2 2 4" xfId="6101" xr:uid="{00000000-0005-0000-0000-0000263E0000}"/>
    <cellStyle name="Normal 2 19 3 2 2 4 2" xfId="6102" xr:uid="{00000000-0005-0000-0000-0000273E0000}"/>
    <cellStyle name="Normal 2 19 3 2 2 4 2 2" xfId="22141" xr:uid="{00000000-0005-0000-0000-0000283E0000}"/>
    <cellStyle name="Normal 2 19 3 2 2 4 3" xfId="6103" xr:uid="{00000000-0005-0000-0000-0000293E0000}"/>
    <cellStyle name="Normal 2 19 3 2 2 4 3 2" xfId="25977" xr:uid="{00000000-0005-0000-0000-00002A3E0000}"/>
    <cellStyle name="Normal 2 19 3 2 2 4 4" xfId="6104" xr:uid="{00000000-0005-0000-0000-00002B3E0000}"/>
    <cellStyle name="Normal 2 19 3 2 2 4 4 2" xfId="29814" xr:uid="{00000000-0005-0000-0000-00002C3E0000}"/>
    <cellStyle name="Normal 2 19 3 2 2 4 5" xfId="18965" xr:uid="{00000000-0005-0000-0000-00002D3E0000}"/>
    <cellStyle name="Normal 2 19 3 2 2 5" xfId="6105" xr:uid="{00000000-0005-0000-0000-00002E3E0000}"/>
    <cellStyle name="Normal 2 19 3 2 2 5 2" xfId="22134" xr:uid="{00000000-0005-0000-0000-00002F3E0000}"/>
    <cellStyle name="Normal 2 19 3 2 2 6" xfId="6106" xr:uid="{00000000-0005-0000-0000-0000303E0000}"/>
    <cellStyle name="Normal 2 19 3 2 2 6 2" xfId="25970" xr:uid="{00000000-0005-0000-0000-0000313E0000}"/>
    <cellStyle name="Normal 2 19 3 2 2 7" xfId="6107" xr:uid="{00000000-0005-0000-0000-0000323E0000}"/>
    <cellStyle name="Normal 2 19 3 2 2 7 2" xfId="29807" xr:uid="{00000000-0005-0000-0000-0000333E0000}"/>
    <cellStyle name="Normal 2 19 3 2 2 8" xfId="17361" xr:uid="{00000000-0005-0000-0000-0000343E0000}"/>
    <cellStyle name="Normal 2 19 3 2 3" xfId="6108" xr:uid="{00000000-0005-0000-0000-0000353E0000}"/>
    <cellStyle name="Normal 2 19 3 2 3 2" xfId="6109" xr:uid="{00000000-0005-0000-0000-0000363E0000}"/>
    <cellStyle name="Normal 2 19 3 2 3 2 2" xfId="6110" xr:uid="{00000000-0005-0000-0000-0000373E0000}"/>
    <cellStyle name="Normal 2 19 3 2 3 2 2 2" xfId="6111" xr:uid="{00000000-0005-0000-0000-0000383E0000}"/>
    <cellStyle name="Normal 2 19 3 2 3 2 2 2 2" xfId="22144" xr:uid="{00000000-0005-0000-0000-0000393E0000}"/>
    <cellStyle name="Normal 2 19 3 2 3 2 2 3" xfId="6112" xr:uid="{00000000-0005-0000-0000-00003A3E0000}"/>
    <cellStyle name="Normal 2 19 3 2 3 2 2 3 2" xfId="25980" xr:uid="{00000000-0005-0000-0000-00003B3E0000}"/>
    <cellStyle name="Normal 2 19 3 2 3 2 2 4" xfId="6113" xr:uid="{00000000-0005-0000-0000-00003C3E0000}"/>
    <cellStyle name="Normal 2 19 3 2 3 2 2 4 2" xfId="29817" xr:uid="{00000000-0005-0000-0000-00003D3E0000}"/>
    <cellStyle name="Normal 2 19 3 2 3 2 2 5" xfId="19953" xr:uid="{00000000-0005-0000-0000-00003E3E0000}"/>
    <cellStyle name="Normal 2 19 3 2 3 2 3" xfId="6114" xr:uid="{00000000-0005-0000-0000-00003F3E0000}"/>
    <cellStyle name="Normal 2 19 3 2 3 2 3 2" xfId="22143" xr:uid="{00000000-0005-0000-0000-0000403E0000}"/>
    <cellStyle name="Normal 2 19 3 2 3 2 4" xfId="6115" xr:uid="{00000000-0005-0000-0000-0000413E0000}"/>
    <cellStyle name="Normal 2 19 3 2 3 2 4 2" xfId="25979" xr:uid="{00000000-0005-0000-0000-0000423E0000}"/>
    <cellStyle name="Normal 2 19 3 2 3 2 5" xfId="6116" xr:uid="{00000000-0005-0000-0000-0000433E0000}"/>
    <cellStyle name="Normal 2 19 3 2 3 2 5 2" xfId="29816" xr:uid="{00000000-0005-0000-0000-0000443E0000}"/>
    <cellStyle name="Normal 2 19 3 2 3 2 6" xfId="17366" xr:uid="{00000000-0005-0000-0000-0000453E0000}"/>
    <cellStyle name="Normal 2 19 3 2 3 3" xfId="6117" xr:uid="{00000000-0005-0000-0000-0000463E0000}"/>
    <cellStyle name="Normal 2 19 3 2 3 3 2" xfId="6118" xr:uid="{00000000-0005-0000-0000-0000473E0000}"/>
    <cellStyle name="Normal 2 19 3 2 3 3 2 2" xfId="22145" xr:uid="{00000000-0005-0000-0000-0000483E0000}"/>
    <cellStyle name="Normal 2 19 3 2 3 3 3" xfId="6119" xr:uid="{00000000-0005-0000-0000-0000493E0000}"/>
    <cellStyle name="Normal 2 19 3 2 3 3 3 2" xfId="25981" xr:uid="{00000000-0005-0000-0000-00004A3E0000}"/>
    <cellStyle name="Normal 2 19 3 2 3 3 4" xfId="6120" xr:uid="{00000000-0005-0000-0000-00004B3E0000}"/>
    <cellStyle name="Normal 2 19 3 2 3 3 4 2" xfId="29818" xr:uid="{00000000-0005-0000-0000-00004C3E0000}"/>
    <cellStyle name="Normal 2 19 3 2 3 3 5" xfId="18967" xr:uid="{00000000-0005-0000-0000-00004D3E0000}"/>
    <cellStyle name="Normal 2 19 3 2 3 4" xfId="6121" xr:uid="{00000000-0005-0000-0000-00004E3E0000}"/>
    <cellStyle name="Normal 2 19 3 2 3 4 2" xfId="22142" xr:uid="{00000000-0005-0000-0000-00004F3E0000}"/>
    <cellStyle name="Normal 2 19 3 2 3 5" xfId="6122" xr:uid="{00000000-0005-0000-0000-0000503E0000}"/>
    <cellStyle name="Normal 2 19 3 2 3 5 2" xfId="25978" xr:uid="{00000000-0005-0000-0000-0000513E0000}"/>
    <cellStyle name="Normal 2 19 3 2 3 6" xfId="6123" xr:uid="{00000000-0005-0000-0000-0000523E0000}"/>
    <cellStyle name="Normal 2 19 3 2 3 6 2" xfId="29815" xr:uid="{00000000-0005-0000-0000-0000533E0000}"/>
    <cellStyle name="Normal 2 19 3 2 3 7" xfId="17365" xr:uid="{00000000-0005-0000-0000-0000543E0000}"/>
    <cellStyle name="Normal 2 19 3 2 4" xfId="6124" xr:uid="{00000000-0005-0000-0000-0000553E0000}"/>
    <cellStyle name="Normal 2 19 3 2 4 2" xfId="6125" xr:uid="{00000000-0005-0000-0000-0000563E0000}"/>
    <cellStyle name="Normal 2 19 3 2 4 2 2" xfId="6126" xr:uid="{00000000-0005-0000-0000-0000573E0000}"/>
    <cellStyle name="Normal 2 19 3 2 4 2 2 2" xfId="22147" xr:uid="{00000000-0005-0000-0000-0000583E0000}"/>
    <cellStyle name="Normal 2 19 3 2 4 2 3" xfId="6127" xr:uid="{00000000-0005-0000-0000-0000593E0000}"/>
    <cellStyle name="Normal 2 19 3 2 4 2 3 2" xfId="25983" xr:uid="{00000000-0005-0000-0000-00005A3E0000}"/>
    <cellStyle name="Normal 2 19 3 2 4 2 4" xfId="6128" xr:uid="{00000000-0005-0000-0000-00005B3E0000}"/>
    <cellStyle name="Normal 2 19 3 2 4 2 4 2" xfId="29820" xr:uid="{00000000-0005-0000-0000-00005C3E0000}"/>
    <cellStyle name="Normal 2 19 3 2 4 2 5" xfId="19950" xr:uid="{00000000-0005-0000-0000-00005D3E0000}"/>
    <cellStyle name="Normal 2 19 3 2 4 3" xfId="6129" xr:uid="{00000000-0005-0000-0000-00005E3E0000}"/>
    <cellStyle name="Normal 2 19 3 2 4 3 2" xfId="22146" xr:uid="{00000000-0005-0000-0000-00005F3E0000}"/>
    <cellStyle name="Normal 2 19 3 2 4 4" xfId="6130" xr:uid="{00000000-0005-0000-0000-0000603E0000}"/>
    <cellStyle name="Normal 2 19 3 2 4 4 2" xfId="25982" xr:uid="{00000000-0005-0000-0000-0000613E0000}"/>
    <cellStyle name="Normal 2 19 3 2 4 5" xfId="6131" xr:uid="{00000000-0005-0000-0000-0000623E0000}"/>
    <cellStyle name="Normal 2 19 3 2 4 5 2" xfId="29819" xr:uid="{00000000-0005-0000-0000-0000633E0000}"/>
    <cellStyle name="Normal 2 19 3 2 4 6" xfId="17367" xr:uid="{00000000-0005-0000-0000-0000643E0000}"/>
    <cellStyle name="Normal 2 19 3 2 5" xfId="6132" xr:uid="{00000000-0005-0000-0000-0000653E0000}"/>
    <cellStyle name="Normal 2 19 3 2 5 2" xfId="6133" xr:uid="{00000000-0005-0000-0000-0000663E0000}"/>
    <cellStyle name="Normal 2 19 3 2 5 2 2" xfId="22148" xr:uid="{00000000-0005-0000-0000-0000673E0000}"/>
    <cellStyle name="Normal 2 19 3 2 5 3" xfId="6134" xr:uid="{00000000-0005-0000-0000-0000683E0000}"/>
    <cellStyle name="Normal 2 19 3 2 5 3 2" xfId="25984" xr:uid="{00000000-0005-0000-0000-0000693E0000}"/>
    <cellStyle name="Normal 2 19 3 2 5 4" xfId="6135" xr:uid="{00000000-0005-0000-0000-00006A3E0000}"/>
    <cellStyle name="Normal 2 19 3 2 5 4 2" xfId="29821" xr:uid="{00000000-0005-0000-0000-00006B3E0000}"/>
    <cellStyle name="Normal 2 19 3 2 5 5" xfId="18964" xr:uid="{00000000-0005-0000-0000-00006C3E0000}"/>
    <cellStyle name="Normal 2 19 3 2 6" xfId="6136" xr:uid="{00000000-0005-0000-0000-00006D3E0000}"/>
    <cellStyle name="Normal 2 19 3 2 6 2" xfId="22133" xr:uid="{00000000-0005-0000-0000-00006E3E0000}"/>
    <cellStyle name="Normal 2 19 3 2 7" xfId="6137" xr:uid="{00000000-0005-0000-0000-00006F3E0000}"/>
    <cellStyle name="Normal 2 19 3 2 7 2" xfId="25969" xr:uid="{00000000-0005-0000-0000-0000703E0000}"/>
    <cellStyle name="Normal 2 19 3 2 8" xfId="6138" xr:uid="{00000000-0005-0000-0000-0000713E0000}"/>
    <cellStyle name="Normal 2 19 3 2 8 2" xfId="29806" xr:uid="{00000000-0005-0000-0000-0000723E0000}"/>
    <cellStyle name="Normal 2 19 3 2 9" xfId="17360" xr:uid="{00000000-0005-0000-0000-0000733E0000}"/>
    <cellStyle name="Normal 2 19 3 3" xfId="6139" xr:uid="{00000000-0005-0000-0000-0000743E0000}"/>
    <cellStyle name="Normal 2 19 3 3 2" xfId="6140" xr:uid="{00000000-0005-0000-0000-0000753E0000}"/>
    <cellStyle name="Normal 2 19 3 3 2 2" xfId="6141" xr:uid="{00000000-0005-0000-0000-0000763E0000}"/>
    <cellStyle name="Normal 2 19 3 3 2 2 2" xfId="6142" xr:uid="{00000000-0005-0000-0000-0000773E0000}"/>
    <cellStyle name="Normal 2 19 3 3 2 2 2 2" xfId="6143" xr:uid="{00000000-0005-0000-0000-0000783E0000}"/>
    <cellStyle name="Normal 2 19 3 3 2 2 2 2 2" xfId="22152" xr:uid="{00000000-0005-0000-0000-0000793E0000}"/>
    <cellStyle name="Normal 2 19 3 3 2 2 2 3" xfId="6144" xr:uid="{00000000-0005-0000-0000-00007A3E0000}"/>
    <cellStyle name="Normal 2 19 3 3 2 2 2 3 2" xfId="25988" xr:uid="{00000000-0005-0000-0000-00007B3E0000}"/>
    <cellStyle name="Normal 2 19 3 3 2 2 2 4" xfId="6145" xr:uid="{00000000-0005-0000-0000-00007C3E0000}"/>
    <cellStyle name="Normal 2 19 3 3 2 2 2 4 2" xfId="29825" xr:uid="{00000000-0005-0000-0000-00007D3E0000}"/>
    <cellStyle name="Normal 2 19 3 3 2 2 2 5" xfId="19955" xr:uid="{00000000-0005-0000-0000-00007E3E0000}"/>
    <cellStyle name="Normal 2 19 3 3 2 2 3" xfId="6146" xr:uid="{00000000-0005-0000-0000-00007F3E0000}"/>
    <cellStyle name="Normal 2 19 3 3 2 2 3 2" xfId="22151" xr:uid="{00000000-0005-0000-0000-0000803E0000}"/>
    <cellStyle name="Normal 2 19 3 3 2 2 4" xfId="6147" xr:uid="{00000000-0005-0000-0000-0000813E0000}"/>
    <cellStyle name="Normal 2 19 3 3 2 2 4 2" xfId="25987" xr:uid="{00000000-0005-0000-0000-0000823E0000}"/>
    <cellStyle name="Normal 2 19 3 3 2 2 5" xfId="6148" xr:uid="{00000000-0005-0000-0000-0000833E0000}"/>
    <cellStyle name="Normal 2 19 3 3 2 2 5 2" xfId="29824" xr:uid="{00000000-0005-0000-0000-0000843E0000}"/>
    <cellStyle name="Normal 2 19 3 3 2 2 6" xfId="17370" xr:uid="{00000000-0005-0000-0000-0000853E0000}"/>
    <cellStyle name="Normal 2 19 3 3 2 3" xfId="6149" xr:uid="{00000000-0005-0000-0000-0000863E0000}"/>
    <cellStyle name="Normal 2 19 3 3 2 3 2" xfId="6150" xr:uid="{00000000-0005-0000-0000-0000873E0000}"/>
    <cellStyle name="Normal 2 19 3 3 2 3 2 2" xfId="22153" xr:uid="{00000000-0005-0000-0000-0000883E0000}"/>
    <cellStyle name="Normal 2 19 3 3 2 3 3" xfId="6151" xr:uid="{00000000-0005-0000-0000-0000893E0000}"/>
    <cellStyle name="Normal 2 19 3 3 2 3 3 2" xfId="25989" xr:uid="{00000000-0005-0000-0000-00008A3E0000}"/>
    <cellStyle name="Normal 2 19 3 3 2 3 4" xfId="6152" xr:uid="{00000000-0005-0000-0000-00008B3E0000}"/>
    <cellStyle name="Normal 2 19 3 3 2 3 4 2" xfId="29826" xr:uid="{00000000-0005-0000-0000-00008C3E0000}"/>
    <cellStyle name="Normal 2 19 3 3 2 3 5" xfId="18969" xr:uid="{00000000-0005-0000-0000-00008D3E0000}"/>
    <cellStyle name="Normal 2 19 3 3 2 4" xfId="6153" xr:uid="{00000000-0005-0000-0000-00008E3E0000}"/>
    <cellStyle name="Normal 2 19 3 3 2 4 2" xfId="22150" xr:uid="{00000000-0005-0000-0000-00008F3E0000}"/>
    <cellStyle name="Normal 2 19 3 3 2 5" xfId="6154" xr:uid="{00000000-0005-0000-0000-0000903E0000}"/>
    <cellStyle name="Normal 2 19 3 3 2 5 2" xfId="25986" xr:uid="{00000000-0005-0000-0000-0000913E0000}"/>
    <cellStyle name="Normal 2 19 3 3 2 6" xfId="6155" xr:uid="{00000000-0005-0000-0000-0000923E0000}"/>
    <cellStyle name="Normal 2 19 3 3 2 6 2" xfId="29823" xr:uid="{00000000-0005-0000-0000-0000933E0000}"/>
    <cellStyle name="Normal 2 19 3 3 2 7" xfId="17369" xr:uid="{00000000-0005-0000-0000-0000943E0000}"/>
    <cellStyle name="Normal 2 19 3 3 3" xfId="6156" xr:uid="{00000000-0005-0000-0000-0000953E0000}"/>
    <cellStyle name="Normal 2 19 3 3 3 2" xfId="6157" xr:uid="{00000000-0005-0000-0000-0000963E0000}"/>
    <cellStyle name="Normal 2 19 3 3 3 2 2" xfId="6158" xr:uid="{00000000-0005-0000-0000-0000973E0000}"/>
    <cellStyle name="Normal 2 19 3 3 3 2 2 2" xfId="22155" xr:uid="{00000000-0005-0000-0000-0000983E0000}"/>
    <cellStyle name="Normal 2 19 3 3 3 2 3" xfId="6159" xr:uid="{00000000-0005-0000-0000-0000993E0000}"/>
    <cellStyle name="Normal 2 19 3 3 3 2 3 2" xfId="25991" xr:uid="{00000000-0005-0000-0000-00009A3E0000}"/>
    <cellStyle name="Normal 2 19 3 3 3 2 4" xfId="6160" xr:uid="{00000000-0005-0000-0000-00009B3E0000}"/>
    <cellStyle name="Normal 2 19 3 3 3 2 4 2" xfId="29828" xr:uid="{00000000-0005-0000-0000-00009C3E0000}"/>
    <cellStyle name="Normal 2 19 3 3 3 2 5" xfId="19954" xr:uid="{00000000-0005-0000-0000-00009D3E0000}"/>
    <cellStyle name="Normal 2 19 3 3 3 3" xfId="6161" xr:uid="{00000000-0005-0000-0000-00009E3E0000}"/>
    <cellStyle name="Normal 2 19 3 3 3 3 2" xfId="22154" xr:uid="{00000000-0005-0000-0000-00009F3E0000}"/>
    <cellStyle name="Normal 2 19 3 3 3 4" xfId="6162" xr:uid="{00000000-0005-0000-0000-0000A03E0000}"/>
    <cellStyle name="Normal 2 19 3 3 3 4 2" xfId="25990" xr:uid="{00000000-0005-0000-0000-0000A13E0000}"/>
    <cellStyle name="Normal 2 19 3 3 3 5" xfId="6163" xr:uid="{00000000-0005-0000-0000-0000A23E0000}"/>
    <cellStyle name="Normal 2 19 3 3 3 5 2" xfId="29827" xr:uid="{00000000-0005-0000-0000-0000A33E0000}"/>
    <cellStyle name="Normal 2 19 3 3 3 6" xfId="17371" xr:uid="{00000000-0005-0000-0000-0000A43E0000}"/>
    <cellStyle name="Normal 2 19 3 3 4" xfId="6164" xr:uid="{00000000-0005-0000-0000-0000A53E0000}"/>
    <cellStyle name="Normal 2 19 3 3 4 2" xfId="6165" xr:uid="{00000000-0005-0000-0000-0000A63E0000}"/>
    <cellStyle name="Normal 2 19 3 3 4 2 2" xfId="22156" xr:uid="{00000000-0005-0000-0000-0000A73E0000}"/>
    <cellStyle name="Normal 2 19 3 3 4 3" xfId="6166" xr:uid="{00000000-0005-0000-0000-0000A83E0000}"/>
    <cellStyle name="Normal 2 19 3 3 4 3 2" xfId="25992" xr:uid="{00000000-0005-0000-0000-0000A93E0000}"/>
    <cellStyle name="Normal 2 19 3 3 4 4" xfId="6167" xr:uid="{00000000-0005-0000-0000-0000AA3E0000}"/>
    <cellStyle name="Normal 2 19 3 3 4 4 2" xfId="29829" xr:uid="{00000000-0005-0000-0000-0000AB3E0000}"/>
    <cellStyle name="Normal 2 19 3 3 4 5" xfId="18968" xr:uid="{00000000-0005-0000-0000-0000AC3E0000}"/>
    <cellStyle name="Normal 2 19 3 3 5" xfId="6168" xr:uid="{00000000-0005-0000-0000-0000AD3E0000}"/>
    <cellStyle name="Normal 2 19 3 3 5 2" xfId="22149" xr:uid="{00000000-0005-0000-0000-0000AE3E0000}"/>
    <cellStyle name="Normal 2 19 3 3 6" xfId="6169" xr:uid="{00000000-0005-0000-0000-0000AF3E0000}"/>
    <cellStyle name="Normal 2 19 3 3 6 2" xfId="25985" xr:uid="{00000000-0005-0000-0000-0000B03E0000}"/>
    <cellStyle name="Normal 2 19 3 3 7" xfId="6170" xr:uid="{00000000-0005-0000-0000-0000B13E0000}"/>
    <cellStyle name="Normal 2 19 3 3 7 2" xfId="29822" xr:uid="{00000000-0005-0000-0000-0000B23E0000}"/>
    <cellStyle name="Normal 2 19 3 3 8" xfId="17368" xr:uid="{00000000-0005-0000-0000-0000B33E0000}"/>
    <cellStyle name="Normal 2 19 3 4" xfId="6171" xr:uid="{00000000-0005-0000-0000-0000B43E0000}"/>
    <cellStyle name="Normal 2 19 3 4 2" xfId="6172" xr:uid="{00000000-0005-0000-0000-0000B53E0000}"/>
    <cellStyle name="Normal 2 19 3 4 2 2" xfId="6173" xr:uid="{00000000-0005-0000-0000-0000B63E0000}"/>
    <cellStyle name="Normal 2 19 3 4 2 2 2" xfId="6174" xr:uid="{00000000-0005-0000-0000-0000B73E0000}"/>
    <cellStyle name="Normal 2 19 3 4 2 2 2 2" xfId="22159" xr:uid="{00000000-0005-0000-0000-0000B83E0000}"/>
    <cellStyle name="Normal 2 19 3 4 2 2 3" xfId="6175" xr:uid="{00000000-0005-0000-0000-0000B93E0000}"/>
    <cellStyle name="Normal 2 19 3 4 2 2 3 2" xfId="25995" xr:uid="{00000000-0005-0000-0000-0000BA3E0000}"/>
    <cellStyle name="Normal 2 19 3 4 2 2 4" xfId="6176" xr:uid="{00000000-0005-0000-0000-0000BB3E0000}"/>
    <cellStyle name="Normal 2 19 3 4 2 2 4 2" xfId="29832" xr:uid="{00000000-0005-0000-0000-0000BC3E0000}"/>
    <cellStyle name="Normal 2 19 3 4 2 2 5" xfId="19956" xr:uid="{00000000-0005-0000-0000-0000BD3E0000}"/>
    <cellStyle name="Normal 2 19 3 4 2 3" xfId="6177" xr:uid="{00000000-0005-0000-0000-0000BE3E0000}"/>
    <cellStyle name="Normal 2 19 3 4 2 3 2" xfId="22158" xr:uid="{00000000-0005-0000-0000-0000BF3E0000}"/>
    <cellStyle name="Normal 2 19 3 4 2 4" xfId="6178" xr:uid="{00000000-0005-0000-0000-0000C03E0000}"/>
    <cellStyle name="Normal 2 19 3 4 2 4 2" xfId="25994" xr:uid="{00000000-0005-0000-0000-0000C13E0000}"/>
    <cellStyle name="Normal 2 19 3 4 2 5" xfId="6179" xr:uid="{00000000-0005-0000-0000-0000C23E0000}"/>
    <cellStyle name="Normal 2 19 3 4 2 5 2" xfId="29831" xr:uid="{00000000-0005-0000-0000-0000C33E0000}"/>
    <cellStyle name="Normal 2 19 3 4 2 6" xfId="17373" xr:uid="{00000000-0005-0000-0000-0000C43E0000}"/>
    <cellStyle name="Normal 2 19 3 4 3" xfId="6180" xr:uid="{00000000-0005-0000-0000-0000C53E0000}"/>
    <cellStyle name="Normal 2 19 3 4 3 2" xfId="6181" xr:uid="{00000000-0005-0000-0000-0000C63E0000}"/>
    <cellStyle name="Normal 2 19 3 4 3 2 2" xfId="22160" xr:uid="{00000000-0005-0000-0000-0000C73E0000}"/>
    <cellStyle name="Normal 2 19 3 4 3 3" xfId="6182" xr:uid="{00000000-0005-0000-0000-0000C83E0000}"/>
    <cellStyle name="Normal 2 19 3 4 3 3 2" xfId="25996" xr:uid="{00000000-0005-0000-0000-0000C93E0000}"/>
    <cellStyle name="Normal 2 19 3 4 3 4" xfId="6183" xr:uid="{00000000-0005-0000-0000-0000CA3E0000}"/>
    <cellStyle name="Normal 2 19 3 4 3 4 2" xfId="29833" xr:uid="{00000000-0005-0000-0000-0000CB3E0000}"/>
    <cellStyle name="Normal 2 19 3 4 3 5" xfId="18970" xr:uid="{00000000-0005-0000-0000-0000CC3E0000}"/>
    <cellStyle name="Normal 2 19 3 4 4" xfId="6184" xr:uid="{00000000-0005-0000-0000-0000CD3E0000}"/>
    <cellStyle name="Normal 2 19 3 4 4 2" xfId="22157" xr:uid="{00000000-0005-0000-0000-0000CE3E0000}"/>
    <cellStyle name="Normal 2 19 3 4 5" xfId="6185" xr:uid="{00000000-0005-0000-0000-0000CF3E0000}"/>
    <cellStyle name="Normal 2 19 3 4 5 2" xfId="25993" xr:uid="{00000000-0005-0000-0000-0000D03E0000}"/>
    <cellStyle name="Normal 2 19 3 4 6" xfId="6186" xr:uid="{00000000-0005-0000-0000-0000D13E0000}"/>
    <cellStyle name="Normal 2 19 3 4 6 2" xfId="29830" xr:uid="{00000000-0005-0000-0000-0000D23E0000}"/>
    <cellStyle name="Normal 2 19 3 4 7" xfId="17372" xr:uid="{00000000-0005-0000-0000-0000D33E0000}"/>
    <cellStyle name="Normal 2 19 3 5" xfId="6187" xr:uid="{00000000-0005-0000-0000-0000D43E0000}"/>
    <cellStyle name="Normal 2 19 3 5 2" xfId="6188" xr:uid="{00000000-0005-0000-0000-0000D53E0000}"/>
    <cellStyle name="Normal 2 19 3 5 2 2" xfId="6189" xr:uid="{00000000-0005-0000-0000-0000D63E0000}"/>
    <cellStyle name="Normal 2 19 3 5 2 2 2" xfId="6190" xr:uid="{00000000-0005-0000-0000-0000D73E0000}"/>
    <cellStyle name="Normal 2 19 3 5 2 2 2 2" xfId="22163" xr:uid="{00000000-0005-0000-0000-0000D83E0000}"/>
    <cellStyle name="Normal 2 19 3 5 2 2 3" xfId="6191" xr:uid="{00000000-0005-0000-0000-0000D93E0000}"/>
    <cellStyle name="Normal 2 19 3 5 2 2 3 2" xfId="25999" xr:uid="{00000000-0005-0000-0000-0000DA3E0000}"/>
    <cellStyle name="Normal 2 19 3 5 2 2 4" xfId="6192" xr:uid="{00000000-0005-0000-0000-0000DB3E0000}"/>
    <cellStyle name="Normal 2 19 3 5 2 2 4 2" xfId="29836" xr:uid="{00000000-0005-0000-0000-0000DC3E0000}"/>
    <cellStyle name="Normal 2 19 3 5 2 2 5" xfId="20557" xr:uid="{00000000-0005-0000-0000-0000DD3E0000}"/>
    <cellStyle name="Normal 2 19 3 5 2 3" xfId="6193" xr:uid="{00000000-0005-0000-0000-0000DE3E0000}"/>
    <cellStyle name="Normal 2 19 3 5 2 3 2" xfId="22162" xr:uid="{00000000-0005-0000-0000-0000DF3E0000}"/>
    <cellStyle name="Normal 2 19 3 5 2 4" xfId="6194" xr:uid="{00000000-0005-0000-0000-0000E03E0000}"/>
    <cellStyle name="Normal 2 19 3 5 2 4 2" xfId="25998" xr:uid="{00000000-0005-0000-0000-0000E13E0000}"/>
    <cellStyle name="Normal 2 19 3 5 2 5" xfId="6195" xr:uid="{00000000-0005-0000-0000-0000E23E0000}"/>
    <cellStyle name="Normal 2 19 3 5 2 5 2" xfId="29835" xr:uid="{00000000-0005-0000-0000-0000E33E0000}"/>
    <cellStyle name="Normal 2 19 3 5 2 6" xfId="17375" xr:uid="{00000000-0005-0000-0000-0000E43E0000}"/>
    <cellStyle name="Normal 2 19 3 5 3" xfId="6196" xr:uid="{00000000-0005-0000-0000-0000E53E0000}"/>
    <cellStyle name="Normal 2 19 3 5 3 2" xfId="6197" xr:uid="{00000000-0005-0000-0000-0000E63E0000}"/>
    <cellStyle name="Normal 2 19 3 5 3 2 2" xfId="22164" xr:uid="{00000000-0005-0000-0000-0000E73E0000}"/>
    <cellStyle name="Normal 2 19 3 5 3 3" xfId="6198" xr:uid="{00000000-0005-0000-0000-0000E83E0000}"/>
    <cellStyle name="Normal 2 19 3 5 3 3 2" xfId="26000" xr:uid="{00000000-0005-0000-0000-0000E93E0000}"/>
    <cellStyle name="Normal 2 19 3 5 3 4" xfId="6199" xr:uid="{00000000-0005-0000-0000-0000EA3E0000}"/>
    <cellStyle name="Normal 2 19 3 5 3 4 2" xfId="29837" xr:uid="{00000000-0005-0000-0000-0000EB3E0000}"/>
    <cellStyle name="Normal 2 19 3 5 3 5" xfId="19581" xr:uid="{00000000-0005-0000-0000-0000EC3E0000}"/>
    <cellStyle name="Normal 2 19 3 5 4" xfId="6200" xr:uid="{00000000-0005-0000-0000-0000ED3E0000}"/>
    <cellStyle name="Normal 2 19 3 5 4 2" xfId="22161" xr:uid="{00000000-0005-0000-0000-0000EE3E0000}"/>
    <cellStyle name="Normal 2 19 3 5 5" xfId="6201" xr:uid="{00000000-0005-0000-0000-0000EF3E0000}"/>
    <cellStyle name="Normal 2 19 3 5 5 2" xfId="25997" xr:uid="{00000000-0005-0000-0000-0000F03E0000}"/>
    <cellStyle name="Normal 2 19 3 5 6" xfId="6202" xr:uid="{00000000-0005-0000-0000-0000F13E0000}"/>
    <cellStyle name="Normal 2 19 3 5 6 2" xfId="29834" xr:uid="{00000000-0005-0000-0000-0000F23E0000}"/>
    <cellStyle name="Normal 2 19 3 5 7" xfId="17374" xr:uid="{00000000-0005-0000-0000-0000F33E0000}"/>
    <cellStyle name="Normal 2 19 3 6" xfId="6203" xr:uid="{00000000-0005-0000-0000-0000F43E0000}"/>
    <cellStyle name="Normal 2 19 3 6 2" xfId="6204" xr:uid="{00000000-0005-0000-0000-0000F53E0000}"/>
    <cellStyle name="Normal 2 19 3 6 2 2" xfId="6205" xr:uid="{00000000-0005-0000-0000-0000F63E0000}"/>
    <cellStyle name="Normal 2 19 3 6 2 2 2" xfId="22166" xr:uid="{00000000-0005-0000-0000-0000F73E0000}"/>
    <cellStyle name="Normal 2 19 3 6 2 3" xfId="6206" xr:uid="{00000000-0005-0000-0000-0000F83E0000}"/>
    <cellStyle name="Normal 2 19 3 6 2 3 2" xfId="26002" xr:uid="{00000000-0005-0000-0000-0000F93E0000}"/>
    <cellStyle name="Normal 2 19 3 6 2 4" xfId="6207" xr:uid="{00000000-0005-0000-0000-0000FA3E0000}"/>
    <cellStyle name="Normal 2 19 3 6 2 4 2" xfId="29839" xr:uid="{00000000-0005-0000-0000-0000FB3E0000}"/>
    <cellStyle name="Normal 2 19 3 6 2 5" xfId="19949" xr:uid="{00000000-0005-0000-0000-0000FC3E0000}"/>
    <cellStyle name="Normal 2 19 3 6 3" xfId="6208" xr:uid="{00000000-0005-0000-0000-0000FD3E0000}"/>
    <cellStyle name="Normal 2 19 3 6 3 2" xfId="22165" xr:uid="{00000000-0005-0000-0000-0000FE3E0000}"/>
    <cellStyle name="Normal 2 19 3 6 4" xfId="6209" xr:uid="{00000000-0005-0000-0000-0000FF3E0000}"/>
    <cellStyle name="Normal 2 19 3 6 4 2" xfId="26001" xr:uid="{00000000-0005-0000-0000-0000003F0000}"/>
    <cellStyle name="Normal 2 19 3 6 5" xfId="6210" xr:uid="{00000000-0005-0000-0000-0000013F0000}"/>
    <cellStyle name="Normal 2 19 3 6 5 2" xfId="29838" xr:uid="{00000000-0005-0000-0000-0000023F0000}"/>
    <cellStyle name="Normal 2 19 3 6 6" xfId="17376" xr:uid="{00000000-0005-0000-0000-0000033F0000}"/>
    <cellStyle name="Normal 2 19 3 7" xfId="6211" xr:uid="{00000000-0005-0000-0000-0000043F0000}"/>
    <cellStyle name="Normal 2 19 3 7 2" xfId="6212" xr:uid="{00000000-0005-0000-0000-0000053F0000}"/>
    <cellStyle name="Normal 2 19 3 7 2 2" xfId="22167" xr:uid="{00000000-0005-0000-0000-0000063F0000}"/>
    <cellStyle name="Normal 2 19 3 7 3" xfId="6213" xr:uid="{00000000-0005-0000-0000-0000073F0000}"/>
    <cellStyle name="Normal 2 19 3 7 3 2" xfId="26003" xr:uid="{00000000-0005-0000-0000-0000083F0000}"/>
    <cellStyle name="Normal 2 19 3 7 4" xfId="6214" xr:uid="{00000000-0005-0000-0000-0000093F0000}"/>
    <cellStyle name="Normal 2 19 3 7 4 2" xfId="29840" xr:uid="{00000000-0005-0000-0000-00000A3F0000}"/>
    <cellStyle name="Normal 2 19 3 7 5" xfId="18963" xr:uid="{00000000-0005-0000-0000-00000B3F0000}"/>
    <cellStyle name="Normal 2 19 3 8" xfId="6215" xr:uid="{00000000-0005-0000-0000-00000C3F0000}"/>
    <cellStyle name="Normal 2 19 3 8 2" xfId="22132" xr:uid="{00000000-0005-0000-0000-00000D3F0000}"/>
    <cellStyle name="Normal 2 19 3 9" xfId="6216" xr:uid="{00000000-0005-0000-0000-00000E3F0000}"/>
    <cellStyle name="Normal 2 19 3 9 2" xfId="25968" xr:uid="{00000000-0005-0000-0000-00000F3F0000}"/>
    <cellStyle name="Normal 2 19 4" xfId="6217" xr:uid="{00000000-0005-0000-0000-0000103F0000}"/>
    <cellStyle name="Normal 2 19 4 2" xfId="6218" xr:uid="{00000000-0005-0000-0000-0000113F0000}"/>
    <cellStyle name="Normal 2 19 4 2 2" xfId="6219" xr:uid="{00000000-0005-0000-0000-0000123F0000}"/>
    <cellStyle name="Normal 2 19 4 2 2 2" xfId="6220" xr:uid="{00000000-0005-0000-0000-0000133F0000}"/>
    <cellStyle name="Normal 2 19 4 2 2 2 2" xfId="6221" xr:uid="{00000000-0005-0000-0000-0000143F0000}"/>
    <cellStyle name="Normal 2 19 4 2 2 2 2 2" xfId="6222" xr:uid="{00000000-0005-0000-0000-0000153F0000}"/>
    <cellStyle name="Normal 2 19 4 2 2 2 2 2 2" xfId="22172" xr:uid="{00000000-0005-0000-0000-0000163F0000}"/>
    <cellStyle name="Normal 2 19 4 2 2 2 2 3" xfId="6223" xr:uid="{00000000-0005-0000-0000-0000173F0000}"/>
    <cellStyle name="Normal 2 19 4 2 2 2 2 3 2" xfId="26008" xr:uid="{00000000-0005-0000-0000-0000183F0000}"/>
    <cellStyle name="Normal 2 19 4 2 2 2 2 4" xfId="6224" xr:uid="{00000000-0005-0000-0000-0000193F0000}"/>
    <cellStyle name="Normal 2 19 4 2 2 2 2 4 2" xfId="29845" xr:uid="{00000000-0005-0000-0000-00001A3F0000}"/>
    <cellStyle name="Normal 2 19 4 2 2 2 2 5" xfId="19959" xr:uid="{00000000-0005-0000-0000-00001B3F0000}"/>
    <cellStyle name="Normal 2 19 4 2 2 2 3" xfId="6225" xr:uid="{00000000-0005-0000-0000-00001C3F0000}"/>
    <cellStyle name="Normal 2 19 4 2 2 2 3 2" xfId="22171" xr:uid="{00000000-0005-0000-0000-00001D3F0000}"/>
    <cellStyle name="Normal 2 19 4 2 2 2 4" xfId="6226" xr:uid="{00000000-0005-0000-0000-00001E3F0000}"/>
    <cellStyle name="Normal 2 19 4 2 2 2 4 2" xfId="26007" xr:uid="{00000000-0005-0000-0000-00001F3F0000}"/>
    <cellStyle name="Normal 2 19 4 2 2 2 5" xfId="6227" xr:uid="{00000000-0005-0000-0000-0000203F0000}"/>
    <cellStyle name="Normal 2 19 4 2 2 2 5 2" xfId="29844" xr:uid="{00000000-0005-0000-0000-0000213F0000}"/>
    <cellStyle name="Normal 2 19 4 2 2 2 6" xfId="17380" xr:uid="{00000000-0005-0000-0000-0000223F0000}"/>
    <cellStyle name="Normal 2 19 4 2 2 3" xfId="6228" xr:uid="{00000000-0005-0000-0000-0000233F0000}"/>
    <cellStyle name="Normal 2 19 4 2 2 3 2" xfId="6229" xr:uid="{00000000-0005-0000-0000-0000243F0000}"/>
    <cellStyle name="Normal 2 19 4 2 2 3 2 2" xfId="22173" xr:uid="{00000000-0005-0000-0000-0000253F0000}"/>
    <cellStyle name="Normal 2 19 4 2 2 3 3" xfId="6230" xr:uid="{00000000-0005-0000-0000-0000263F0000}"/>
    <cellStyle name="Normal 2 19 4 2 2 3 3 2" xfId="26009" xr:uid="{00000000-0005-0000-0000-0000273F0000}"/>
    <cellStyle name="Normal 2 19 4 2 2 3 4" xfId="6231" xr:uid="{00000000-0005-0000-0000-0000283F0000}"/>
    <cellStyle name="Normal 2 19 4 2 2 3 4 2" xfId="29846" xr:uid="{00000000-0005-0000-0000-0000293F0000}"/>
    <cellStyle name="Normal 2 19 4 2 2 3 5" xfId="18973" xr:uid="{00000000-0005-0000-0000-00002A3F0000}"/>
    <cellStyle name="Normal 2 19 4 2 2 4" xfId="6232" xr:uid="{00000000-0005-0000-0000-00002B3F0000}"/>
    <cellStyle name="Normal 2 19 4 2 2 4 2" xfId="22170" xr:uid="{00000000-0005-0000-0000-00002C3F0000}"/>
    <cellStyle name="Normal 2 19 4 2 2 5" xfId="6233" xr:uid="{00000000-0005-0000-0000-00002D3F0000}"/>
    <cellStyle name="Normal 2 19 4 2 2 5 2" xfId="26006" xr:uid="{00000000-0005-0000-0000-00002E3F0000}"/>
    <cellStyle name="Normal 2 19 4 2 2 6" xfId="6234" xr:uid="{00000000-0005-0000-0000-00002F3F0000}"/>
    <cellStyle name="Normal 2 19 4 2 2 6 2" xfId="29843" xr:uid="{00000000-0005-0000-0000-0000303F0000}"/>
    <cellStyle name="Normal 2 19 4 2 2 7" xfId="17379" xr:uid="{00000000-0005-0000-0000-0000313F0000}"/>
    <cellStyle name="Normal 2 19 4 2 3" xfId="6235" xr:uid="{00000000-0005-0000-0000-0000323F0000}"/>
    <cellStyle name="Normal 2 19 4 2 3 2" xfId="6236" xr:uid="{00000000-0005-0000-0000-0000333F0000}"/>
    <cellStyle name="Normal 2 19 4 2 3 2 2" xfId="6237" xr:uid="{00000000-0005-0000-0000-0000343F0000}"/>
    <cellStyle name="Normal 2 19 4 2 3 2 2 2" xfId="22175" xr:uid="{00000000-0005-0000-0000-0000353F0000}"/>
    <cellStyle name="Normal 2 19 4 2 3 2 3" xfId="6238" xr:uid="{00000000-0005-0000-0000-0000363F0000}"/>
    <cellStyle name="Normal 2 19 4 2 3 2 3 2" xfId="26011" xr:uid="{00000000-0005-0000-0000-0000373F0000}"/>
    <cellStyle name="Normal 2 19 4 2 3 2 4" xfId="6239" xr:uid="{00000000-0005-0000-0000-0000383F0000}"/>
    <cellStyle name="Normal 2 19 4 2 3 2 4 2" xfId="29848" xr:uid="{00000000-0005-0000-0000-0000393F0000}"/>
    <cellStyle name="Normal 2 19 4 2 3 2 5" xfId="19958" xr:uid="{00000000-0005-0000-0000-00003A3F0000}"/>
    <cellStyle name="Normal 2 19 4 2 3 3" xfId="6240" xr:uid="{00000000-0005-0000-0000-00003B3F0000}"/>
    <cellStyle name="Normal 2 19 4 2 3 3 2" xfId="22174" xr:uid="{00000000-0005-0000-0000-00003C3F0000}"/>
    <cellStyle name="Normal 2 19 4 2 3 4" xfId="6241" xr:uid="{00000000-0005-0000-0000-00003D3F0000}"/>
    <cellStyle name="Normal 2 19 4 2 3 4 2" xfId="26010" xr:uid="{00000000-0005-0000-0000-00003E3F0000}"/>
    <cellStyle name="Normal 2 19 4 2 3 5" xfId="6242" xr:uid="{00000000-0005-0000-0000-00003F3F0000}"/>
    <cellStyle name="Normal 2 19 4 2 3 5 2" xfId="29847" xr:uid="{00000000-0005-0000-0000-0000403F0000}"/>
    <cellStyle name="Normal 2 19 4 2 3 6" xfId="17381" xr:uid="{00000000-0005-0000-0000-0000413F0000}"/>
    <cellStyle name="Normal 2 19 4 2 4" xfId="6243" xr:uid="{00000000-0005-0000-0000-0000423F0000}"/>
    <cellStyle name="Normal 2 19 4 2 4 2" xfId="6244" xr:uid="{00000000-0005-0000-0000-0000433F0000}"/>
    <cellStyle name="Normal 2 19 4 2 4 2 2" xfId="22176" xr:uid="{00000000-0005-0000-0000-0000443F0000}"/>
    <cellStyle name="Normal 2 19 4 2 4 3" xfId="6245" xr:uid="{00000000-0005-0000-0000-0000453F0000}"/>
    <cellStyle name="Normal 2 19 4 2 4 3 2" xfId="26012" xr:uid="{00000000-0005-0000-0000-0000463F0000}"/>
    <cellStyle name="Normal 2 19 4 2 4 4" xfId="6246" xr:uid="{00000000-0005-0000-0000-0000473F0000}"/>
    <cellStyle name="Normal 2 19 4 2 4 4 2" xfId="29849" xr:uid="{00000000-0005-0000-0000-0000483F0000}"/>
    <cellStyle name="Normal 2 19 4 2 4 5" xfId="18972" xr:uid="{00000000-0005-0000-0000-0000493F0000}"/>
    <cellStyle name="Normal 2 19 4 2 5" xfId="6247" xr:uid="{00000000-0005-0000-0000-00004A3F0000}"/>
    <cellStyle name="Normal 2 19 4 2 5 2" xfId="22169" xr:uid="{00000000-0005-0000-0000-00004B3F0000}"/>
    <cellStyle name="Normal 2 19 4 2 6" xfId="6248" xr:uid="{00000000-0005-0000-0000-00004C3F0000}"/>
    <cellStyle name="Normal 2 19 4 2 6 2" xfId="26005" xr:uid="{00000000-0005-0000-0000-00004D3F0000}"/>
    <cellStyle name="Normal 2 19 4 2 7" xfId="6249" xr:uid="{00000000-0005-0000-0000-00004E3F0000}"/>
    <cellStyle name="Normal 2 19 4 2 7 2" xfId="29842" xr:uid="{00000000-0005-0000-0000-00004F3F0000}"/>
    <cellStyle name="Normal 2 19 4 2 8" xfId="17378" xr:uid="{00000000-0005-0000-0000-0000503F0000}"/>
    <cellStyle name="Normal 2 19 4 3" xfId="6250" xr:uid="{00000000-0005-0000-0000-0000513F0000}"/>
    <cellStyle name="Normal 2 19 4 3 2" xfId="6251" xr:uid="{00000000-0005-0000-0000-0000523F0000}"/>
    <cellStyle name="Normal 2 19 4 3 2 2" xfId="6252" xr:uid="{00000000-0005-0000-0000-0000533F0000}"/>
    <cellStyle name="Normal 2 19 4 3 2 2 2" xfId="6253" xr:uid="{00000000-0005-0000-0000-0000543F0000}"/>
    <cellStyle name="Normal 2 19 4 3 2 2 2 2" xfId="22179" xr:uid="{00000000-0005-0000-0000-0000553F0000}"/>
    <cellStyle name="Normal 2 19 4 3 2 2 3" xfId="6254" xr:uid="{00000000-0005-0000-0000-0000563F0000}"/>
    <cellStyle name="Normal 2 19 4 3 2 2 3 2" xfId="26015" xr:uid="{00000000-0005-0000-0000-0000573F0000}"/>
    <cellStyle name="Normal 2 19 4 3 2 2 4" xfId="6255" xr:uid="{00000000-0005-0000-0000-0000583F0000}"/>
    <cellStyle name="Normal 2 19 4 3 2 2 4 2" xfId="29852" xr:uid="{00000000-0005-0000-0000-0000593F0000}"/>
    <cellStyle name="Normal 2 19 4 3 2 2 5" xfId="19960" xr:uid="{00000000-0005-0000-0000-00005A3F0000}"/>
    <cellStyle name="Normal 2 19 4 3 2 3" xfId="6256" xr:uid="{00000000-0005-0000-0000-00005B3F0000}"/>
    <cellStyle name="Normal 2 19 4 3 2 3 2" xfId="22178" xr:uid="{00000000-0005-0000-0000-00005C3F0000}"/>
    <cellStyle name="Normal 2 19 4 3 2 4" xfId="6257" xr:uid="{00000000-0005-0000-0000-00005D3F0000}"/>
    <cellStyle name="Normal 2 19 4 3 2 4 2" xfId="26014" xr:uid="{00000000-0005-0000-0000-00005E3F0000}"/>
    <cellStyle name="Normal 2 19 4 3 2 5" xfId="6258" xr:uid="{00000000-0005-0000-0000-00005F3F0000}"/>
    <cellStyle name="Normal 2 19 4 3 2 5 2" xfId="29851" xr:uid="{00000000-0005-0000-0000-0000603F0000}"/>
    <cellStyle name="Normal 2 19 4 3 2 6" xfId="17383" xr:uid="{00000000-0005-0000-0000-0000613F0000}"/>
    <cellStyle name="Normal 2 19 4 3 3" xfId="6259" xr:uid="{00000000-0005-0000-0000-0000623F0000}"/>
    <cellStyle name="Normal 2 19 4 3 3 2" xfId="6260" xr:uid="{00000000-0005-0000-0000-0000633F0000}"/>
    <cellStyle name="Normal 2 19 4 3 3 2 2" xfId="22180" xr:uid="{00000000-0005-0000-0000-0000643F0000}"/>
    <cellStyle name="Normal 2 19 4 3 3 3" xfId="6261" xr:uid="{00000000-0005-0000-0000-0000653F0000}"/>
    <cellStyle name="Normal 2 19 4 3 3 3 2" xfId="26016" xr:uid="{00000000-0005-0000-0000-0000663F0000}"/>
    <cellStyle name="Normal 2 19 4 3 3 4" xfId="6262" xr:uid="{00000000-0005-0000-0000-0000673F0000}"/>
    <cellStyle name="Normal 2 19 4 3 3 4 2" xfId="29853" xr:uid="{00000000-0005-0000-0000-0000683F0000}"/>
    <cellStyle name="Normal 2 19 4 3 3 5" xfId="18974" xr:uid="{00000000-0005-0000-0000-0000693F0000}"/>
    <cellStyle name="Normal 2 19 4 3 4" xfId="6263" xr:uid="{00000000-0005-0000-0000-00006A3F0000}"/>
    <cellStyle name="Normal 2 19 4 3 4 2" xfId="22177" xr:uid="{00000000-0005-0000-0000-00006B3F0000}"/>
    <cellStyle name="Normal 2 19 4 3 5" xfId="6264" xr:uid="{00000000-0005-0000-0000-00006C3F0000}"/>
    <cellStyle name="Normal 2 19 4 3 5 2" xfId="26013" xr:uid="{00000000-0005-0000-0000-00006D3F0000}"/>
    <cellStyle name="Normal 2 19 4 3 6" xfId="6265" xr:uid="{00000000-0005-0000-0000-00006E3F0000}"/>
    <cellStyle name="Normal 2 19 4 3 6 2" xfId="29850" xr:uid="{00000000-0005-0000-0000-00006F3F0000}"/>
    <cellStyle name="Normal 2 19 4 3 7" xfId="17382" xr:uid="{00000000-0005-0000-0000-0000703F0000}"/>
    <cellStyle name="Normal 2 19 4 4" xfId="6266" xr:uid="{00000000-0005-0000-0000-0000713F0000}"/>
    <cellStyle name="Normal 2 19 4 4 2" xfId="6267" xr:uid="{00000000-0005-0000-0000-0000723F0000}"/>
    <cellStyle name="Normal 2 19 4 4 2 2" xfId="6268" xr:uid="{00000000-0005-0000-0000-0000733F0000}"/>
    <cellStyle name="Normal 2 19 4 4 2 2 2" xfId="22182" xr:uid="{00000000-0005-0000-0000-0000743F0000}"/>
    <cellStyle name="Normal 2 19 4 4 2 3" xfId="6269" xr:uid="{00000000-0005-0000-0000-0000753F0000}"/>
    <cellStyle name="Normal 2 19 4 4 2 3 2" xfId="26018" xr:uid="{00000000-0005-0000-0000-0000763F0000}"/>
    <cellStyle name="Normal 2 19 4 4 2 4" xfId="6270" xr:uid="{00000000-0005-0000-0000-0000773F0000}"/>
    <cellStyle name="Normal 2 19 4 4 2 4 2" xfId="29855" xr:uid="{00000000-0005-0000-0000-0000783F0000}"/>
    <cellStyle name="Normal 2 19 4 4 2 5" xfId="19957" xr:uid="{00000000-0005-0000-0000-0000793F0000}"/>
    <cellStyle name="Normal 2 19 4 4 3" xfId="6271" xr:uid="{00000000-0005-0000-0000-00007A3F0000}"/>
    <cellStyle name="Normal 2 19 4 4 3 2" xfId="22181" xr:uid="{00000000-0005-0000-0000-00007B3F0000}"/>
    <cellStyle name="Normal 2 19 4 4 4" xfId="6272" xr:uid="{00000000-0005-0000-0000-00007C3F0000}"/>
    <cellStyle name="Normal 2 19 4 4 4 2" xfId="26017" xr:uid="{00000000-0005-0000-0000-00007D3F0000}"/>
    <cellStyle name="Normal 2 19 4 4 5" xfId="6273" xr:uid="{00000000-0005-0000-0000-00007E3F0000}"/>
    <cellStyle name="Normal 2 19 4 4 5 2" xfId="29854" xr:uid="{00000000-0005-0000-0000-00007F3F0000}"/>
    <cellStyle name="Normal 2 19 4 4 6" xfId="17384" xr:uid="{00000000-0005-0000-0000-0000803F0000}"/>
    <cellStyle name="Normal 2 19 4 5" xfId="6274" xr:uid="{00000000-0005-0000-0000-0000813F0000}"/>
    <cellStyle name="Normal 2 19 4 5 2" xfId="6275" xr:uid="{00000000-0005-0000-0000-0000823F0000}"/>
    <cellStyle name="Normal 2 19 4 5 2 2" xfId="22183" xr:uid="{00000000-0005-0000-0000-0000833F0000}"/>
    <cellStyle name="Normal 2 19 4 5 3" xfId="6276" xr:uid="{00000000-0005-0000-0000-0000843F0000}"/>
    <cellStyle name="Normal 2 19 4 5 3 2" xfId="26019" xr:uid="{00000000-0005-0000-0000-0000853F0000}"/>
    <cellStyle name="Normal 2 19 4 5 4" xfId="6277" xr:uid="{00000000-0005-0000-0000-0000863F0000}"/>
    <cellStyle name="Normal 2 19 4 5 4 2" xfId="29856" xr:uid="{00000000-0005-0000-0000-0000873F0000}"/>
    <cellStyle name="Normal 2 19 4 5 5" xfId="18971" xr:uid="{00000000-0005-0000-0000-0000883F0000}"/>
    <cellStyle name="Normal 2 19 4 6" xfId="6278" xr:uid="{00000000-0005-0000-0000-0000893F0000}"/>
    <cellStyle name="Normal 2 19 4 6 2" xfId="22168" xr:uid="{00000000-0005-0000-0000-00008A3F0000}"/>
    <cellStyle name="Normal 2 19 4 7" xfId="6279" xr:uid="{00000000-0005-0000-0000-00008B3F0000}"/>
    <cellStyle name="Normal 2 19 4 7 2" xfId="26004" xr:uid="{00000000-0005-0000-0000-00008C3F0000}"/>
    <cellStyle name="Normal 2 19 4 8" xfId="6280" xr:uid="{00000000-0005-0000-0000-00008D3F0000}"/>
    <cellStyle name="Normal 2 19 4 8 2" xfId="29841" xr:uid="{00000000-0005-0000-0000-00008E3F0000}"/>
    <cellStyle name="Normal 2 19 4 9" xfId="17377" xr:uid="{00000000-0005-0000-0000-00008F3F0000}"/>
    <cellStyle name="Normal 2 19 5" xfId="6281" xr:uid="{00000000-0005-0000-0000-0000903F0000}"/>
    <cellStyle name="Normal 2 19 5 2" xfId="6282" xr:uid="{00000000-0005-0000-0000-0000913F0000}"/>
    <cellStyle name="Normal 2 19 5 2 2" xfId="6283" xr:uid="{00000000-0005-0000-0000-0000923F0000}"/>
    <cellStyle name="Normal 2 19 5 2 2 2" xfId="6284" xr:uid="{00000000-0005-0000-0000-0000933F0000}"/>
    <cellStyle name="Normal 2 19 5 2 2 2 2" xfId="6285" xr:uid="{00000000-0005-0000-0000-0000943F0000}"/>
    <cellStyle name="Normal 2 19 5 2 2 2 2 2" xfId="22187" xr:uid="{00000000-0005-0000-0000-0000953F0000}"/>
    <cellStyle name="Normal 2 19 5 2 2 2 3" xfId="6286" xr:uid="{00000000-0005-0000-0000-0000963F0000}"/>
    <cellStyle name="Normal 2 19 5 2 2 2 3 2" xfId="26023" xr:uid="{00000000-0005-0000-0000-0000973F0000}"/>
    <cellStyle name="Normal 2 19 5 2 2 2 4" xfId="6287" xr:uid="{00000000-0005-0000-0000-0000983F0000}"/>
    <cellStyle name="Normal 2 19 5 2 2 2 4 2" xfId="29860" xr:uid="{00000000-0005-0000-0000-0000993F0000}"/>
    <cellStyle name="Normal 2 19 5 2 2 2 5" xfId="19962" xr:uid="{00000000-0005-0000-0000-00009A3F0000}"/>
    <cellStyle name="Normal 2 19 5 2 2 3" xfId="6288" xr:uid="{00000000-0005-0000-0000-00009B3F0000}"/>
    <cellStyle name="Normal 2 19 5 2 2 3 2" xfId="22186" xr:uid="{00000000-0005-0000-0000-00009C3F0000}"/>
    <cellStyle name="Normal 2 19 5 2 2 4" xfId="6289" xr:uid="{00000000-0005-0000-0000-00009D3F0000}"/>
    <cellStyle name="Normal 2 19 5 2 2 4 2" xfId="26022" xr:uid="{00000000-0005-0000-0000-00009E3F0000}"/>
    <cellStyle name="Normal 2 19 5 2 2 5" xfId="6290" xr:uid="{00000000-0005-0000-0000-00009F3F0000}"/>
    <cellStyle name="Normal 2 19 5 2 2 5 2" xfId="29859" xr:uid="{00000000-0005-0000-0000-0000A03F0000}"/>
    <cellStyle name="Normal 2 19 5 2 2 6" xfId="17387" xr:uid="{00000000-0005-0000-0000-0000A13F0000}"/>
    <cellStyle name="Normal 2 19 5 2 3" xfId="6291" xr:uid="{00000000-0005-0000-0000-0000A23F0000}"/>
    <cellStyle name="Normal 2 19 5 2 3 2" xfId="6292" xr:uid="{00000000-0005-0000-0000-0000A33F0000}"/>
    <cellStyle name="Normal 2 19 5 2 3 2 2" xfId="22188" xr:uid="{00000000-0005-0000-0000-0000A43F0000}"/>
    <cellStyle name="Normal 2 19 5 2 3 3" xfId="6293" xr:uid="{00000000-0005-0000-0000-0000A53F0000}"/>
    <cellStyle name="Normal 2 19 5 2 3 3 2" xfId="26024" xr:uid="{00000000-0005-0000-0000-0000A63F0000}"/>
    <cellStyle name="Normal 2 19 5 2 3 4" xfId="6294" xr:uid="{00000000-0005-0000-0000-0000A73F0000}"/>
    <cellStyle name="Normal 2 19 5 2 3 4 2" xfId="29861" xr:uid="{00000000-0005-0000-0000-0000A83F0000}"/>
    <cellStyle name="Normal 2 19 5 2 3 5" xfId="18976" xr:uid="{00000000-0005-0000-0000-0000A93F0000}"/>
    <cellStyle name="Normal 2 19 5 2 4" xfId="6295" xr:uid="{00000000-0005-0000-0000-0000AA3F0000}"/>
    <cellStyle name="Normal 2 19 5 2 4 2" xfId="22185" xr:uid="{00000000-0005-0000-0000-0000AB3F0000}"/>
    <cellStyle name="Normal 2 19 5 2 5" xfId="6296" xr:uid="{00000000-0005-0000-0000-0000AC3F0000}"/>
    <cellStyle name="Normal 2 19 5 2 5 2" xfId="26021" xr:uid="{00000000-0005-0000-0000-0000AD3F0000}"/>
    <cellStyle name="Normal 2 19 5 2 6" xfId="6297" xr:uid="{00000000-0005-0000-0000-0000AE3F0000}"/>
    <cellStyle name="Normal 2 19 5 2 6 2" xfId="29858" xr:uid="{00000000-0005-0000-0000-0000AF3F0000}"/>
    <cellStyle name="Normal 2 19 5 2 7" xfId="17386" xr:uid="{00000000-0005-0000-0000-0000B03F0000}"/>
    <cellStyle name="Normal 2 19 5 3" xfId="6298" xr:uid="{00000000-0005-0000-0000-0000B13F0000}"/>
    <cellStyle name="Normal 2 19 5 3 2" xfId="6299" xr:uid="{00000000-0005-0000-0000-0000B23F0000}"/>
    <cellStyle name="Normal 2 19 5 3 2 2" xfId="6300" xr:uid="{00000000-0005-0000-0000-0000B33F0000}"/>
    <cellStyle name="Normal 2 19 5 3 2 2 2" xfId="22190" xr:uid="{00000000-0005-0000-0000-0000B43F0000}"/>
    <cellStyle name="Normal 2 19 5 3 2 3" xfId="6301" xr:uid="{00000000-0005-0000-0000-0000B53F0000}"/>
    <cellStyle name="Normal 2 19 5 3 2 3 2" xfId="26026" xr:uid="{00000000-0005-0000-0000-0000B63F0000}"/>
    <cellStyle name="Normal 2 19 5 3 2 4" xfId="6302" xr:uid="{00000000-0005-0000-0000-0000B73F0000}"/>
    <cellStyle name="Normal 2 19 5 3 2 4 2" xfId="29863" xr:uid="{00000000-0005-0000-0000-0000B83F0000}"/>
    <cellStyle name="Normal 2 19 5 3 2 5" xfId="19961" xr:uid="{00000000-0005-0000-0000-0000B93F0000}"/>
    <cellStyle name="Normal 2 19 5 3 3" xfId="6303" xr:uid="{00000000-0005-0000-0000-0000BA3F0000}"/>
    <cellStyle name="Normal 2 19 5 3 3 2" xfId="22189" xr:uid="{00000000-0005-0000-0000-0000BB3F0000}"/>
    <cellStyle name="Normal 2 19 5 3 4" xfId="6304" xr:uid="{00000000-0005-0000-0000-0000BC3F0000}"/>
    <cellStyle name="Normal 2 19 5 3 4 2" xfId="26025" xr:uid="{00000000-0005-0000-0000-0000BD3F0000}"/>
    <cellStyle name="Normal 2 19 5 3 5" xfId="6305" xr:uid="{00000000-0005-0000-0000-0000BE3F0000}"/>
    <cellStyle name="Normal 2 19 5 3 5 2" xfId="29862" xr:uid="{00000000-0005-0000-0000-0000BF3F0000}"/>
    <cellStyle name="Normal 2 19 5 3 6" xfId="17388" xr:uid="{00000000-0005-0000-0000-0000C03F0000}"/>
    <cellStyle name="Normal 2 19 5 4" xfId="6306" xr:uid="{00000000-0005-0000-0000-0000C13F0000}"/>
    <cellStyle name="Normal 2 19 5 4 2" xfId="6307" xr:uid="{00000000-0005-0000-0000-0000C23F0000}"/>
    <cellStyle name="Normal 2 19 5 4 2 2" xfId="22191" xr:uid="{00000000-0005-0000-0000-0000C33F0000}"/>
    <cellStyle name="Normal 2 19 5 4 3" xfId="6308" xr:uid="{00000000-0005-0000-0000-0000C43F0000}"/>
    <cellStyle name="Normal 2 19 5 4 3 2" xfId="26027" xr:uid="{00000000-0005-0000-0000-0000C53F0000}"/>
    <cellStyle name="Normal 2 19 5 4 4" xfId="6309" xr:uid="{00000000-0005-0000-0000-0000C63F0000}"/>
    <cellStyle name="Normal 2 19 5 4 4 2" xfId="29864" xr:uid="{00000000-0005-0000-0000-0000C73F0000}"/>
    <cellStyle name="Normal 2 19 5 4 5" xfId="18975" xr:uid="{00000000-0005-0000-0000-0000C83F0000}"/>
    <cellStyle name="Normal 2 19 5 5" xfId="6310" xr:uid="{00000000-0005-0000-0000-0000C93F0000}"/>
    <cellStyle name="Normal 2 19 5 5 2" xfId="22184" xr:uid="{00000000-0005-0000-0000-0000CA3F0000}"/>
    <cellStyle name="Normal 2 19 5 6" xfId="6311" xr:uid="{00000000-0005-0000-0000-0000CB3F0000}"/>
    <cellStyle name="Normal 2 19 5 6 2" xfId="26020" xr:uid="{00000000-0005-0000-0000-0000CC3F0000}"/>
    <cellStyle name="Normal 2 19 5 7" xfId="6312" xr:uid="{00000000-0005-0000-0000-0000CD3F0000}"/>
    <cellStyle name="Normal 2 19 5 7 2" xfId="29857" xr:uid="{00000000-0005-0000-0000-0000CE3F0000}"/>
    <cellStyle name="Normal 2 19 5 8" xfId="17385" xr:uid="{00000000-0005-0000-0000-0000CF3F0000}"/>
    <cellStyle name="Normal 2 19 6" xfId="6313" xr:uid="{00000000-0005-0000-0000-0000D03F0000}"/>
    <cellStyle name="Normal 2 19 6 2" xfId="6314" xr:uid="{00000000-0005-0000-0000-0000D13F0000}"/>
    <cellStyle name="Normal 2 19 6 2 2" xfId="6315" xr:uid="{00000000-0005-0000-0000-0000D23F0000}"/>
    <cellStyle name="Normal 2 19 6 2 2 2" xfId="6316" xr:uid="{00000000-0005-0000-0000-0000D33F0000}"/>
    <cellStyle name="Normal 2 19 6 2 2 2 2" xfId="22194" xr:uid="{00000000-0005-0000-0000-0000D43F0000}"/>
    <cellStyle name="Normal 2 19 6 2 2 3" xfId="6317" xr:uid="{00000000-0005-0000-0000-0000D53F0000}"/>
    <cellStyle name="Normal 2 19 6 2 2 3 2" xfId="26030" xr:uid="{00000000-0005-0000-0000-0000D63F0000}"/>
    <cellStyle name="Normal 2 19 6 2 2 4" xfId="6318" xr:uid="{00000000-0005-0000-0000-0000D73F0000}"/>
    <cellStyle name="Normal 2 19 6 2 2 4 2" xfId="29867" xr:uid="{00000000-0005-0000-0000-0000D83F0000}"/>
    <cellStyle name="Normal 2 19 6 2 2 5" xfId="19963" xr:uid="{00000000-0005-0000-0000-0000D93F0000}"/>
    <cellStyle name="Normal 2 19 6 2 3" xfId="6319" xr:uid="{00000000-0005-0000-0000-0000DA3F0000}"/>
    <cellStyle name="Normal 2 19 6 2 3 2" xfId="22193" xr:uid="{00000000-0005-0000-0000-0000DB3F0000}"/>
    <cellStyle name="Normal 2 19 6 2 4" xfId="6320" xr:uid="{00000000-0005-0000-0000-0000DC3F0000}"/>
    <cellStyle name="Normal 2 19 6 2 4 2" xfId="26029" xr:uid="{00000000-0005-0000-0000-0000DD3F0000}"/>
    <cellStyle name="Normal 2 19 6 2 5" xfId="6321" xr:uid="{00000000-0005-0000-0000-0000DE3F0000}"/>
    <cellStyle name="Normal 2 19 6 2 5 2" xfId="29866" xr:uid="{00000000-0005-0000-0000-0000DF3F0000}"/>
    <cellStyle name="Normal 2 19 6 2 6" xfId="17390" xr:uid="{00000000-0005-0000-0000-0000E03F0000}"/>
    <cellStyle name="Normal 2 19 6 3" xfId="6322" xr:uid="{00000000-0005-0000-0000-0000E13F0000}"/>
    <cellStyle name="Normal 2 19 6 3 2" xfId="6323" xr:uid="{00000000-0005-0000-0000-0000E23F0000}"/>
    <cellStyle name="Normal 2 19 6 3 2 2" xfId="22195" xr:uid="{00000000-0005-0000-0000-0000E33F0000}"/>
    <cellStyle name="Normal 2 19 6 3 3" xfId="6324" xr:uid="{00000000-0005-0000-0000-0000E43F0000}"/>
    <cellStyle name="Normal 2 19 6 3 3 2" xfId="26031" xr:uid="{00000000-0005-0000-0000-0000E53F0000}"/>
    <cellStyle name="Normal 2 19 6 3 4" xfId="6325" xr:uid="{00000000-0005-0000-0000-0000E63F0000}"/>
    <cellStyle name="Normal 2 19 6 3 4 2" xfId="29868" xr:uid="{00000000-0005-0000-0000-0000E73F0000}"/>
    <cellStyle name="Normal 2 19 6 3 5" xfId="18977" xr:uid="{00000000-0005-0000-0000-0000E83F0000}"/>
    <cellStyle name="Normal 2 19 6 4" xfId="6326" xr:uid="{00000000-0005-0000-0000-0000E93F0000}"/>
    <cellStyle name="Normal 2 19 6 4 2" xfId="22192" xr:uid="{00000000-0005-0000-0000-0000EA3F0000}"/>
    <cellStyle name="Normal 2 19 6 5" xfId="6327" xr:uid="{00000000-0005-0000-0000-0000EB3F0000}"/>
    <cellStyle name="Normal 2 19 6 5 2" xfId="26028" xr:uid="{00000000-0005-0000-0000-0000EC3F0000}"/>
    <cellStyle name="Normal 2 19 6 6" xfId="6328" xr:uid="{00000000-0005-0000-0000-0000ED3F0000}"/>
    <cellStyle name="Normal 2 19 6 6 2" xfId="29865" xr:uid="{00000000-0005-0000-0000-0000EE3F0000}"/>
    <cellStyle name="Normal 2 19 6 7" xfId="17389" xr:uid="{00000000-0005-0000-0000-0000EF3F0000}"/>
    <cellStyle name="Normal 2 19 7" xfId="6329" xr:uid="{00000000-0005-0000-0000-0000F03F0000}"/>
    <cellStyle name="Normal 2 19 7 2" xfId="6330" xr:uid="{00000000-0005-0000-0000-0000F13F0000}"/>
    <cellStyle name="Normal 2 19 7 2 2" xfId="6331" xr:uid="{00000000-0005-0000-0000-0000F23F0000}"/>
    <cellStyle name="Normal 2 19 7 2 2 2" xfId="6332" xr:uid="{00000000-0005-0000-0000-0000F33F0000}"/>
    <cellStyle name="Normal 2 19 7 2 2 2 2" xfId="22198" xr:uid="{00000000-0005-0000-0000-0000F43F0000}"/>
    <cellStyle name="Normal 2 19 7 2 2 3" xfId="6333" xr:uid="{00000000-0005-0000-0000-0000F53F0000}"/>
    <cellStyle name="Normal 2 19 7 2 2 3 2" xfId="26034" xr:uid="{00000000-0005-0000-0000-0000F63F0000}"/>
    <cellStyle name="Normal 2 19 7 2 2 4" xfId="6334" xr:uid="{00000000-0005-0000-0000-0000F73F0000}"/>
    <cellStyle name="Normal 2 19 7 2 2 4 2" xfId="29871" xr:uid="{00000000-0005-0000-0000-0000F83F0000}"/>
    <cellStyle name="Normal 2 19 7 2 2 5" xfId="20558" xr:uid="{00000000-0005-0000-0000-0000F93F0000}"/>
    <cellStyle name="Normal 2 19 7 2 3" xfId="6335" xr:uid="{00000000-0005-0000-0000-0000FA3F0000}"/>
    <cellStyle name="Normal 2 19 7 2 3 2" xfId="22197" xr:uid="{00000000-0005-0000-0000-0000FB3F0000}"/>
    <cellStyle name="Normal 2 19 7 2 4" xfId="6336" xr:uid="{00000000-0005-0000-0000-0000FC3F0000}"/>
    <cellStyle name="Normal 2 19 7 2 4 2" xfId="26033" xr:uid="{00000000-0005-0000-0000-0000FD3F0000}"/>
    <cellStyle name="Normal 2 19 7 2 5" xfId="6337" xr:uid="{00000000-0005-0000-0000-0000FE3F0000}"/>
    <cellStyle name="Normal 2 19 7 2 5 2" xfId="29870" xr:uid="{00000000-0005-0000-0000-0000FF3F0000}"/>
    <cellStyle name="Normal 2 19 7 2 6" xfId="17392" xr:uid="{00000000-0005-0000-0000-000000400000}"/>
    <cellStyle name="Normal 2 19 7 3" xfId="6338" xr:uid="{00000000-0005-0000-0000-000001400000}"/>
    <cellStyle name="Normal 2 19 7 3 2" xfId="6339" xr:uid="{00000000-0005-0000-0000-000002400000}"/>
    <cellStyle name="Normal 2 19 7 3 2 2" xfId="22199" xr:uid="{00000000-0005-0000-0000-000003400000}"/>
    <cellStyle name="Normal 2 19 7 3 3" xfId="6340" xr:uid="{00000000-0005-0000-0000-000004400000}"/>
    <cellStyle name="Normal 2 19 7 3 3 2" xfId="26035" xr:uid="{00000000-0005-0000-0000-000005400000}"/>
    <cellStyle name="Normal 2 19 7 3 4" xfId="6341" xr:uid="{00000000-0005-0000-0000-000006400000}"/>
    <cellStyle name="Normal 2 19 7 3 4 2" xfId="29872" xr:uid="{00000000-0005-0000-0000-000007400000}"/>
    <cellStyle name="Normal 2 19 7 3 5" xfId="19543" xr:uid="{00000000-0005-0000-0000-000008400000}"/>
    <cellStyle name="Normal 2 19 7 4" xfId="6342" xr:uid="{00000000-0005-0000-0000-000009400000}"/>
    <cellStyle name="Normal 2 19 7 4 2" xfId="22196" xr:uid="{00000000-0005-0000-0000-00000A400000}"/>
    <cellStyle name="Normal 2 19 7 5" xfId="6343" xr:uid="{00000000-0005-0000-0000-00000B400000}"/>
    <cellStyle name="Normal 2 19 7 5 2" xfId="26032" xr:uid="{00000000-0005-0000-0000-00000C400000}"/>
    <cellStyle name="Normal 2 19 7 6" xfId="6344" xr:uid="{00000000-0005-0000-0000-00000D400000}"/>
    <cellStyle name="Normal 2 19 7 6 2" xfId="29869" xr:uid="{00000000-0005-0000-0000-00000E400000}"/>
    <cellStyle name="Normal 2 19 7 7" xfId="17391" xr:uid="{00000000-0005-0000-0000-00000F400000}"/>
    <cellStyle name="Normal 2 19 8" xfId="6345" xr:uid="{00000000-0005-0000-0000-000010400000}"/>
    <cellStyle name="Normal 2 19 8 2" xfId="6346" xr:uid="{00000000-0005-0000-0000-000011400000}"/>
    <cellStyle name="Normal 2 19 8 2 2" xfId="6347" xr:uid="{00000000-0005-0000-0000-000012400000}"/>
    <cellStyle name="Normal 2 19 8 2 2 2" xfId="22201" xr:uid="{00000000-0005-0000-0000-000013400000}"/>
    <cellStyle name="Normal 2 19 8 2 3" xfId="6348" xr:uid="{00000000-0005-0000-0000-000014400000}"/>
    <cellStyle name="Normal 2 19 8 2 3 2" xfId="26037" xr:uid="{00000000-0005-0000-0000-000015400000}"/>
    <cellStyle name="Normal 2 19 8 2 4" xfId="6349" xr:uid="{00000000-0005-0000-0000-000016400000}"/>
    <cellStyle name="Normal 2 19 8 2 4 2" xfId="29874" xr:uid="{00000000-0005-0000-0000-000017400000}"/>
    <cellStyle name="Normal 2 19 8 2 5" xfId="19940" xr:uid="{00000000-0005-0000-0000-000018400000}"/>
    <cellStyle name="Normal 2 19 8 3" xfId="6350" xr:uid="{00000000-0005-0000-0000-000019400000}"/>
    <cellStyle name="Normal 2 19 8 3 2" xfId="22200" xr:uid="{00000000-0005-0000-0000-00001A400000}"/>
    <cellStyle name="Normal 2 19 8 4" xfId="6351" xr:uid="{00000000-0005-0000-0000-00001B400000}"/>
    <cellStyle name="Normal 2 19 8 4 2" xfId="26036" xr:uid="{00000000-0005-0000-0000-00001C400000}"/>
    <cellStyle name="Normal 2 19 8 5" xfId="6352" xr:uid="{00000000-0005-0000-0000-00001D400000}"/>
    <cellStyle name="Normal 2 19 8 5 2" xfId="29873" xr:uid="{00000000-0005-0000-0000-00001E400000}"/>
    <cellStyle name="Normal 2 19 8 6" xfId="17393" xr:uid="{00000000-0005-0000-0000-00001F400000}"/>
    <cellStyle name="Normal 2 19 9" xfId="6353" xr:uid="{00000000-0005-0000-0000-000020400000}"/>
    <cellStyle name="Normal 2 19 9 2" xfId="6354" xr:uid="{00000000-0005-0000-0000-000021400000}"/>
    <cellStyle name="Normal 2 19 9 2 2" xfId="22202" xr:uid="{00000000-0005-0000-0000-000022400000}"/>
    <cellStyle name="Normal 2 19 9 3" xfId="6355" xr:uid="{00000000-0005-0000-0000-000023400000}"/>
    <cellStyle name="Normal 2 19 9 3 2" xfId="26038" xr:uid="{00000000-0005-0000-0000-000024400000}"/>
    <cellStyle name="Normal 2 19 9 4" xfId="6356" xr:uid="{00000000-0005-0000-0000-000025400000}"/>
    <cellStyle name="Normal 2 19 9 4 2" xfId="29875" xr:uid="{00000000-0005-0000-0000-000026400000}"/>
    <cellStyle name="Normal 2 19 9 5" xfId="18954" xr:uid="{00000000-0005-0000-0000-000027400000}"/>
    <cellStyle name="Normal 2 2" xfId="16" xr:uid="{00000000-0005-0000-0000-000028400000}"/>
    <cellStyle name="Normal 2 2 10" xfId="6357" xr:uid="{00000000-0005-0000-0000-000029400000}"/>
    <cellStyle name="Normal 2 2 11" xfId="32634" xr:uid="{00000000-0005-0000-0000-00002A400000}"/>
    <cellStyle name="Normal 2 2 12" xfId="32999" xr:uid="{00000000-0005-0000-0000-00002B400000}"/>
    <cellStyle name="Normal 2 2 13" xfId="33671" xr:uid="{00000000-0005-0000-0000-00002C400000}"/>
    <cellStyle name="Normal 2 2 14" xfId="33700" xr:uid="{00000000-0005-0000-0000-00002D400000}"/>
    <cellStyle name="Normal 2 2 2" xfId="6358" xr:uid="{00000000-0005-0000-0000-00002E400000}"/>
    <cellStyle name="Normal 2 2 2 10" xfId="6359" xr:uid="{00000000-0005-0000-0000-00002F400000}"/>
    <cellStyle name="Normal 2 2 2 10 2" xfId="29876" xr:uid="{00000000-0005-0000-0000-000030400000}"/>
    <cellStyle name="Normal 2 2 2 11" xfId="6360" xr:uid="{00000000-0005-0000-0000-000031400000}"/>
    <cellStyle name="Normal 2 2 2 12" xfId="6361" xr:uid="{00000000-0005-0000-0000-000032400000}"/>
    <cellStyle name="Normal 2 2 2 12 2" xfId="33161" xr:uid="{00000000-0005-0000-0000-000033400000}"/>
    <cellStyle name="Normal 2 2 2 13" xfId="35414" xr:uid="{00000000-0005-0000-0000-000034400000}"/>
    <cellStyle name="Normal 2 2 2 14" xfId="35737" xr:uid="{00000000-0005-0000-0000-000035400000}"/>
    <cellStyle name="Normal 2 2 2 15" xfId="39900" xr:uid="{00000000-0005-0000-0000-000036400000}"/>
    <cellStyle name="Normal 2 2 2 16" xfId="16671" xr:uid="{00000000-0005-0000-0000-000037400000}"/>
    <cellStyle name="Normal 2 2 2 2" xfId="6362" xr:uid="{00000000-0005-0000-0000-000038400000}"/>
    <cellStyle name="Normal 2 2 2 2 10" xfId="17394" xr:uid="{00000000-0005-0000-0000-000039400000}"/>
    <cellStyle name="Normal 2 2 2 2 2" xfId="6363" xr:uid="{00000000-0005-0000-0000-00003A400000}"/>
    <cellStyle name="Normal 2 2 2 2 2 2" xfId="6364" xr:uid="{00000000-0005-0000-0000-00003B400000}"/>
    <cellStyle name="Normal 2 2 2 2 2 2 2" xfId="6365" xr:uid="{00000000-0005-0000-0000-00003C400000}"/>
    <cellStyle name="Normal 2 2 2 2 2 2 2 2" xfId="6366" xr:uid="{00000000-0005-0000-0000-00003D400000}"/>
    <cellStyle name="Normal 2 2 2 2 2 2 2 2 2" xfId="6367" xr:uid="{00000000-0005-0000-0000-00003E400000}"/>
    <cellStyle name="Normal 2 2 2 2 2 2 2 2 2 2" xfId="22208" xr:uid="{00000000-0005-0000-0000-00003F400000}"/>
    <cellStyle name="Normal 2 2 2 2 2 2 2 2 3" xfId="6368" xr:uid="{00000000-0005-0000-0000-000040400000}"/>
    <cellStyle name="Normal 2 2 2 2 2 2 2 2 3 2" xfId="26044" xr:uid="{00000000-0005-0000-0000-000041400000}"/>
    <cellStyle name="Normal 2 2 2 2 2 2 2 2 4" xfId="6369" xr:uid="{00000000-0005-0000-0000-000042400000}"/>
    <cellStyle name="Normal 2 2 2 2 2 2 2 2 4 2" xfId="29881" xr:uid="{00000000-0005-0000-0000-000043400000}"/>
    <cellStyle name="Normal 2 2 2 2 2 2 2 2 5" xfId="19968" xr:uid="{00000000-0005-0000-0000-000044400000}"/>
    <cellStyle name="Normal 2 2 2 2 2 2 2 3" xfId="6370" xr:uid="{00000000-0005-0000-0000-000045400000}"/>
    <cellStyle name="Normal 2 2 2 2 2 2 2 3 2" xfId="22207" xr:uid="{00000000-0005-0000-0000-000046400000}"/>
    <cellStyle name="Normal 2 2 2 2 2 2 2 4" xfId="6371" xr:uid="{00000000-0005-0000-0000-000047400000}"/>
    <cellStyle name="Normal 2 2 2 2 2 2 2 4 2" xfId="26043" xr:uid="{00000000-0005-0000-0000-000048400000}"/>
    <cellStyle name="Normal 2 2 2 2 2 2 2 5" xfId="6372" xr:uid="{00000000-0005-0000-0000-000049400000}"/>
    <cellStyle name="Normal 2 2 2 2 2 2 2 5 2" xfId="29880" xr:uid="{00000000-0005-0000-0000-00004A400000}"/>
    <cellStyle name="Normal 2 2 2 2 2 2 2 6" xfId="17397" xr:uid="{00000000-0005-0000-0000-00004B400000}"/>
    <cellStyle name="Normal 2 2 2 2 2 2 3" xfId="6373" xr:uid="{00000000-0005-0000-0000-00004C400000}"/>
    <cellStyle name="Normal 2 2 2 2 2 2 3 2" xfId="6374" xr:uid="{00000000-0005-0000-0000-00004D400000}"/>
    <cellStyle name="Normal 2 2 2 2 2 2 3 2 2" xfId="22209" xr:uid="{00000000-0005-0000-0000-00004E400000}"/>
    <cellStyle name="Normal 2 2 2 2 2 2 3 3" xfId="6375" xr:uid="{00000000-0005-0000-0000-00004F400000}"/>
    <cellStyle name="Normal 2 2 2 2 2 2 3 3 2" xfId="26045" xr:uid="{00000000-0005-0000-0000-000050400000}"/>
    <cellStyle name="Normal 2 2 2 2 2 2 3 4" xfId="6376" xr:uid="{00000000-0005-0000-0000-000051400000}"/>
    <cellStyle name="Normal 2 2 2 2 2 2 3 4 2" xfId="29882" xr:uid="{00000000-0005-0000-0000-000052400000}"/>
    <cellStyle name="Normal 2 2 2 2 2 2 3 5" xfId="18981" xr:uid="{00000000-0005-0000-0000-000053400000}"/>
    <cellStyle name="Normal 2 2 2 2 2 2 4" xfId="6377" xr:uid="{00000000-0005-0000-0000-000054400000}"/>
    <cellStyle name="Normal 2 2 2 2 2 2 4 2" xfId="22206" xr:uid="{00000000-0005-0000-0000-000055400000}"/>
    <cellStyle name="Normal 2 2 2 2 2 2 5" xfId="6378" xr:uid="{00000000-0005-0000-0000-000056400000}"/>
    <cellStyle name="Normal 2 2 2 2 2 2 5 2" xfId="26042" xr:uid="{00000000-0005-0000-0000-000057400000}"/>
    <cellStyle name="Normal 2 2 2 2 2 2 6" xfId="6379" xr:uid="{00000000-0005-0000-0000-000058400000}"/>
    <cellStyle name="Normal 2 2 2 2 2 2 6 2" xfId="29879" xr:uid="{00000000-0005-0000-0000-000059400000}"/>
    <cellStyle name="Normal 2 2 2 2 2 2 7" xfId="17396" xr:uid="{00000000-0005-0000-0000-00005A400000}"/>
    <cellStyle name="Normal 2 2 2 2 2 3" xfId="6380" xr:uid="{00000000-0005-0000-0000-00005B400000}"/>
    <cellStyle name="Normal 2 2 2 2 2 3 2" xfId="6381" xr:uid="{00000000-0005-0000-0000-00005C400000}"/>
    <cellStyle name="Normal 2 2 2 2 2 3 2 2" xfId="6382" xr:uid="{00000000-0005-0000-0000-00005D400000}"/>
    <cellStyle name="Normal 2 2 2 2 2 3 2 2 2" xfId="22211" xr:uid="{00000000-0005-0000-0000-00005E400000}"/>
    <cellStyle name="Normal 2 2 2 2 2 3 2 3" xfId="6383" xr:uid="{00000000-0005-0000-0000-00005F400000}"/>
    <cellStyle name="Normal 2 2 2 2 2 3 2 3 2" xfId="26047" xr:uid="{00000000-0005-0000-0000-000060400000}"/>
    <cellStyle name="Normal 2 2 2 2 2 3 2 4" xfId="6384" xr:uid="{00000000-0005-0000-0000-000061400000}"/>
    <cellStyle name="Normal 2 2 2 2 2 3 2 4 2" xfId="29884" xr:uid="{00000000-0005-0000-0000-000062400000}"/>
    <cellStyle name="Normal 2 2 2 2 2 3 2 5" xfId="19967" xr:uid="{00000000-0005-0000-0000-000063400000}"/>
    <cellStyle name="Normal 2 2 2 2 2 3 3" xfId="6385" xr:uid="{00000000-0005-0000-0000-000064400000}"/>
    <cellStyle name="Normal 2 2 2 2 2 3 3 2" xfId="22210" xr:uid="{00000000-0005-0000-0000-000065400000}"/>
    <cellStyle name="Normal 2 2 2 2 2 3 4" xfId="6386" xr:uid="{00000000-0005-0000-0000-000066400000}"/>
    <cellStyle name="Normal 2 2 2 2 2 3 4 2" xfId="26046" xr:uid="{00000000-0005-0000-0000-000067400000}"/>
    <cellStyle name="Normal 2 2 2 2 2 3 5" xfId="6387" xr:uid="{00000000-0005-0000-0000-000068400000}"/>
    <cellStyle name="Normal 2 2 2 2 2 3 5 2" xfId="29883" xr:uid="{00000000-0005-0000-0000-000069400000}"/>
    <cellStyle name="Normal 2 2 2 2 2 3 6" xfId="17398" xr:uid="{00000000-0005-0000-0000-00006A400000}"/>
    <cellStyle name="Normal 2 2 2 2 2 4" xfId="6388" xr:uid="{00000000-0005-0000-0000-00006B400000}"/>
    <cellStyle name="Normal 2 2 2 2 2 4 2" xfId="6389" xr:uid="{00000000-0005-0000-0000-00006C400000}"/>
    <cellStyle name="Normal 2 2 2 2 2 4 2 2" xfId="22212" xr:uid="{00000000-0005-0000-0000-00006D400000}"/>
    <cellStyle name="Normal 2 2 2 2 2 4 3" xfId="6390" xr:uid="{00000000-0005-0000-0000-00006E400000}"/>
    <cellStyle name="Normal 2 2 2 2 2 4 3 2" xfId="26048" xr:uid="{00000000-0005-0000-0000-00006F400000}"/>
    <cellStyle name="Normal 2 2 2 2 2 4 4" xfId="6391" xr:uid="{00000000-0005-0000-0000-000070400000}"/>
    <cellStyle name="Normal 2 2 2 2 2 4 4 2" xfId="29885" xr:uid="{00000000-0005-0000-0000-000071400000}"/>
    <cellStyle name="Normal 2 2 2 2 2 4 5" xfId="18980" xr:uid="{00000000-0005-0000-0000-000072400000}"/>
    <cellStyle name="Normal 2 2 2 2 2 5" xfId="6392" xr:uid="{00000000-0005-0000-0000-000073400000}"/>
    <cellStyle name="Normal 2 2 2 2 2 5 2" xfId="22205" xr:uid="{00000000-0005-0000-0000-000074400000}"/>
    <cellStyle name="Normal 2 2 2 2 2 6" xfId="6393" xr:uid="{00000000-0005-0000-0000-000075400000}"/>
    <cellStyle name="Normal 2 2 2 2 2 6 2" xfId="26041" xr:uid="{00000000-0005-0000-0000-000076400000}"/>
    <cellStyle name="Normal 2 2 2 2 2 7" xfId="6394" xr:uid="{00000000-0005-0000-0000-000077400000}"/>
    <cellStyle name="Normal 2 2 2 2 2 7 2" xfId="29878" xr:uid="{00000000-0005-0000-0000-000078400000}"/>
    <cellStyle name="Normal 2 2 2 2 2 8" xfId="17395" xr:uid="{00000000-0005-0000-0000-000079400000}"/>
    <cellStyle name="Normal 2 2 2 2 3" xfId="6395" xr:uid="{00000000-0005-0000-0000-00007A400000}"/>
    <cellStyle name="Normal 2 2 2 2 3 2" xfId="6396" xr:uid="{00000000-0005-0000-0000-00007B400000}"/>
    <cellStyle name="Normal 2 2 2 2 3 2 2" xfId="6397" xr:uid="{00000000-0005-0000-0000-00007C400000}"/>
    <cellStyle name="Normal 2 2 2 2 3 2 2 2" xfId="6398" xr:uid="{00000000-0005-0000-0000-00007D400000}"/>
    <cellStyle name="Normal 2 2 2 2 3 2 2 2 2" xfId="22215" xr:uid="{00000000-0005-0000-0000-00007E400000}"/>
    <cellStyle name="Normal 2 2 2 2 3 2 2 3" xfId="6399" xr:uid="{00000000-0005-0000-0000-00007F400000}"/>
    <cellStyle name="Normal 2 2 2 2 3 2 2 3 2" xfId="26051" xr:uid="{00000000-0005-0000-0000-000080400000}"/>
    <cellStyle name="Normal 2 2 2 2 3 2 2 4" xfId="6400" xr:uid="{00000000-0005-0000-0000-000081400000}"/>
    <cellStyle name="Normal 2 2 2 2 3 2 2 4 2" xfId="29888" xr:uid="{00000000-0005-0000-0000-000082400000}"/>
    <cellStyle name="Normal 2 2 2 2 3 2 2 5" xfId="19969" xr:uid="{00000000-0005-0000-0000-000083400000}"/>
    <cellStyle name="Normal 2 2 2 2 3 2 3" xfId="6401" xr:uid="{00000000-0005-0000-0000-000084400000}"/>
    <cellStyle name="Normal 2 2 2 2 3 2 3 2" xfId="22214" xr:uid="{00000000-0005-0000-0000-000085400000}"/>
    <cellStyle name="Normal 2 2 2 2 3 2 4" xfId="6402" xr:uid="{00000000-0005-0000-0000-000086400000}"/>
    <cellStyle name="Normal 2 2 2 2 3 2 4 2" xfId="26050" xr:uid="{00000000-0005-0000-0000-000087400000}"/>
    <cellStyle name="Normal 2 2 2 2 3 2 5" xfId="6403" xr:uid="{00000000-0005-0000-0000-000088400000}"/>
    <cellStyle name="Normal 2 2 2 2 3 2 5 2" xfId="29887" xr:uid="{00000000-0005-0000-0000-000089400000}"/>
    <cellStyle name="Normal 2 2 2 2 3 2 6" xfId="17400" xr:uid="{00000000-0005-0000-0000-00008A400000}"/>
    <cellStyle name="Normal 2 2 2 2 3 3" xfId="6404" xr:uid="{00000000-0005-0000-0000-00008B400000}"/>
    <cellStyle name="Normal 2 2 2 2 3 3 2" xfId="6405" xr:uid="{00000000-0005-0000-0000-00008C400000}"/>
    <cellStyle name="Normal 2 2 2 2 3 3 2 2" xfId="22216" xr:uid="{00000000-0005-0000-0000-00008D400000}"/>
    <cellStyle name="Normal 2 2 2 2 3 3 3" xfId="6406" xr:uid="{00000000-0005-0000-0000-00008E400000}"/>
    <cellStyle name="Normal 2 2 2 2 3 3 3 2" xfId="26052" xr:uid="{00000000-0005-0000-0000-00008F400000}"/>
    <cellStyle name="Normal 2 2 2 2 3 3 4" xfId="6407" xr:uid="{00000000-0005-0000-0000-000090400000}"/>
    <cellStyle name="Normal 2 2 2 2 3 3 4 2" xfId="29889" xr:uid="{00000000-0005-0000-0000-000091400000}"/>
    <cellStyle name="Normal 2 2 2 2 3 3 5" xfId="18982" xr:uid="{00000000-0005-0000-0000-000092400000}"/>
    <cellStyle name="Normal 2 2 2 2 3 4" xfId="6408" xr:uid="{00000000-0005-0000-0000-000093400000}"/>
    <cellStyle name="Normal 2 2 2 2 3 4 2" xfId="22213" xr:uid="{00000000-0005-0000-0000-000094400000}"/>
    <cellStyle name="Normal 2 2 2 2 3 5" xfId="6409" xr:uid="{00000000-0005-0000-0000-000095400000}"/>
    <cellStyle name="Normal 2 2 2 2 3 5 2" xfId="26049" xr:uid="{00000000-0005-0000-0000-000096400000}"/>
    <cellStyle name="Normal 2 2 2 2 3 6" xfId="6410" xr:uid="{00000000-0005-0000-0000-000097400000}"/>
    <cellStyle name="Normal 2 2 2 2 3 6 2" xfId="29886" xr:uid="{00000000-0005-0000-0000-000098400000}"/>
    <cellStyle name="Normal 2 2 2 2 3 7" xfId="17399" xr:uid="{00000000-0005-0000-0000-000099400000}"/>
    <cellStyle name="Normal 2 2 2 2 4" xfId="6411" xr:uid="{00000000-0005-0000-0000-00009A400000}"/>
    <cellStyle name="Normal 2 2 2 2 4 2" xfId="6412" xr:uid="{00000000-0005-0000-0000-00009B400000}"/>
    <cellStyle name="Normal 2 2 2 2 4 2 2" xfId="6413" xr:uid="{00000000-0005-0000-0000-00009C400000}"/>
    <cellStyle name="Normal 2 2 2 2 4 2 2 2" xfId="22218" xr:uid="{00000000-0005-0000-0000-00009D400000}"/>
    <cellStyle name="Normal 2 2 2 2 4 2 3" xfId="6414" xr:uid="{00000000-0005-0000-0000-00009E400000}"/>
    <cellStyle name="Normal 2 2 2 2 4 2 3 2" xfId="26054" xr:uid="{00000000-0005-0000-0000-00009F400000}"/>
    <cellStyle name="Normal 2 2 2 2 4 2 4" xfId="6415" xr:uid="{00000000-0005-0000-0000-0000A0400000}"/>
    <cellStyle name="Normal 2 2 2 2 4 2 4 2" xfId="29891" xr:uid="{00000000-0005-0000-0000-0000A1400000}"/>
    <cellStyle name="Normal 2 2 2 2 4 2 5" xfId="19966" xr:uid="{00000000-0005-0000-0000-0000A2400000}"/>
    <cellStyle name="Normal 2 2 2 2 4 3" xfId="6416" xr:uid="{00000000-0005-0000-0000-0000A3400000}"/>
    <cellStyle name="Normal 2 2 2 2 4 3 2" xfId="22217" xr:uid="{00000000-0005-0000-0000-0000A4400000}"/>
    <cellStyle name="Normal 2 2 2 2 4 4" xfId="6417" xr:uid="{00000000-0005-0000-0000-0000A5400000}"/>
    <cellStyle name="Normal 2 2 2 2 4 4 2" xfId="26053" xr:uid="{00000000-0005-0000-0000-0000A6400000}"/>
    <cellStyle name="Normal 2 2 2 2 4 5" xfId="6418" xr:uid="{00000000-0005-0000-0000-0000A7400000}"/>
    <cellStyle name="Normal 2 2 2 2 4 5 2" xfId="29890" xr:uid="{00000000-0005-0000-0000-0000A8400000}"/>
    <cellStyle name="Normal 2 2 2 2 4 6" xfId="17401" xr:uid="{00000000-0005-0000-0000-0000A9400000}"/>
    <cellStyle name="Normal 2 2 2 2 5" xfId="6419" xr:uid="{00000000-0005-0000-0000-0000AA400000}"/>
    <cellStyle name="Normal 2 2 2 2 5 2" xfId="6420" xr:uid="{00000000-0005-0000-0000-0000AB400000}"/>
    <cellStyle name="Normal 2 2 2 2 5 2 2" xfId="22219" xr:uid="{00000000-0005-0000-0000-0000AC400000}"/>
    <cellStyle name="Normal 2 2 2 2 5 3" xfId="6421" xr:uid="{00000000-0005-0000-0000-0000AD400000}"/>
    <cellStyle name="Normal 2 2 2 2 5 3 2" xfId="26055" xr:uid="{00000000-0005-0000-0000-0000AE400000}"/>
    <cellStyle name="Normal 2 2 2 2 5 4" xfId="6422" xr:uid="{00000000-0005-0000-0000-0000AF400000}"/>
    <cellStyle name="Normal 2 2 2 2 5 4 2" xfId="29892" xr:uid="{00000000-0005-0000-0000-0000B0400000}"/>
    <cellStyle name="Normal 2 2 2 2 5 5" xfId="18979" xr:uid="{00000000-0005-0000-0000-0000B1400000}"/>
    <cellStyle name="Normal 2 2 2 2 6" xfId="6423" xr:uid="{00000000-0005-0000-0000-0000B2400000}"/>
    <cellStyle name="Normal 2 2 2 2 6 2" xfId="22204" xr:uid="{00000000-0005-0000-0000-0000B3400000}"/>
    <cellStyle name="Normal 2 2 2 2 7" xfId="6424" xr:uid="{00000000-0005-0000-0000-0000B4400000}"/>
    <cellStyle name="Normal 2 2 2 2 7 2" xfId="26040" xr:uid="{00000000-0005-0000-0000-0000B5400000}"/>
    <cellStyle name="Normal 2 2 2 2 8" xfId="6425" xr:uid="{00000000-0005-0000-0000-0000B6400000}"/>
    <cellStyle name="Normal 2 2 2 2 8 2" xfId="29877" xr:uid="{00000000-0005-0000-0000-0000B7400000}"/>
    <cellStyle name="Normal 2 2 2 2 9" xfId="35415" xr:uid="{00000000-0005-0000-0000-0000B8400000}"/>
    <cellStyle name="Normal 2 2 2 3" xfId="6426" xr:uid="{00000000-0005-0000-0000-0000B9400000}"/>
    <cellStyle name="Normal 2 2 2 3 2" xfId="6427" xr:uid="{00000000-0005-0000-0000-0000BA400000}"/>
    <cellStyle name="Normal 2 2 2 3 2 2" xfId="6428" xr:uid="{00000000-0005-0000-0000-0000BB400000}"/>
    <cellStyle name="Normal 2 2 2 3 2 2 2" xfId="6429" xr:uid="{00000000-0005-0000-0000-0000BC400000}"/>
    <cellStyle name="Normal 2 2 2 3 2 2 2 2" xfId="6430" xr:uid="{00000000-0005-0000-0000-0000BD400000}"/>
    <cellStyle name="Normal 2 2 2 3 2 2 2 2 2" xfId="22223" xr:uid="{00000000-0005-0000-0000-0000BE400000}"/>
    <cellStyle name="Normal 2 2 2 3 2 2 2 3" xfId="6431" xr:uid="{00000000-0005-0000-0000-0000BF400000}"/>
    <cellStyle name="Normal 2 2 2 3 2 2 2 3 2" xfId="26059" xr:uid="{00000000-0005-0000-0000-0000C0400000}"/>
    <cellStyle name="Normal 2 2 2 3 2 2 2 4" xfId="6432" xr:uid="{00000000-0005-0000-0000-0000C1400000}"/>
    <cellStyle name="Normal 2 2 2 3 2 2 2 4 2" xfId="29896" xr:uid="{00000000-0005-0000-0000-0000C2400000}"/>
    <cellStyle name="Normal 2 2 2 3 2 2 2 5" xfId="19971" xr:uid="{00000000-0005-0000-0000-0000C3400000}"/>
    <cellStyle name="Normal 2 2 2 3 2 2 3" xfId="6433" xr:uid="{00000000-0005-0000-0000-0000C4400000}"/>
    <cellStyle name="Normal 2 2 2 3 2 2 3 2" xfId="22222" xr:uid="{00000000-0005-0000-0000-0000C5400000}"/>
    <cellStyle name="Normal 2 2 2 3 2 2 4" xfId="6434" xr:uid="{00000000-0005-0000-0000-0000C6400000}"/>
    <cellStyle name="Normal 2 2 2 3 2 2 4 2" xfId="26058" xr:uid="{00000000-0005-0000-0000-0000C7400000}"/>
    <cellStyle name="Normal 2 2 2 3 2 2 5" xfId="6435" xr:uid="{00000000-0005-0000-0000-0000C8400000}"/>
    <cellStyle name="Normal 2 2 2 3 2 2 5 2" xfId="29895" xr:uid="{00000000-0005-0000-0000-0000C9400000}"/>
    <cellStyle name="Normal 2 2 2 3 2 2 6" xfId="17404" xr:uid="{00000000-0005-0000-0000-0000CA400000}"/>
    <cellStyle name="Normal 2 2 2 3 2 3" xfId="6436" xr:uid="{00000000-0005-0000-0000-0000CB400000}"/>
    <cellStyle name="Normal 2 2 2 3 2 3 2" xfId="6437" xr:uid="{00000000-0005-0000-0000-0000CC400000}"/>
    <cellStyle name="Normal 2 2 2 3 2 3 2 2" xfId="22224" xr:uid="{00000000-0005-0000-0000-0000CD400000}"/>
    <cellStyle name="Normal 2 2 2 3 2 3 3" xfId="6438" xr:uid="{00000000-0005-0000-0000-0000CE400000}"/>
    <cellStyle name="Normal 2 2 2 3 2 3 3 2" xfId="26060" xr:uid="{00000000-0005-0000-0000-0000CF400000}"/>
    <cellStyle name="Normal 2 2 2 3 2 3 4" xfId="6439" xr:uid="{00000000-0005-0000-0000-0000D0400000}"/>
    <cellStyle name="Normal 2 2 2 3 2 3 4 2" xfId="29897" xr:uid="{00000000-0005-0000-0000-0000D1400000}"/>
    <cellStyle name="Normal 2 2 2 3 2 3 5" xfId="18984" xr:uid="{00000000-0005-0000-0000-0000D2400000}"/>
    <cellStyle name="Normal 2 2 2 3 2 4" xfId="6440" xr:uid="{00000000-0005-0000-0000-0000D3400000}"/>
    <cellStyle name="Normal 2 2 2 3 2 4 2" xfId="22221" xr:uid="{00000000-0005-0000-0000-0000D4400000}"/>
    <cellStyle name="Normal 2 2 2 3 2 5" xfId="6441" xr:uid="{00000000-0005-0000-0000-0000D5400000}"/>
    <cellStyle name="Normal 2 2 2 3 2 5 2" xfId="26057" xr:uid="{00000000-0005-0000-0000-0000D6400000}"/>
    <cellStyle name="Normal 2 2 2 3 2 6" xfId="6442" xr:uid="{00000000-0005-0000-0000-0000D7400000}"/>
    <cellStyle name="Normal 2 2 2 3 2 6 2" xfId="29894" xr:uid="{00000000-0005-0000-0000-0000D8400000}"/>
    <cellStyle name="Normal 2 2 2 3 2 7" xfId="17403" xr:uid="{00000000-0005-0000-0000-0000D9400000}"/>
    <cellStyle name="Normal 2 2 2 3 3" xfId="6443" xr:uid="{00000000-0005-0000-0000-0000DA400000}"/>
    <cellStyle name="Normal 2 2 2 3 3 2" xfId="6444" xr:uid="{00000000-0005-0000-0000-0000DB400000}"/>
    <cellStyle name="Normal 2 2 2 3 3 2 2" xfId="6445" xr:uid="{00000000-0005-0000-0000-0000DC400000}"/>
    <cellStyle name="Normal 2 2 2 3 3 2 2 2" xfId="22226" xr:uid="{00000000-0005-0000-0000-0000DD400000}"/>
    <cellStyle name="Normal 2 2 2 3 3 2 3" xfId="6446" xr:uid="{00000000-0005-0000-0000-0000DE400000}"/>
    <cellStyle name="Normal 2 2 2 3 3 2 3 2" xfId="26062" xr:uid="{00000000-0005-0000-0000-0000DF400000}"/>
    <cellStyle name="Normal 2 2 2 3 3 2 4" xfId="6447" xr:uid="{00000000-0005-0000-0000-0000E0400000}"/>
    <cellStyle name="Normal 2 2 2 3 3 2 4 2" xfId="29899" xr:uid="{00000000-0005-0000-0000-0000E1400000}"/>
    <cellStyle name="Normal 2 2 2 3 3 2 5" xfId="19970" xr:uid="{00000000-0005-0000-0000-0000E2400000}"/>
    <cellStyle name="Normal 2 2 2 3 3 3" xfId="6448" xr:uid="{00000000-0005-0000-0000-0000E3400000}"/>
    <cellStyle name="Normal 2 2 2 3 3 3 2" xfId="22225" xr:uid="{00000000-0005-0000-0000-0000E4400000}"/>
    <cellStyle name="Normal 2 2 2 3 3 4" xfId="6449" xr:uid="{00000000-0005-0000-0000-0000E5400000}"/>
    <cellStyle name="Normal 2 2 2 3 3 4 2" xfId="26061" xr:uid="{00000000-0005-0000-0000-0000E6400000}"/>
    <cellStyle name="Normal 2 2 2 3 3 5" xfId="6450" xr:uid="{00000000-0005-0000-0000-0000E7400000}"/>
    <cellStyle name="Normal 2 2 2 3 3 5 2" xfId="29898" xr:uid="{00000000-0005-0000-0000-0000E8400000}"/>
    <cellStyle name="Normal 2 2 2 3 3 6" xfId="17405" xr:uid="{00000000-0005-0000-0000-0000E9400000}"/>
    <cellStyle name="Normal 2 2 2 3 4" xfId="6451" xr:uid="{00000000-0005-0000-0000-0000EA400000}"/>
    <cellStyle name="Normal 2 2 2 3 4 2" xfId="6452" xr:uid="{00000000-0005-0000-0000-0000EB400000}"/>
    <cellStyle name="Normal 2 2 2 3 4 2 2" xfId="22227" xr:uid="{00000000-0005-0000-0000-0000EC400000}"/>
    <cellStyle name="Normal 2 2 2 3 4 3" xfId="6453" xr:uid="{00000000-0005-0000-0000-0000ED400000}"/>
    <cellStyle name="Normal 2 2 2 3 4 3 2" xfId="26063" xr:uid="{00000000-0005-0000-0000-0000EE400000}"/>
    <cellStyle name="Normal 2 2 2 3 4 4" xfId="6454" xr:uid="{00000000-0005-0000-0000-0000EF400000}"/>
    <cellStyle name="Normal 2 2 2 3 4 4 2" xfId="29900" xr:uid="{00000000-0005-0000-0000-0000F0400000}"/>
    <cellStyle name="Normal 2 2 2 3 4 5" xfId="18983" xr:uid="{00000000-0005-0000-0000-0000F1400000}"/>
    <cellStyle name="Normal 2 2 2 3 5" xfId="6455" xr:uid="{00000000-0005-0000-0000-0000F2400000}"/>
    <cellStyle name="Normal 2 2 2 3 5 2" xfId="22220" xr:uid="{00000000-0005-0000-0000-0000F3400000}"/>
    <cellStyle name="Normal 2 2 2 3 6" xfId="6456" xr:uid="{00000000-0005-0000-0000-0000F4400000}"/>
    <cellStyle name="Normal 2 2 2 3 6 2" xfId="26056" xr:uid="{00000000-0005-0000-0000-0000F5400000}"/>
    <cellStyle name="Normal 2 2 2 3 7" xfId="6457" xr:uid="{00000000-0005-0000-0000-0000F6400000}"/>
    <cellStyle name="Normal 2 2 2 3 7 2" xfId="29893" xr:uid="{00000000-0005-0000-0000-0000F7400000}"/>
    <cellStyle name="Normal 2 2 2 3 8" xfId="17402" xr:uid="{00000000-0005-0000-0000-0000F8400000}"/>
    <cellStyle name="Normal 2 2 2 4" xfId="6458" xr:uid="{00000000-0005-0000-0000-0000F9400000}"/>
    <cellStyle name="Normal 2 2 2 4 2" xfId="6459" xr:uid="{00000000-0005-0000-0000-0000FA400000}"/>
    <cellStyle name="Normal 2 2 2 4 2 2" xfId="6460" xr:uid="{00000000-0005-0000-0000-0000FB400000}"/>
    <cellStyle name="Normal 2 2 2 4 2 2 2" xfId="6461" xr:uid="{00000000-0005-0000-0000-0000FC400000}"/>
    <cellStyle name="Normal 2 2 2 4 2 2 2 2" xfId="22230" xr:uid="{00000000-0005-0000-0000-0000FD400000}"/>
    <cellStyle name="Normal 2 2 2 4 2 2 3" xfId="6462" xr:uid="{00000000-0005-0000-0000-0000FE400000}"/>
    <cellStyle name="Normal 2 2 2 4 2 2 3 2" xfId="26066" xr:uid="{00000000-0005-0000-0000-0000FF400000}"/>
    <cellStyle name="Normal 2 2 2 4 2 2 4" xfId="6463" xr:uid="{00000000-0005-0000-0000-000000410000}"/>
    <cellStyle name="Normal 2 2 2 4 2 2 4 2" xfId="29903" xr:uid="{00000000-0005-0000-0000-000001410000}"/>
    <cellStyle name="Normal 2 2 2 4 2 2 5" xfId="19972" xr:uid="{00000000-0005-0000-0000-000002410000}"/>
    <cellStyle name="Normal 2 2 2 4 2 3" xfId="6464" xr:uid="{00000000-0005-0000-0000-000003410000}"/>
    <cellStyle name="Normal 2 2 2 4 2 3 2" xfId="22229" xr:uid="{00000000-0005-0000-0000-000004410000}"/>
    <cellStyle name="Normal 2 2 2 4 2 4" xfId="6465" xr:uid="{00000000-0005-0000-0000-000005410000}"/>
    <cellStyle name="Normal 2 2 2 4 2 4 2" xfId="26065" xr:uid="{00000000-0005-0000-0000-000006410000}"/>
    <cellStyle name="Normal 2 2 2 4 2 5" xfId="6466" xr:uid="{00000000-0005-0000-0000-000007410000}"/>
    <cellStyle name="Normal 2 2 2 4 2 5 2" xfId="29902" xr:uid="{00000000-0005-0000-0000-000008410000}"/>
    <cellStyle name="Normal 2 2 2 4 2 6" xfId="17407" xr:uid="{00000000-0005-0000-0000-000009410000}"/>
    <cellStyle name="Normal 2 2 2 4 3" xfId="6467" xr:uid="{00000000-0005-0000-0000-00000A410000}"/>
    <cellStyle name="Normal 2 2 2 4 3 2" xfId="6468" xr:uid="{00000000-0005-0000-0000-00000B410000}"/>
    <cellStyle name="Normal 2 2 2 4 3 2 2" xfId="22231" xr:uid="{00000000-0005-0000-0000-00000C410000}"/>
    <cellStyle name="Normal 2 2 2 4 3 3" xfId="6469" xr:uid="{00000000-0005-0000-0000-00000D410000}"/>
    <cellStyle name="Normal 2 2 2 4 3 3 2" xfId="26067" xr:uid="{00000000-0005-0000-0000-00000E410000}"/>
    <cellStyle name="Normal 2 2 2 4 3 4" xfId="6470" xr:uid="{00000000-0005-0000-0000-00000F410000}"/>
    <cellStyle name="Normal 2 2 2 4 3 4 2" xfId="29904" xr:uid="{00000000-0005-0000-0000-000010410000}"/>
    <cellStyle name="Normal 2 2 2 4 3 5" xfId="18985" xr:uid="{00000000-0005-0000-0000-000011410000}"/>
    <cellStyle name="Normal 2 2 2 4 4" xfId="6471" xr:uid="{00000000-0005-0000-0000-000012410000}"/>
    <cellStyle name="Normal 2 2 2 4 4 2" xfId="22228" xr:uid="{00000000-0005-0000-0000-000013410000}"/>
    <cellStyle name="Normal 2 2 2 4 5" xfId="6472" xr:uid="{00000000-0005-0000-0000-000014410000}"/>
    <cellStyle name="Normal 2 2 2 4 5 2" xfId="26064" xr:uid="{00000000-0005-0000-0000-000015410000}"/>
    <cellStyle name="Normal 2 2 2 4 6" xfId="6473" xr:uid="{00000000-0005-0000-0000-000016410000}"/>
    <cellStyle name="Normal 2 2 2 4 6 2" xfId="29901" xr:uid="{00000000-0005-0000-0000-000017410000}"/>
    <cellStyle name="Normal 2 2 2 4 7" xfId="17406" xr:uid="{00000000-0005-0000-0000-000018410000}"/>
    <cellStyle name="Normal 2 2 2 5" xfId="6474" xr:uid="{00000000-0005-0000-0000-000019410000}"/>
    <cellStyle name="Normal 2 2 2 5 2" xfId="6475" xr:uid="{00000000-0005-0000-0000-00001A410000}"/>
    <cellStyle name="Normal 2 2 2 5 2 2" xfId="6476" xr:uid="{00000000-0005-0000-0000-00001B410000}"/>
    <cellStyle name="Normal 2 2 2 5 2 2 2" xfId="6477" xr:uid="{00000000-0005-0000-0000-00001C410000}"/>
    <cellStyle name="Normal 2 2 2 5 2 2 2 2" xfId="22234" xr:uid="{00000000-0005-0000-0000-00001D410000}"/>
    <cellStyle name="Normal 2 2 2 5 2 2 3" xfId="6478" xr:uid="{00000000-0005-0000-0000-00001E410000}"/>
    <cellStyle name="Normal 2 2 2 5 2 2 3 2" xfId="26070" xr:uid="{00000000-0005-0000-0000-00001F410000}"/>
    <cellStyle name="Normal 2 2 2 5 2 2 4" xfId="6479" xr:uid="{00000000-0005-0000-0000-000020410000}"/>
    <cellStyle name="Normal 2 2 2 5 2 2 4 2" xfId="29907" xr:uid="{00000000-0005-0000-0000-000021410000}"/>
    <cellStyle name="Normal 2 2 2 5 2 2 5" xfId="20559" xr:uid="{00000000-0005-0000-0000-000022410000}"/>
    <cellStyle name="Normal 2 2 2 5 2 3" xfId="6480" xr:uid="{00000000-0005-0000-0000-000023410000}"/>
    <cellStyle name="Normal 2 2 2 5 2 3 2" xfId="22233" xr:uid="{00000000-0005-0000-0000-000024410000}"/>
    <cellStyle name="Normal 2 2 2 5 2 4" xfId="6481" xr:uid="{00000000-0005-0000-0000-000025410000}"/>
    <cellStyle name="Normal 2 2 2 5 2 4 2" xfId="26069" xr:uid="{00000000-0005-0000-0000-000026410000}"/>
    <cellStyle name="Normal 2 2 2 5 2 5" xfId="6482" xr:uid="{00000000-0005-0000-0000-000027410000}"/>
    <cellStyle name="Normal 2 2 2 5 2 5 2" xfId="29906" xr:uid="{00000000-0005-0000-0000-000028410000}"/>
    <cellStyle name="Normal 2 2 2 5 2 6" xfId="17409" xr:uid="{00000000-0005-0000-0000-000029410000}"/>
    <cellStyle name="Normal 2 2 2 5 3" xfId="6483" xr:uid="{00000000-0005-0000-0000-00002A410000}"/>
    <cellStyle name="Normal 2 2 2 5 3 2" xfId="6484" xr:uid="{00000000-0005-0000-0000-00002B410000}"/>
    <cellStyle name="Normal 2 2 2 5 3 2 2" xfId="22235" xr:uid="{00000000-0005-0000-0000-00002C410000}"/>
    <cellStyle name="Normal 2 2 2 5 3 3" xfId="6485" xr:uid="{00000000-0005-0000-0000-00002D410000}"/>
    <cellStyle name="Normal 2 2 2 5 3 3 2" xfId="26071" xr:uid="{00000000-0005-0000-0000-00002E410000}"/>
    <cellStyle name="Normal 2 2 2 5 3 4" xfId="6486" xr:uid="{00000000-0005-0000-0000-00002F410000}"/>
    <cellStyle name="Normal 2 2 2 5 3 4 2" xfId="29908" xr:uid="{00000000-0005-0000-0000-000030410000}"/>
    <cellStyle name="Normal 2 2 2 5 3 5" xfId="19582" xr:uid="{00000000-0005-0000-0000-000031410000}"/>
    <cellStyle name="Normal 2 2 2 5 4" xfId="6487" xr:uid="{00000000-0005-0000-0000-000032410000}"/>
    <cellStyle name="Normal 2 2 2 5 4 2" xfId="22232" xr:uid="{00000000-0005-0000-0000-000033410000}"/>
    <cellStyle name="Normal 2 2 2 5 5" xfId="6488" xr:uid="{00000000-0005-0000-0000-000034410000}"/>
    <cellStyle name="Normal 2 2 2 5 5 2" xfId="26068" xr:uid="{00000000-0005-0000-0000-000035410000}"/>
    <cellStyle name="Normal 2 2 2 5 6" xfId="6489" xr:uid="{00000000-0005-0000-0000-000036410000}"/>
    <cellStyle name="Normal 2 2 2 5 6 2" xfId="29905" xr:uid="{00000000-0005-0000-0000-000037410000}"/>
    <cellStyle name="Normal 2 2 2 5 7" xfId="17408" xr:uid="{00000000-0005-0000-0000-000038410000}"/>
    <cellStyle name="Normal 2 2 2 6" xfId="6490" xr:uid="{00000000-0005-0000-0000-000039410000}"/>
    <cellStyle name="Normal 2 2 2 6 2" xfId="6491" xr:uid="{00000000-0005-0000-0000-00003A410000}"/>
    <cellStyle name="Normal 2 2 2 6 2 2" xfId="6492" xr:uid="{00000000-0005-0000-0000-00003B410000}"/>
    <cellStyle name="Normal 2 2 2 6 2 2 2" xfId="22237" xr:uid="{00000000-0005-0000-0000-00003C410000}"/>
    <cellStyle name="Normal 2 2 2 6 2 3" xfId="6493" xr:uid="{00000000-0005-0000-0000-00003D410000}"/>
    <cellStyle name="Normal 2 2 2 6 2 3 2" xfId="26073" xr:uid="{00000000-0005-0000-0000-00003E410000}"/>
    <cellStyle name="Normal 2 2 2 6 2 4" xfId="6494" xr:uid="{00000000-0005-0000-0000-00003F410000}"/>
    <cellStyle name="Normal 2 2 2 6 2 4 2" xfId="29910" xr:uid="{00000000-0005-0000-0000-000040410000}"/>
    <cellStyle name="Normal 2 2 2 6 2 5" xfId="19965" xr:uid="{00000000-0005-0000-0000-000041410000}"/>
    <cellStyle name="Normal 2 2 2 6 3" xfId="6495" xr:uid="{00000000-0005-0000-0000-000042410000}"/>
    <cellStyle name="Normal 2 2 2 6 3 2" xfId="22236" xr:uid="{00000000-0005-0000-0000-000043410000}"/>
    <cellStyle name="Normal 2 2 2 6 4" xfId="6496" xr:uid="{00000000-0005-0000-0000-000044410000}"/>
    <cellStyle name="Normal 2 2 2 6 4 2" xfId="26072" xr:uid="{00000000-0005-0000-0000-000045410000}"/>
    <cellStyle name="Normal 2 2 2 6 5" xfId="6497" xr:uid="{00000000-0005-0000-0000-000046410000}"/>
    <cellStyle name="Normal 2 2 2 6 5 2" xfId="29909" xr:uid="{00000000-0005-0000-0000-000047410000}"/>
    <cellStyle name="Normal 2 2 2 6 6" xfId="17410" xr:uid="{00000000-0005-0000-0000-000048410000}"/>
    <cellStyle name="Normal 2 2 2 7" xfId="6498" xr:uid="{00000000-0005-0000-0000-000049410000}"/>
    <cellStyle name="Normal 2 2 2 7 2" xfId="6499" xr:uid="{00000000-0005-0000-0000-00004A410000}"/>
    <cellStyle name="Normal 2 2 2 7 2 2" xfId="22238" xr:uid="{00000000-0005-0000-0000-00004B410000}"/>
    <cellStyle name="Normal 2 2 2 7 3" xfId="6500" xr:uid="{00000000-0005-0000-0000-00004C410000}"/>
    <cellStyle name="Normal 2 2 2 7 3 2" xfId="26074" xr:uid="{00000000-0005-0000-0000-00004D410000}"/>
    <cellStyle name="Normal 2 2 2 7 4" xfId="6501" xr:uid="{00000000-0005-0000-0000-00004E410000}"/>
    <cellStyle name="Normal 2 2 2 7 4 2" xfId="29911" xr:uid="{00000000-0005-0000-0000-00004F410000}"/>
    <cellStyle name="Normal 2 2 2 7 5" xfId="18978" xr:uid="{00000000-0005-0000-0000-000050410000}"/>
    <cellStyle name="Normal 2 2 2 8" xfId="6502" xr:uid="{00000000-0005-0000-0000-000051410000}"/>
    <cellStyle name="Normal 2 2 2 8 2" xfId="22203" xr:uid="{00000000-0005-0000-0000-000052410000}"/>
    <cellStyle name="Normal 2 2 2 9" xfId="6503" xr:uid="{00000000-0005-0000-0000-000053410000}"/>
    <cellStyle name="Normal 2 2 2 9 2" xfId="26039" xr:uid="{00000000-0005-0000-0000-000054410000}"/>
    <cellStyle name="Normal 2 2 3" xfId="6504" xr:uid="{00000000-0005-0000-0000-000055410000}"/>
    <cellStyle name="Normal 2 2 3 10" xfId="6505" xr:uid="{00000000-0005-0000-0000-000056410000}"/>
    <cellStyle name="Normal 2 2 3 10 2" xfId="29912" xr:uid="{00000000-0005-0000-0000-000057410000}"/>
    <cellStyle name="Normal 2 2 3 11" xfId="6506" xr:uid="{00000000-0005-0000-0000-000058410000}"/>
    <cellStyle name="Normal 2 2 3 12" xfId="33162" xr:uid="{00000000-0005-0000-0000-000059410000}"/>
    <cellStyle name="Normal 2 2 3 13" xfId="33895" xr:uid="{00000000-0005-0000-0000-00005A410000}"/>
    <cellStyle name="Normal 2 2 3 14" xfId="35416" xr:uid="{00000000-0005-0000-0000-00005B410000}"/>
    <cellStyle name="Normal 2 2 3 15" xfId="39955" xr:uid="{00000000-0005-0000-0000-00005C410000}"/>
    <cellStyle name="Normal 2 2 3 16" xfId="17411" xr:uid="{00000000-0005-0000-0000-00005D410000}"/>
    <cellStyle name="Normal 2 2 3 2" xfId="6507" xr:uid="{00000000-0005-0000-0000-00005E410000}"/>
    <cellStyle name="Normal 2 2 3 2 2" xfId="6508" xr:uid="{00000000-0005-0000-0000-00005F410000}"/>
    <cellStyle name="Normal 2 2 3 2 2 2" xfId="6509" xr:uid="{00000000-0005-0000-0000-000060410000}"/>
    <cellStyle name="Normal 2 2 3 2 2 2 2" xfId="6510" xr:uid="{00000000-0005-0000-0000-000061410000}"/>
    <cellStyle name="Normal 2 2 3 2 2 2 2 2" xfId="6511" xr:uid="{00000000-0005-0000-0000-000062410000}"/>
    <cellStyle name="Normal 2 2 3 2 2 2 2 2 2" xfId="6512" xr:uid="{00000000-0005-0000-0000-000063410000}"/>
    <cellStyle name="Normal 2 2 3 2 2 2 2 2 2 2" xfId="22244" xr:uid="{00000000-0005-0000-0000-000064410000}"/>
    <cellStyle name="Normal 2 2 3 2 2 2 2 2 3" xfId="6513" xr:uid="{00000000-0005-0000-0000-000065410000}"/>
    <cellStyle name="Normal 2 2 3 2 2 2 2 2 3 2" xfId="26080" xr:uid="{00000000-0005-0000-0000-000066410000}"/>
    <cellStyle name="Normal 2 2 3 2 2 2 2 2 4" xfId="6514" xr:uid="{00000000-0005-0000-0000-000067410000}"/>
    <cellStyle name="Normal 2 2 3 2 2 2 2 2 4 2" xfId="29917" xr:uid="{00000000-0005-0000-0000-000068410000}"/>
    <cellStyle name="Normal 2 2 3 2 2 2 2 2 5" xfId="19976" xr:uid="{00000000-0005-0000-0000-000069410000}"/>
    <cellStyle name="Normal 2 2 3 2 2 2 2 3" xfId="6515" xr:uid="{00000000-0005-0000-0000-00006A410000}"/>
    <cellStyle name="Normal 2 2 3 2 2 2 2 3 2" xfId="22243" xr:uid="{00000000-0005-0000-0000-00006B410000}"/>
    <cellStyle name="Normal 2 2 3 2 2 2 2 4" xfId="6516" xr:uid="{00000000-0005-0000-0000-00006C410000}"/>
    <cellStyle name="Normal 2 2 3 2 2 2 2 4 2" xfId="26079" xr:uid="{00000000-0005-0000-0000-00006D410000}"/>
    <cellStyle name="Normal 2 2 3 2 2 2 2 5" xfId="6517" xr:uid="{00000000-0005-0000-0000-00006E410000}"/>
    <cellStyle name="Normal 2 2 3 2 2 2 2 5 2" xfId="29916" xr:uid="{00000000-0005-0000-0000-00006F410000}"/>
    <cellStyle name="Normal 2 2 3 2 2 2 2 6" xfId="17415" xr:uid="{00000000-0005-0000-0000-000070410000}"/>
    <cellStyle name="Normal 2 2 3 2 2 2 3" xfId="6518" xr:uid="{00000000-0005-0000-0000-000071410000}"/>
    <cellStyle name="Normal 2 2 3 2 2 2 3 2" xfId="6519" xr:uid="{00000000-0005-0000-0000-000072410000}"/>
    <cellStyle name="Normal 2 2 3 2 2 2 3 2 2" xfId="22245" xr:uid="{00000000-0005-0000-0000-000073410000}"/>
    <cellStyle name="Normal 2 2 3 2 2 2 3 3" xfId="6520" xr:uid="{00000000-0005-0000-0000-000074410000}"/>
    <cellStyle name="Normal 2 2 3 2 2 2 3 3 2" xfId="26081" xr:uid="{00000000-0005-0000-0000-000075410000}"/>
    <cellStyle name="Normal 2 2 3 2 2 2 3 4" xfId="6521" xr:uid="{00000000-0005-0000-0000-000076410000}"/>
    <cellStyle name="Normal 2 2 3 2 2 2 3 4 2" xfId="29918" xr:uid="{00000000-0005-0000-0000-000077410000}"/>
    <cellStyle name="Normal 2 2 3 2 2 2 3 5" xfId="18989" xr:uid="{00000000-0005-0000-0000-000078410000}"/>
    <cellStyle name="Normal 2 2 3 2 2 2 4" xfId="6522" xr:uid="{00000000-0005-0000-0000-000079410000}"/>
    <cellStyle name="Normal 2 2 3 2 2 2 4 2" xfId="22242" xr:uid="{00000000-0005-0000-0000-00007A410000}"/>
    <cellStyle name="Normal 2 2 3 2 2 2 5" xfId="6523" xr:uid="{00000000-0005-0000-0000-00007B410000}"/>
    <cellStyle name="Normal 2 2 3 2 2 2 5 2" xfId="26078" xr:uid="{00000000-0005-0000-0000-00007C410000}"/>
    <cellStyle name="Normal 2 2 3 2 2 2 6" xfId="6524" xr:uid="{00000000-0005-0000-0000-00007D410000}"/>
    <cellStyle name="Normal 2 2 3 2 2 2 6 2" xfId="29915" xr:uid="{00000000-0005-0000-0000-00007E410000}"/>
    <cellStyle name="Normal 2 2 3 2 2 2 7" xfId="17414" xr:uid="{00000000-0005-0000-0000-00007F410000}"/>
    <cellStyle name="Normal 2 2 3 2 2 3" xfId="6525" xr:uid="{00000000-0005-0000-0000-000080410000}"/>
    <cellStyle name="Normal 2 2 3 2 2 3 2" xfId="6526" xr:uid="{00000000-0005-0000-0000-000081410000}"/>
    <cellStyle name="Normal 2 2 3 2 2 3 2 2" xfId="6527" xr:uid="{00000000-0005-0000-0000-000082410000}"/>
    <cellStyle name="Normal 2 2 3 2 2 3 2 2 2" xfId="22247" xr:uid="{00000000-0005-0000-0000-000083410000}"/>
    <cellStyle name="Normal 2 2 3 2 2 3 2 3" xfId="6528" xr:uid="{00000000-0005-0000-0000-000084410000}"/>
    <cellStyle name="Normal 2 2 3 2 2 3 2 3 2" xfId="26083" xr:uid="{00000000-0005-0000-0000-000085410000}"/>
    <cellStyle name="Normal 2 2 3 2 2 3 2 4" xfId="6529" xr:uid="{00000000-0005-0000-0000-000086410000}"/>
    <cellStyle name="Normal 2 2 3 2 2 3 2 4 2" xfId="29920" xr:uid="{00000000-0005-0000-0000-000087410000}"/>
    <cellStyle name="Normal 2 2 3 2 2 3 2 5" xfId="19975" xr:uid="{00000000-0005-0000-0000-000088410000}"/>
    <cellStyle name="Normal 2 2 3 2 2 3 3" xfId="6530" xr:uid="{00000000-0005-0000-0000-000089410000}"/>
    <cellStyle name="Normal 2 2 3 2 2 3 3 2" xfId="22246" xr:uid="{00000000-0005-0000-0000-00008A410000}"/>
    <cellStyle name="Normal 2 2 3 2 2 3 4" xfId="6531" xr:uid="{00000000-0005-0000-0000-00008B410000}"/>
    <cellStyle name="Normal 2 2 3 2 2 3 4 2" xfId="26082" xr:uid="{00000000-0005-0000-0000-00008C410000}"/>
    <cellStyle name="Normal 2 2 3 2 2 3 5" xfId="6532" xr:uid="{00000000-0005-0000-0000-00008D410000}"/>
    <cellStyle name="Normal 2 2 3 2 2 3 5 2" xfId="29919" xr:uid="{00000000-0005-0000-0000-00008E410000}"/>
    <cellStyle name="Normal 2 2 3 2 2 3 6" xfId="17416" xr:uid="{00000000-0005-0000-0000-00008F410000}"/>
    <cellStyle name="Normal 2 2 3 2 2 4" xfId="6533" xr:uid="{00000000-0005-0000-0000-000090410000}"/>
    <cellStyle name="Normal 2 2 3 2 2 4 2" xfId="6534" xr:uid="{00000000-0005-0000-0000-000091410000}"/>
    <cellStyle name="Normal 2 2 3 2 2 4 2 2" xfId="22248" xr:uid="{00000000-0005-0000-0000-000092410000}"/>
    <cellStyle name="Normal 2 2 3 2 2 4 3" xfId="6535" xr:uid="{00000000-0005-0000-0000-000093410000}"/>
    <cellStyle name="Normal 2 2 3 2 2 4 3 2" xfId="26084" xr:uid="{00000000-0005-0000-0000-000094410000}"/>
    <cellStyle name="Normal 2 2 3 2 2 4 4" xfId="6536" xr:uid="{00000000-0005-0000-0000-000095410000}"/>
    <cellStyle name="Normal 2 2 3 2 2 4 4 2" xfId="29921" xr:uid="{00000000-0005-0000-0000-000096410000}"/>
    <cellStyle name="Normal 2 2 3 2 2 4 5" xfId="18988" xr:uid="{00000000-0005-0000-0000-000097410000}"/>
    <cellStyle name="Normal 2 2 3 2 2 5" xfId="6537" xr:uid="{00000000-0005-0000-0000-000098410000}"/>
    <cellStyle name="Normal 2 2 3 2 2 5 2" xfId="22241" xr:uid="{00000000-0005-0000-0000-000099410000}"/>
    <cellStyle name="Normal 2 2 3 2 2 6" xfId="6538" xr:uid="{00000000-0005-0000-0000-00009A410000}"/>
    <cellStyle name="Normal 2 2 3 2 2 6 2" xfId="26077" xr:uid="{00000000-0005-0000-0000-00009B410000}"/>
    <cellStyle name="Normal 2 2 3 2 2 7" xfId="6539" xr:uid="{00000000-0005-0000-0000-00009C410000}"/>
    <cellStyle name="Normal 2 2 3 2 2 7 2" xfId="29914" xr:uid="{00000000-0005-0000-0000-00009D410000}"/>
    <cellStyle name="Normal 2 2 3 2 2 8" xfId="17413" xr:uid="{00000000-0005-0000-0000-00009E410000}"/>
    <cellStyle name="Normal 2 2 3 2 3" xfId="6540" xr:uid="{00000000-0005-0000-0000-00009F410000}"/>
    <cellStyle name="Normal 2 2 3 2 3 2" xfId="6541" xr:uid="{00000000-0005-0000-0000-0000A0410000}"/>
    <cellStyle name="Normal 2 2 3 2 3 2 2" xfId="6542" xr:uid="{00000000-0005-0000-0000-0000A1410000}"/>
    <cellStyle name="Normal 2 2 3 2 3 2 2 2" xfId="6543" xr:uid="{00000000-0005-0000-0000-0000A2410000}"/>
    <cellStyle name="Normal 2 2 3 2 3 2 2 2 2" xfId="22251" xr:uid="{00000000-0005-0000-0000-0000A3410000}"/>
    <cellStyle name="Normal 2 2 3 2 3 2 2 3" xfId="6544" xr:uid="{00000000-0005-0000-0000-0000A4410000}"/>
    <cellStyle name="Normal 2 2 3 2 3 2 2 3 2" xfId="26087" xr:uid="{00000000-0005-0000-0000-0000A5410000}"/>
    <cellStyle name="Normal 2 2 3 2 3 2 2 4" xfId="6545" xr:uid="{00000000-0005-0000-0000-0000A6410000}"/>
    <cellStyle name="Normal 2 2 3 2 3 2 2 4 2" xfId="29924" xr:uid="{00000000-0005-0000-0000-0000A7410000}"/>
    <cellStyle name="Normal 2 2 3 2 3 2 2 5" xfId="19977" xr:uid="{00000000-0005-0000-0000-0000A8410000}"/>
    <cellStyle name="Normal 2 2 3 2 3 2 3" xfId="6546" xr:uid="{00000000-0005-0000-0000-0000A9410000}"/>
    <cellStyle name="Normal 2 2 3 2 3 2 3 2" xfId="22250" xr:uid="{00000000-0005-0000-0000-0000AA410000}"/>
    <cellStyle name="Normal 2 2 3 2 3 2 4" xfId="6547" xr:uid="{00000000-0005-0000-0000-0000AB410000}"/>
    <cellStyle name="Normal 2 2 3 2 3 2 4 2" xfId="26086" xr:uid="{00000000-0005-0000-0000-0000AC410000}"/>
    <cellStyle name="Normal 2 2 3 2 3 2 5" xfId="6548" xr:uid="{00000000-0005-0000-0000-0000AD410000}"/>
    <cellStyle name="Normal 2 2 3 2 3 2 5 2" xfId="29923" xr:uid="{00000000-0005-0000-0000-0000AE410000}"/>
    <cellStyle name="Normal 2 2 3 2 3 2 6" xfId="17418" xr:uid="{00000000-0005-0000-0000-0000AF410000}"/>
    <cellStyle name="Normal 2 2 3 2 3 3" xfId="6549" xr:uid="{00000000-0005-0000-0000-0000B0410000}"/>
    <cellStyle name="Normal 2 2 3 2 3 3 2" xfId="6550" xr:uid="{00000000-0005-0000-0000-0000B1410000}"/>
    <cellStyle name="Normal 2 2 3 2 3 3 2 2" xfId="22252" xr:uid="{00000000-0005-0000-0000-0000B2410000}"/>
    <cellStyle name="Normal 2 2 3 2 3 3 3" xfId="6551" xr:uid="{00000000-0005-0000-0000-0000B3410000}"/>
    <cellStyle name="Normal 2 2 3 2 3 3 3 2" xfId="26088" xr:uid="{00000000-0005-0000-0000-0000B4410000}"/>
    <cellStyle name="Normal 2 2 3 2 3 3 4" xfId="6552" xr:uid="{00000000-0005-0000-0000-0000B5410000}"/>
    <cellStyle name="Normal 2 2 3 2 3 3 4 2" xfId="29925" xr:uid="{00000000-0005-0000-0000-0000B6410000}"/>
    <cellStyle name="Normal 2 2 3 2 3 3 5" xfId="18990" xr:uid="{00000000-0005-0000-0000-0000B7410000}"/>
    <cellStyle name="Normal 2 2 3 2 3 4" xfId="6553" xr:uid="{00000000-0005-0000-0000-0000B8410000}"/>
    <cellStyle name="Normal 2 2 3 2 3 4 2" xfId="22249" xr:uid="{00000000-0005-0000-0000-0000B9410000}"/>
    <cellStyle name="Normal 2 2 3 2 3 5" xfId="6554" xr:uid="{00000000-0005-0000-0000-0000BA410000}"/>
    <cellStyle name="Normal 2 2 3 2 3 5 2" xfId="26085" xr:uid="{00000000-0005-0000-0000-0000BB410000}"/>
    <cellStyle name="Normal 2 2 3 2 3 6" xfId="6555" xr:uid="{00000000-0005-0000-0000-0000BC410000}"/>
    <cellStyle name="Normal 2 2 3 2 3 6 2" xfId="29922" xr:uid="{00000000-0005-0000-0000-0000BD410000}"/>
    <cellStyle name="Normal 2 2 3 2 3 7" xfId="17417" xr:uid="{00000000-0005-0000-0000-0000BE410000}"/>
    <cellStyle name="Normal 2 2 3 2 4" xfId="6556" xr:uid="{00000000-0005-0000-0000-0000BF410000}"/>
    <cellStyle name="Normal 2 2 3 2 4 2" xfId="6557" xr:uid="{00000000-0005-0000-0000-0000C0410000}"/>
    <cellStyle name="Normal 2 2 3 2 4 2 2" xfId="6558" xr:uid="{00000000-0005-0000-0000-0000C1410000}"/>
    <cellStyle name="Normal 2 2 3 2 4 2 2 2" xfId="22254" xr:uid="{00000000-0005-0000-0000-0000C2410000}"/>
    <cellStyle name="Normal 2 2 3 2 4 2 3" xfId="6559" xr:uid="{00000000-0005-0000-0000-0000C3410000}"/>
    <cellStyle name="Normal 2 2 3 2 4 2 3 2" xfId="26090" xr:uid="{00000000-0005-0000-0000-0000C4410000}"/>
    <cellStyle name="Normal 2 2 3 2 4 2 4" xfId="6560" xr:uid="{00000000-0005-0000-0000-0000C5410000}"/>
    <cellStyle name="Normal 2 2 3 2 4 2 4 2" xfId="29927" xr:uid="{00000000-0005-0000-0000-0000C6410000}"/>
    <cellStyle name="Normal 2 2 3 2 4 2 5" xfId="19974" xr:uid="{00000000-0005-0000-0000-0000C7410000}"/>
    <cellStyle name="Normal 2 2 3 2 4 3" xfId="6561" xr:uid="{00000000-0005-0000-0000-0000C8410000}"/>
    <cellStyle name="Normal 2 2 3 2 4 3 2" xfId="22253" xr:uid="{00000000-0005-0000-0000-0000C9410000}"/>
    <cellStyle name="Normal 2 2 3 2 4 4" xfId="6562" xr:uid="{00000000-0005-0000-0000-0000CA410000}"/>
    <cellStyle name="Normal 2 2 3 2 4 4 2" xfId="26089" xr:uid="{00000000-0005-0000-0000-0000CB410000}"/>
    <cellStyle name="Normal 2 2 3 2 4 5" xfId="6563" xr:uid="{00000000-0005-0000-0000-0000CC410000}"/>
    <cellStyle name="Normal 2 2 3 2 4 5 2" xfId="29926" xr:uid="{00000000-0005-0000-0000-0000CD410000}"/>
    <cellStyle name="Normal 2 2 3 2 4 6" xfId="17419" xr:uid="{00000000-0005-0000-0000-0000CE410000}"/>
    <cellStyle name="Normal 2 2 3 2 5" xfId="6564" xr:uid="{00000000-0005-0000-0000-0000CF410000}"/>
    <cellStyle name="Normal 2 2 3 2 5 2" xfId="6565" xr:uid="{00000000-0005-0000-0000-0000D0410000}"/>
    <cellStyle name="Normal 2 2 3 2 5 2 2" xfId="22255" xr:uid="{00000000-0005-0000-0000-0000D1410000}"/>
    <cellStyle name="Normal 2 2 3 2 5 3" xfId="6566" xr:uid="{00000000-0005-0000-0000-0000D2410000}"/>
    <cellStyle name="Normal 2 2 3 2 5 3 2" xfId="26091" xr:uid="{00000000-0005-0000-0000-0000D3410000}"/>
    <cellStyle name="Normal 2 2 3 2 5 4" xfId="6567" xr:uid="{00000000-0005-0000-0000-0000D4410000}"/>
    <cellStyle name="Normal 2 2 3 2 5 4 2" xfId="29928" xr:uid="{00000000-0005-0000-0000-0000D5410000}"/>
    <cellStyle name="Normal 2 2 3 2 5 5" xfId="18987" xr:uid="{00000000-0005-0000-0000-0000D6410000}"/>
    <cellStyle name="Normal 2 2 3 2 6" xfId="6568" xr:uid="{00000000-0005-0000-0000-0000D7410000}"/>
    <cellStyle name="Normal 2 2 3 2 6 2" xfId="22240" xr:uid="{00000000-0005-0000-0000-0000D8410000}"/>
    <cellStyle name="Normal 2 2 3 2 7" xfId="6569" xr:uid="{00000000-0005-0000-0000-0000D9410000}"/>
    <cellStyle name="Normal 2 2 3 2 7 2" xfId="26076" xr:uid="{00000000-0005-0000-0000-0000DA410000}"/>
    <cellStyle name="Normal 2 2 3 2 8" xfId="6570" xr:uid="{00000000-0005-0000-0000-0000DB410000}"/>
    <cellStyle name="Normal 2 2 3 2 8 2" xfId="29913" xr:uid="{00000000-0005-0000-0000-0000DC410000}"/>
    <cellStyle name="Normal 2 2 3 2 9" xfId="17412" xr:uid="{00000000-0005-0000-0000-0000DD410000}"/>
    <cellStyle name="Normal 2 2 3 3" xfId="6571" xr:uid="{00000000-0005-0000-0000-0000DE410000}"/>
    <cellStyle name="Normal 2 2 3 3 2" xfId="6572" xr:uid="{00000000-0005-0000-0000-0000DF410000}"/>
    <cellStyle name="Normal 2 2 3 3 2 2" xfId="6573" xr:uid="{00000000-0005-0000-0000-0000E0410000}"/>
    <cellStyle name="Normal 2 2 3 3 2 2 2" xfId="6574" xr:uid="{00000000-0005-0000-0000-0000E1410000}"/>
    <cellStyle name="Normal 2 2 3 3 2 2 2 2" xfId="6575" xr:uid="{00000000-0005-0000-0000-0000E2410000}"/>
    <cellStyle name="Normal 2 2 3 3 2 2 2 2 2" xfId="22259" xr:uid="{00000000-0005-0000-0000-0000E3410000}"/>
    <cellStyle name="Normal 2 2 3 3 2 2 2 3" xfId="6576" xr:uid="{00000000-0005-0000-0000-0000E4410000}"/>
    <cellStyle name="Normal 2 2 3 3 2 2 2 3 2" xfId="26095" xr:uid="{00000000-0005-0000-0000-0000E5410000}"/>
    <cellStyle name="Normal 2 2 3 3 2 2 2 4" xfId="6577" xr:uid="{00000000-0005-0000-0000-0000E6410000}"/>
    <cellStyle name="Normal 2 2 3 3 2 2 2 4 2" xfId="29932" xr:uid="{00000000-0005-0000-0000-0000E7410000}"/>
    <cellStyle name="Normal 2 2 3 3 2 2 2 5" xfId="19979" xr:uid="{00000000-0005-0000-0000-0000E8410000}"/>
    <cellStyle name="Normal 2 2 3 3 2 2 3" xfId="6578" xr:uid="{00000000-0005-0000-0000-0000E9410000}"/>
    <cellStyle name="Normal 2 2 3 3 2 2 3 2" xfId="22258" xr:uid="{00000000-0005-0000-0000-0000EA410000}"/>
    <cellStyle name="Normal 2 2 3 3 2 2 4" xfId="6579" xr:uid="{00000000-0005-0000-0000-0000EB410000}"/>
    <cellStyle name="Normal 2 2 3 3 2 2 4 2" xfId="26094" xr:uid="{00000000-0005-0000-0000-0000EC410000}"/>
    <cellStyle name="Normal 2 2 3 3 2 2 5" xfId="6580" xr:uid="{00000000-0005-0000-0000-0000ED410000}"/>
    <cellStyle name="Normal 2 2 3 3 2 2 5 2" xfId="29931" xr:uid="{00000000-0005-0000-0000-0000EE410000}"/>
    <cellStyle name="Normal 2 2 3 3 2 2 6" xfId="17422" xr:uid="{00000000-0005-0000-0000-0000EF410000}"/>
    <cellStyle name="Normal 2 2 3 3 2 3" xfId="6581" xr:uid="{00000000-0005-0000-0000-0000F0410000}"/>
    <cellStyle name="Normal 2 2 3 3 2 3 2" xfId="6582" xr:uid="{00000000-0005-0000-0000-0000F1410000}"/>
    <cellStyle name="Normal 2 2 3 3 2 3 2 2" xfId="22260" xr:uid="{00000000-0005-0000-0000-0000F2410000}"/>
    <cellStyle name="Normal 2 2 3 3 2 3 3" xfId="6583" xr:uid="{00000000-0005-0000-0000-0000F3410000}"/>
    <cellStyle name="Normal 2 2 3 3 2 3 3 2" xfId="26096" xr:uid="{00000000-0005-0000-0000-0000F4410000}"/>
    <cellStyle name="Normal 2 2 3 3 2 3 4" xfId="6584" xr:uid="{00000000-0005-0000-0000-0000F5410000}"/>
    <cellStyle name="Normal 2 2 3 3 2 3 4 2" xfId="29933" xr:uid="{00000000-0005-0000-0000-0000F6410000}"/>
    <cellStyle name="Normal 2 2 3 3 2 3 5" xfId="18992" xr:uid="{00000000-0005-0000-0000-0000F7410000}"/>
    <cellStyle name="Normal 2 2 3 3 2 4" xfId="6585" xr:uid="{00000000-0005-0000-0000-0000F8410000}"/>
    <cellStyle name="Normal 2 2 3 3 2 4 2" xfId="22257" xr:uid="{00000000-0005-0000-0000-0000F9410000}"/>
    <cellStyle name="Normal 2 2 3 3 2 5" xfId="6586" xr:uid="{00000000-0005-0000-0000-0000FA410000}"/>
    <cellStyle name="Normal 2 2 3 3 2 5 2" xfId="26093" xr:uid="{00000000-0005-0000-0000-0000FB410000}"/>
    <cellStyle name="Normal 2 2 3 3 2 6" xfId="6587" xr:uid="{00000000-0005-0000-0000-0000FC410000}"/>
    <cellStyle name="Normal 2 2 3 3 2 6 2" xfId="29930" xr:uid="{00000000-0005-0000-0000-0000FD410000}"/>
    <cellStyle name="Normal 2 2 3 3 2 7" xfId="17421" xr:uid="{00000000-0005-0000-0000-0000FE410000}"/>
    <cellStyle name="Normal 2 2 3 3 3" xfId="6588" xr:uid="{00000000-0005-0000-0000-0000FF410000}"/>
    <cellStyle name="Normal 2 2 3 3 3 2" xfId="6589" xr:uid="{00000000-0005-0000-0000-000000420000}"/>
    <cellStyle name="Normal 2 2 3 3 3 2 2" xfId="6590" xr:uid="{00000000-0005-0000-0000-000001420000}"/>
    <cellStyle name="Normal 2 2 3 3 3 2 2 2" xfId="22262" xr:uid="{00000000-0005-0000-0000-000002420000}"/>
    <cellStyle name="Normal 2 2 3 3 3 2 3" xfId="6591" xr:uid="{00000000-0005-0000-0000-000003420000}"/>
    <cellStyle name="Normal 2 2 3 3 3 2 3 2" xfId="26098" xr:uid="{00000000-0005-0000-0000-000004420000}"/>
    <cellStyle name="Normal 2 2 3 3 3 2 4" xfId="6592" xr:uid="{00000000-0005-0000-0000-000005420000}"/>
    <cellStyle name="Normal 2 2 3 3 3 2 4 2" xfId="29935" xr:uid="{00000000-0005-0000-0000-000006420000}"/>
    <cellStyle name="Normal 2 2 3 3 3 2 5" xfId="19978" xr:uid="{00000000-0005-0000-0000-000007420000}"/>
    <cellStyle name="Normal 2 2 3 3 3 3" xfId="6593" xr:uid="{00000000-0005-0000-0000-000008420000}"/>
    <cellStyle name="Normal 2 2 3 3 3 3 2" xfId="22261" xr:uid="{00000000-0005-0000-0000-000009420000}"/>
    <cellStyle name="Normal 2 2 3 3 3 4" xfId="6594" xr:uid="{00000000-0005-0000-0000-00000A420000}"/>
    <cellStyle name="Normal 2 2 3 3 3 4 2" xfId="26097" xr:uid="{00000000-0005-0000-0000-00000B420000}"/>
    <cellStyle name="Normal 2 2 3 3 3 5" xfId="6595" xr:uid="{00000000-0005-0000-0000-00000C420000}"/>
    <cellStyle name="Normal 2 2 3 3 3 5 2" xfId="29934" xr:uid="{00000000-0005-0000-0000-00000D420000}"/>
    <cellStyle name="Normal 2 2 3 3 3 6" xfId="17423" xr:uid="{00000000-0005-0000-0000-00000E420000}"/>
    <cellStyle name="Normal 2 2 3 3 4" xfId="6596" xr:uid="{00000000-0005-0000-0000-00000F420000}"/>
    <cellStyle name="Normal 2 2 3 3 4 2" xfId="6597" xr:uid="{00000000-0005-0000-0000-000010420000}"/>
    <cellStyle name="Normal 2 2 3 3 4 2 2" xfId="22263" xr:uid="{00000000-0005-0000-0000-000011420000}"/>
    <cellStyle name="Normal 2 2 3 3 4 3" xfId="6598" xr:uid="{00000000-0005-0000-0000-000012420000}"/>
    <cellStyle name="Normal 2 2 3 3 4 3 2" xfId="26099" xr:uid="{00000000-0005-0000-0000-000013420000}"/>
    <cellStyle name="Normal 2 2 3 3 4 4" xfId="6599" xr:uid="{00000000-0005-0000-0000-000014420000}"/>
    <cellStyle name="Normal 2 2 3 3 4 4 2" xfId="29936" xr:uid="{00000000-0005-0000-0000-000015420000}"/>
    <cellStyle name="Normal 2 2 3 3 4 5" xfId="18991" xr:uid="{00000000-0005-0000-0000-000016420000}"/>
    <cellStyle name="Normal 2 2 3 3 5" xfId="6600" xr:uid="{00000000-0005-0000-0000-000017420000}"/>
    <cellStyle name="Normal 2 2 3 3 5 2" xfId="22256" xr:uid="{00000000-0005-0000-0000-000018420000}"/>
    <cellStyle name="Normal 2 2 3 3 6" xfId="6601" xr:uid="{00000000-0005-0000-0000-000019420000}"/>
    <cellStyle name="Normal 2 2 3 3 6 2" xfId="26092" xr:uid="{00000000-0005-0000-0000-00001A420000}"/>
    <cellStyle name="Normal 2 2 3 3 7" xfId="6602" xr:uid="{00000000-0005-0000-0000-00001B420000}"/>
    <cellStyle name="Normal 2 2 3 3 7 2" xfId="29929" xr:uid="{00000000-0005-0000-0000-00001C420000}"/>
    <cellStyle name="Normal 2 2 3 3 8" xfId="17420" xr:uid="{00000000-0005-0000-0000-00001D420000}"/>
    <cellStyle name="Normal 2 2 3 4" xfId="6603" xr:uid="{00000000-0005-0000-0000-00001E420000}"/>
    <cellStyle name="Normal 2 2 3 4 2" xfId="6604" xr:uid="{00000000-0005-0000-0000-00001F420000}"/>
    <cellStyle name="Normal 2 2 3 4 2 2" xfId="6605" xr:uid="{00000000-0005-0000-0000-000020420000}"/>
    <cellStyle name="Normal 2 2 3 4 2 2 2" xfId="6606" xr:uid="{00000000-0005-0000-0000-000021420000}"/>
    <cellStyle name="Normal 2 2 3 4 2 2 2 2" xfId="22266" xr:uid="{00000000-0005-0000-0000-000022420000}"/>
    <cellStyle name="Normal 2 2 3 4 2 2 3" xfId="6607" xr:uid="{00000000-0005-0000-0000-000023420000}"/>
    <cellStyle name="Normal 2 2 3 4 2 2 3 2" xfId="26102" xr:uid="{00000000-0005-0000-0000-000024420000}"/>
    <cellStyle name="Normal 2 2 3 4 2 2 4" xfId="6608" xr:uid="{00000000-0005-0000-0000-000025420000}"/>
    <cellStyle name="Normal 2 2 3 4 2 2 4 2" xfId="29939" xr:uid="{00000000-0005-0000-0000-000026420000}"/>
    <cellStyle name="Normal 2 2 3 4 2 2 5" xfId="19980" xr:uid="{00000000-0005-0000-0000-000027420000}"/>
    <cellStyle name="Normal 2 2 3 4 2 3" xfId="6609" xr:uid="{00000000-0005-0000-0000-000028420000}"/>
    <cellStyle name="Normal 2 2 3 4 2 3 2" xfId="22265" xr:uid="{00000000-0005-0000-0000-000029420000}"/>
    <cellStyle name="Normal 2 2 3 4 2 4" xfId="6610" xr:uid="{00000000-0005-0000-0000-00002A420000}"/>
    <cellStyle name="Normal 2 2 3 4 2 4 2" xfId="26101" xr:uid="{00000000-0005-0000-0000-00002B420000}"/>
    <cellStyle name="Normal 2 2 3 4 2 5" xfId="6611" xr:uid="{00000000-0005-0000-0000-00002C420000}"/>
    <cellStyle name="Normal 2 2 3 4 2 5 2" xfId="29938" xr:uid="{00000000-0005-0000-0000-00002D420000}"/>
    <cellStyle name="Normal 2 2 3 4 2 6" xfId="17425" xr:uid="{00000000-0005-0000-0000-00002E420000}"/>
    <cellStyle name="Normal 2 2 3 4 3" xfId="6612" xr:uid="{00000000-0005-0000-0000-00002F420000}"/>
    <cellStyle name="Normal 2 2 3 4 3 2" xfId="6613" xr:uid="{00000000-0005-0000-0000-000030420000}"/>
    <cellStyle name="Normal 2 2 3 4 3 2 2" xfId="22267" xr:uid="{00000000-0005-0000-0000-000031420000}"/>
    <cellStyle name="Normal 2 2 3 4 3 3" xfId="6614" xr:uid="{00000000-0005-0000-0000-000032420000}"/>
    <cellStyle name="Normal 2 2 3 4 3 3 2" xfId="26103" xr:uid="{00000000-0005-0000-0000-000033420000}"/>
    <cellStyle name="Normal 2 2 3 4 3 4" xfId="6615" xr:uid="{00000000-0005-0000-0000-000034420000}"/>
    <cellStyle name="Normal 2 2 3 4 3 4 2" xfId="29940" xr:uid="{00000000-0005-0000-0000-000035420000}"/>
    <cellStyle name="Normal 2 2 3 4 3 5" xfId="18993" xr:uid="{00000000-0005-0000-0000-000036420000}"/>
    <cellStyle name="Normal 2 2 3 4 4" xfId="6616" xr:uid="{00000000-0005-0000-0000-000037420000}"/>
    <cellStyle name="Normal 2 2 3 4 4 2" xfId="22264" xr:uid="{00000000-0005-0000-0000-000038420000}"/>
    <cellStyle name="Normal 2 2 3 4 5" xfId="6617" xr:uid="{00000000-0005-0000-0000-000039420000}"/>
    <cellStyle name="Normal 2 2 3 4 5 2" xfId="26100" xr:uid="{00000000-0005-0000-0000-00003A420000}"/>
    <cellStyle name="Normal 2 2 3 4 6" xfId="6618" xr:uid="{00000000-0005-0000-0000-00003B420000}"/>
    <cellStyle name="Normal 2 2 3 4 6 2" xfId="29937" xr:uid="{00000000-0005-0000-0000-00003C420000}"/>
    <cellStyle name="Normal 2 2 3 4 7" xfId="17424" xr:uid="{00000000-0005-0000-0000-00003D420000}"/>
    <cellStyle name="Normal 2 2 3 5" xfId="6619" xr:uid="{00000000-0005-0000-0000-00003E420000}"/>
    <cellStyle name="Normal 2 2 3 5 2" xfId="6620" xr:uid="{00000000-0005-0000-0000-00003F420000}"/>
    <cellStyle name="Normal 2 2 3 5 2 2" xfId="6621" xr:uid="{00000000-0005-0000-0000-000040420000}"/>
    <cellStyle name="Normal 2 2 3 5 2 2 2" xfId="6622" xr:uid="{00000000-0005-0000-0000-000041420000}"/>
    <cellStyle name="Normal 2 2 3 5 2 2 2 2" xfId="22270" xr:uid="{00000000-0005-0000-0000-000042420000}"/>
    <cellStyle name="Normal 2 2 3 5 2 2 3" xfId="6623" xr:uid="{00000000-0005-0000-0000-000043420000}"/>
    <cellStyle name="Normal 2 2 3 5 2 2 3 2" xfId="26106" xr:uid="{00000000-0005-0000-0000-000044420000}"/>
    <cellStyle name="Normal 2 2 3 5 2 2 4" xfId="6624" xr:uid="{00000000-0005-0000-0000-000045420000}"/>
    <cellStyle name="Normal 2 2 3 5 2 2 4 2" xfId="29943" xr:uid="{00000000-0005-0000-0000-000046420000}"/>
    <cellStyle name="Normal 2 2 3 5 2 2 5" xfId="20560" xr:uid="{00000000-0005-0000-0000-000047420000}"/>
    <cellStyle name="Normal 2 2 3 5 2 3" xfId="6625" xr:uid="{00000000-0005-0000-0000-000048420000}"/>
    <cellStyle name="Normal 2 2 3 5 2 3 2" xfId="22269" xr:uid="{00000000-0005-0000-0000-000049420000}"/>
    <cellStyle name="Normal 2 2 3 5 2 4" xfId="6626" xr:uid="{00000000-0005-0000-0000-00004A420000}"/>
    <cellStyle name="Normal 2 2 3 5 2 4 2" xfId="26105" xr:uid="{00000000-0005-0000-0000-00004B420000}"/>
    <cellStyle name="Normal 2 2 3 5 2 5" xfId="6627" xr:uid="{00000000-0005-0000-0000-00004C420000}"/>
    <cellStyle name="Normal 2 2 3 5 2 5 2" xfId="29942" xr:uid="{00000000-0005-0000-0000-00004D420000}"/>
    <cellStyle name="Normal 2 2 3 5 2 6" xfId="17427" xr:uid="{00000000-0005-0000-0000-00004E420000}"/>
    <cellStyle name="Normal 2 2 3 5 3" xfId="6628" xr:uid="{00000000-0005-0000-0000-00004F420000}"/>
    <cellStyle name="Normal 2 2 3 5 3 2" xfId="6629" xr:uid="{00000000-0005-0000-0000-000050420000}"/>
    <cellStyle name="Normal 2 2 3 5 3 2 2" xfId="22271" xr:uid="{00000000-0005-0000-0000-000051420000}"/>
    <cellStyle name="Normal 2 2 3 5 3 3" xfId="6630" xr:uid="{00000000-0005-0000-0000-000052420000}"/>
    <cellStyle name="Normal 2 2 3 5 3 3 2" xfId="26107" xr:uid="{00000000-0005-0000-0000-000053420000}"/>
    <cellStyle name="Normal 2 2 3 5 3 4" xfId="6631" xr:uid="{00000000-0005-0000-0000-000054420000}"/>
    <cellStyle name="Normal 2 2 3 5 3 4 2" xfId="29944" xr:uid="{00000000-0005-0000-0000-000055420000}"/>
    <cellStyle name="Normal 2 2 3 5 3 5" xfId="19583" xr:uid="{00000000-0005-0000-0000-000056420000}"/>
    <cellStyle name="Normal 2 2 3 5 4" xfId="6632" xr:uid="{00000000-0005-0000-0000-000057420000}"/>
    <cellStyle name="Normal 2 2 3 5 4 2" xfId="22268" xr:uid="{00000000-0005-0000-0000-000058420000}"/>
    <cellStyle name="Normal 2 2 3 5 5" xfId="6633" xr:uid="{00000000-0005-0000-0000-000059420000}"/>
    <cellStyle name="Normal 2 2 3 5 5 2" xfId="26104" xr:uid="{00000000-0005-0000-0000-00005A420000}"/>
    <cellStyle name="Normal 2 2 3 5 6" xfId="6634" xr:uid="{00000000-0005-0000-0000-00005B420000}"/>
    <cellStyle name="Normal 2 2 3 5 6 2" xfId="29941" xr:uid="{00000000-0005-0000-0000-00005C420000}"/>
    <cellStyle name="Normal 2 2 3 5 7" xfId="17426" xr:uid="{00000000-0005-0000-0000-00005D420000}"/>
    <cellStyle name="Normal 2 2 3 6" xfId="6635" xr:uid="{00000000-0005-0000-0000-00005E420000}"/>
    <cellStyle name="Normal 2 2 3 6 2" xfId="6636" xr:uid="{00000000-0005-0000-0000-00005F420000}"/>
    <cellStyle name="Normal 2 2 3 6 2 2" xfId="6637" xr:uid="{00000000-0005-0000-0000-000060420000}"/>
    <cellStyle name="Normal 2 2 3 6 2 2 2" xfId="22273" xr:uid="{00000000-0005-0000-0000-000061420000}"/>
    <cellStyle name="Normal 2 2 3 6 2 3" xfId="6638" xr:uid="{00000000-0005-0000-0000-000062420000}"/>
    <cellStyle name="Normal 2 2 3 6 2 3 2" xfId="26109" xr:uid="{00000000-0005-0000-0000-000063420000}"/>
    <cellStyle name="Normal 2 2 3 6 2 4" xfId="6639" xr:uid="{00000000-0005-0000-0000-000064420000}"/>
    <cellStyle name="Normal 2 2 3 6 2 4 2" xfId="29946" xr:uid="{00000000-0005-0000-0000-000065420000}"/>
    <cellStyle name="Normal 2 2 3 6 2 5" xfId="19973" xr:uid="{00000000-0005-0000-0000-000066420000}"/>
    <cellStyle name="Normal 2 2 3 6 3" xfId="6640" xr:uid="{00000000-0005-0000-0000-000067420000}"/>
    <cellStyle name="Normal 2 2 3 6 3 2" xfId="22272" xr:uid="{00000000-0005-0000-0000-000068420000}"/>
    <cellStyle name="Normal 2 2 3 6 4" xfId="6641" xr:uid="{00000000-0005-0000-0000-000069420000}"/>
    <cellStyle name="Normal 2 2 3 6 4 2" xfId="26108" xr:uid="{00000000-0005-0000-0000-00006A420000}"/>
    <cellStyle name="Normal 2 2 3 6 5" xfId="6642" xr:uid="{00000000-0005-0000-0000-00006B420000}"/>
    <cellStyle name="Normal 2 2 3 6 5 2" xfId="29945" xr:uid="{00000000-0005-0000-0000-00006C420000}"/>
    <cellStyle name="Normal 2 2 3 6 6" xfId="17428" xr:uid="{00000000-0005-0000-0000-00006D420000}"/>
    <cellStyle name="Normal 2 2 3 7" xfId="6643" xr:uid="{00000000-0005-0000-0000-00006E420000}"/>
    <cellStyle name="Normal 2 2 3 7 2" xfId="6644" xr:uid="{00000000-0005-0000-0000-00006F420000}"/>
    <cellStyle name="Normal 2 2 3 7 2 2" xfId="22274" xr:uid="{00000000-0005-0000-0000-000070420000}"/>
    <cellStyle name="Normal 2 2 3 7 3" xfId="6645" xr:uid="{00000000-0005-0000-0000-000071420000}"/>
    <cellStyle name="Normal 2 2 3 7 3 2" xfId="26110" xr:uid="{00000000-0005-0000-0000-000072420000}"/>
    <cellStyle name="Normal 2 2 3 7 4" xfId="6646" xr:uid="{00000000-0005-0000-0000-000073420000}"/>
    <cellStyle name="Normal 2 2 3 7 4 2" xfId="29947" xr:uid="{00000000-0005-0000-0000-000074420000}"/>
    <cellStyle name="Normal 2 2 3 7 5" xfId="18986" xr:uid="{00000000-0005-0000-0000-000075420000}"/>
    <cellStyle name="Normal 2 2 3 8" xfId="6647" xr:uid="{00000000-0005-0000-0000-000076420000}"/>
    <cellStyle name="Normal 2 2 3 8 2" xfId="22239" xr:uid="{00000000-0005-0000-0000-000077420000}"/>
    <cellStyle name="Normal 2 2 3 9" xfId="6648" xr:uid="{00000000-0005-0000-0000-000078420000}"/>
    <cellStyle name="Normal 2 2 3 9 2" xfId="26075" xr:uid="{00000000-0005-0000-0000-000079420000}"/>
    <cellStyle name="Normal 2 2 4" xfId="6649" xr:uid="{00000000-0005-0000-0000-00007A420000}"/>
    <cellStyle name="Normal 2 2 4 10" xfId="33896" xr:uid="{00000000-0005-0000-0000-00007B420000}"/>
    <cellStyle name="Normal 2 2 4 11" xfId="17429" xr:uid="{00000000-0005-0000-0000-00007C420000}"/>
    <cellStyle name="Normal 2 2 4 2" xfId="6650" xr:uid="{00000000-0005-0000-0000-00007D420000}"/>
    <cellStyle name="Normal 2 2 4 2 2" xfId="6651" xr:uid="{00000000-0005-0000-0000-00007E420000}"/>
    <cellStyle name="Normal 2 2 4 2 2 2" xfId="6652" xr:uid="{00000000-0005-0000-0000-00007F420000}"/>
    <cellStyle name="Normal 2 2 4 2 2 2 2" xfId="6653" xr:uid="{00000000-0005-0000-0000-000080420000}"/>
    <cellStyle name="Normal 2 2 4 2 2 2 2 2" xfId="6654" xr:uid="{00000000-0005-0000-0000-000081420000}"/>
    <cellStyle name="Normal 2 2 4 2 2 2 2 2 2" xfId="22279" xr:uid="{00000000-0005-0000-0000-000082420000}"/>
    <cellStyle name="Normal 2 2 4 2 2 2 2 3" xfId="6655" xr:uid="{00000000-0005-0000-0000-000083420000}"/>
    <cellStyle name="Normal 2 2 4 2 2 2 2 3 2" xfId="26115" xr:uid="{00000000-0005-0000-0000-000084420000}"/>
    <cellStyle name="Normal 2 2 4 2 2 2 2 4" xfId="6656" xr:uid="{00000000-0005-0000-0000-000085420000}"/>
    <cellStyle name="Normal 2 2 4 2 2 2 2 4 2" xfId="29952" xr:uid="{00000000-0005-0000-0000-000086420000}"/>
    <cellStyle name="Normal 2 2 4 2 2 2 2 5" xfId="19983" xr:uid="{00000000-0005-0000-0000-000087420000}"/>
    <cellStyle name="Normal 2 2 4 2 2 2 3" xfId="6657" xr:uid="{00000000-0005-0000-0000-000088420000}"/>
    <cellStyle name="Normal 2 2 4 2 2 2 3 2" xfId="22278" xr:uid="{00000000-0005-0000-0000-000089420000}"/>
    <cellStyle name="Normal 2 2 4 2 2 2 4" xfId="6658" xr:uid="{00000000-0005-0000-0000-00008A420000}"/>
    <cellStyle name="Normal 2 2 4 2 2 2 4 2" xfId="26114" xr:uid="{00000000-0005-0000-0000-00008B420000}"/>
    <cellStyle name="Normal 2 2 4 2 2 2 5" xfId="6659" xr:uid="{00000000-0005-0000-0000-00008C420000}"/>
    <cellStyle name="Normal 2 2 4 2 2 2 5 2" xfId="29951" xr:uid="{00000000-0005-0000-0000-00008D420000}"/>
    <cellStyle name="Normal 2 2 4 2 2 2 6" xfId="17432" xr:uid="{00000000-0005-0000-0000-00008E420000}"/>
    <cellStyle name="Normal 2 2 4 2 2 3" xfId="6660" xr:uid="{00000000-0005-0000-0000-00008F420000}"/>
    <cellStyle name="Normal 2 2 4 2 2 3 2" xfId="6661" xr:uid="{00000000-0005-0000-0000-000090420000}"/>
    <cellStyle name="Normal 2 2 4 2 2 3 2 2" xfId="22280" xr:uid="{00000000-0005-0000-0000-000091420000}"/>
    <cellStyle name="Normal 2 2 4 2 2 3 3" xfId="6662" xr:uid="{00000000-0005-0000-0000-000092420000}"/>
    <cellStyle name="Normal 2 2 4 2 2 3 3 2" xfId="26116" xr:uid="{00000000-0005-0000-0000-000093420000}"/>
    <cellStyle name="Normal 2 2 4 2 2 3 4" xfId="6663" xr:uid="{00000000-0005-0000-0000-000094420000}"/>
    <cellStyle name="Normal 2 2 4 2 2 3 4 2" xfId="29953" xr:uid="{00000000-0005-0000-0000-000095420000}"/>
    <cellStyle name="Normal 2 2 4 2 2 3 5" xfId="18996" xr:uid="{00000000-0005-0000-0000-000096420000}"/>
    <cellStyle name="Normal 2 2 4 2 2 4" xfId="6664" xr:uid="{00000000-0005-0000-0000-000097420000}"/>
    <cellStyle name="Normal 2 2 4 2 2 4 2" xfId="22277" xr:uid="{00000000-0005-0000-0000-000098420000}"/>
    <cellStyle name="Normal 2 2 4 2 2 5" xfId="6665" xr:uid="{00000000-0005-0000-0000-000099420000}"/>
    <cellStyle name="Normal 2 2 4 2 2 5 2" xfId="26113" xr:uid="{00000000-0005-0000-0000-00009A420000}"/>
    <cellStyle name="Normal 2 2 4 2 2 6" xfId="6666" xr:uid="{00000000-0005-0000-0000-00009B420000}"/>
    <cellStyle name="Normal 2 2 4 2 2 6 2" xfId="29950" xr:uid="{00000000-0005-0000-0000-00009C420000}"/>
    <cellStyle name="Normal 2 2 4 2 2 7" xfId="17431" xr:uid="{00000000-0005-0000-0000-00009D420000}"/>
    <cellStyle name="Normal 2 2 4 2 3" xfId="6667" xr:uid="{00000000-0005-0000-0000-00009E420000}"/>
    <cellStyle name="Normal 2 2 4 2 3 2" xfId="6668" xr:uid="{00000000-0005-0000-0000-00009F420000}"/>
    <cellStyle name="Normal 2 2 4 2 3 2 2" xfId="6669" xr:uid="{00000000-0005-0000-0000-0000A0420000}"/>
    <cellStyle name="Normal 2 2 4 2 3 2 2 2" xfId="22282" xr:uid="{00000000-0005-0000-0000-0000A1420000}"/>
    <cellStyle name="Normal 2 2 4 2 3 2 3" xfId="6670" xr:uid="{00000000-0005-0000-0000-0000A2420000}"/>
    <cellStyle name="Normal 2 2 4 2 3 2 3 2" xfId="26118" xr:uid="{00000000-0005-0000-0000-0000A3420000}"/>
    <cellStyle name="Normal 2 2 4 2 3 2 4" xfId="6671" xr:uid="{00000000-0005-0000-0000-0000A4420000}"/>
    <cellStyle name="Normal 2 2 4 2 3 2 4 2" xfId="29955" xr:uid="{00000000-0005-0000-0000-0000A5420000}"/>
    <cellStyle name="Normal 2 2 4 2 3 2 5" xfId="19982" xr:uid="{00000000-0005-0000-0000-0000A6420000}"/>
    <cellStyle name="Normal 2 2 4 2 3 3" xfId="6672" xr:uid="{00000000-0005-0000-0000-0000A7420000}"/>
    <cellStyle name="Normal 2 2 4 2 3 3 2" xfId="22281" xr:uid="{00000000-0005-0000-0000-0000A8420000}"/>
    <cellStyle name="Normal 2 2 4 2 3 4" xfId="6673" xr:uid="{00000000-0005-0000-0000-0000A9420000}"/>
    <cellStyle name="Normal 2 2 4 2 3 4 2" xfId="26117" xr:uid="{00000000-0005-0000-0000-0000AA420000}"/>
    <cellStyle name="Normal 2 2 4 2 3 5" xfId="6674" xr:uid="{00000000-0005-0000-0000-0000AB420000}"/>
    <cellStyle name="Normal 2 2 4 2 3 5 2" xfId="29954" xr:uid="{00000000-0005-0000-0000-0000AC420000}"/>
    <cellStyle name="Normal 2 2 4 2 3 6" xfId="17433" xr:uid="{00000000-0005-0000-0000-0000AD420000}"/>
    <cellStyle name="Normal 2 2 4 2 4" xfId="6675" xr:uid="{00000000-0005-0000-0000-0000AE420000}"/>
    <cellStyle name="Normal 2 2 4 2 4 2" xfId="6676" xr:uid="{00000000-0005-0000-0000-0000AF420000}"/>
    <cellStyle name="Normal 2 2 4 2 4 2 2" xfId="22283" xr:uid="{00000000-0005-0000-0000-0000B0420000}"/>
    <cellStyle name="Normal 2 2 4 2 4 3" xfId="6677" xr:uid="{00000000-0005-0000-0000-0000B1420000}"/>
    <cellStyle name="Normal 2 2 4 2 4 3 2" xfId="26119" xr:uid="{00000000-0005-0000-0000-0000B2420000}"/>
    <cellStyle name="Normal 2 2 4 2 4 4" xfId="6678" xr:uid="{00000000-0005-0000-0000-0000B3420000}"/>
    <cellStyle name="Normal 2 2 4 2 4 4 2" xfId="29956" xr:uid="{00000000-0005-0000-0000-0000B4420000}"/>
    <cellStyle name="Normal 2 2 4 2 4 5" xfId="18995" xr:uid="{00000000-0005-0000-0000-0000B5420000}"/>
    <cellStyle name="Normal 2 2 4 2 5" xfId="6679" xr:uid="{00000000-0005-0000-0000-0000B6420000}"/>
    <cellStyle name="Normal 2 2 4 2 5 2" xfId="22276" xr:uid="{00000000-0005-0000-0000-0000B7420000}"/>
    <cellStyle name="Normal 2 2 4 2 6" xfId="6680" xr:uid="{00000000-0005-0000-0000-0000B8420000}"/>
    <cellStyle name="Normal 2 2 4 2 6 2" xfId="26112" xr:uid="{00000000-0005-0000-0000-0000B9420000}"/>
    <cellStyle name="Normal 2 2 4 2 7" xfId="6681" xr:uid="{00000000-0005-0000-0000-0000BA420000}"/>
    <cellStyle name="Normal 2 2 4 2 7 2" xfId="29949" xr:uid="{00000000-0005-0000-0000-0000BB420000}"/>
    <cellStyle name="Normal 2 2 4 2 8" xfId="17430" xr:uid="{00000000-0005-0000-0000-0000BC420000}"/>
    <cellStyle name="Normal 2 2 4 3" xfId="6682" xr:uid="{00000000-0005-0000-0000-0000BD420000}"/>
    <cellStyle name="Normal 2 2 4 3 2" xfId="6683" xr:uid="{00000000-0005-0000-0000-0000BE420000}"/>
    <cellStyle name="Normal 2 2 4 3 2 2" xfId="6684" xr:uid="{00000000-0005-0000-0000-0000BF420000}"/>
    <cellStyle name="Normal 2 2 4 3 2 2 2" xfId="6685" xr:uid="{00000000-0005-0000-0000-0000C0420000}"/>
    <cellStyle name="Normal 2 2 4 3 2 2 2 2" xfId="22286" xr:uid="{00000000-0005-0000-0000-0000C1420000}"/>
    <cellStyle name="Normal 2 2 4 3 2 2 3" xfId="6686" xr:uid="{00000000-0005-0000-0000-0000C2420000}"/>
    <cellStyle name="Normal 2 2 4 3 2 2 3 2" xfId="26122" xr:uid="{00000000-0005-0000-0000-0000C3420000}"/>
    <cellStyle name="Normal 2 2 4 3 2 2 4" xfId="6687" xr:uid="{00000000-0005-0000-0000-0000C4420000}"/>
    <cellStyle name="Normal 2 2 4 3 2 2 4 2" xfId="29959" xr:uid="{00000000-0005-0000-0000-0000C5420000}"/>
    <cellStyle name="Normal 2 2 4 3 2 2 5" xfId="19984" xr:uid="{00000000-0005-0000-0000-0000C6420000}"/>
    <cellStyle name="Normal 2 2 4 3 2 3" xfId="6688" xr:uid="{00000000-0005-0000-0000-0000C7420000}"/>
    <cellStyle name="Normal 2 2 4 3 2 3 2" xfId="22285" xr:uid="{00000000-0005-0000-0000-0000C8420000}"/>
    <cellStyle name="Normal 2 2 4 3 2 4" xfId="6689" xr:uid="{00000000-0005-0000-0000-0000C9420000}"/>
    <cellStyle name="Normal 2 2 4 3 2 4 2" xfId="26121" xr:uid="{00000000-0005-0000-0000-0000CA420000}"/>
    <cellStyle name="Normal 2 2 4 3 2 5" xfId="6690" xr:uid="{00000000-0005-0000-0000-0000CB420000}"/>
    <cellStyle name="Normal 2 2 4 3 2 5 2" xfId="29958" xr:uid="{00000000-0005-0000-0000-0000CC420000}"/>
    <cellStyle name="Normal 2 2 4 3 2 6" xfId="17435" xr:uid="{00000000-0005-0000-0000-0000CD420000}"/>
    <cellStyle name="Normal 2 2 4 3 3" xfId="6691" xr:uid="{00000000-0005-0000-0000-0000CE420000}"/>
    <cellStyle name="Normal 2 2 4 3 3 2" xfId="6692" xr:uid="{00000000-0005-0000-0000-0000CF420000}"/>
    <cellStyle name="Normal 2 2 4 3 3 2 2" xfId="22287" xr:uid="{00000000-0005-0000-0000-0000D0420000}"/>
    <cellStyle name="Normal 2 2 4 3 3 3" xfId="6693" xr:uid="{00000000-0005-0000-0000-0000D1420000}"/>
    <cellStyle name="Normal 2 2 4 3 3 3 2" xfId="26123" xr:uid="{00000000-0005-0000-0000-0000D2420000}"/>
    <cellStyle name="Normal 2 2 4 3 3 4" xfId="6694" xr:uid="{00000000-0005-0000-0000-0000D3420000}"/>
    <cellStyle name="Normal 2 2 4 3 3 4 2" xfId="29960" xr:uid="{00000000-0005-0000-0000-0000D4420000}"/>
    <cellStyle name="Normal 2 2 4 3 3 5" xfId="18997" xr:uid="{00000000-0005-0000-0000-0000D5420000}"/>
    <cellStyle name="Normal 2 2 4 3 4" xfId="6695" xr:uid="{00000000-0005-0000-0000-0000D6420000}"/>
    <cellStyle name="Normal 2 2 4 3 4 2" xfId="22284" xr:uid="{00000000-0005-0000-0000-0000D7420000}"/>
    <cellStyle name="Normal 2 2 4 3 5" xfId="6696" xr:uid="{00000000-0005-0000-0000-0000D8420000}"/>
    <cellStyle name="Normal 2 2 4 3 5 2" xfId="26120" xr:uid="{00000000-0005-0000-0000-0000D9420000}"/>
    <cellStyle name="Normal 2 2 4 3 6" xfId="6697" xr:uid="{00000000-0005-0000-0000-0000DA420000}"/>
    <cellStyle name="Normal 2 2 4 3 6 2" xfId="29957" xr:uid="{00000000-0005-0000-0000-0000DB420000}"/>
    <cellStyle name="Normal 2 2 4 3 7" xfId="17434" xr:uid="{00000000-0005-0000-0000-0000DC420000}"/>
    <cellStyle name="Normal 2 2 4 4" xfId="6698" xr:uid="{00000000-0005-0000-0000-0000DD420000}"/>
    <cellStyle name="Normal 2 2 4 4 2" xfId="6699" xr:uid="{00000000-0005-0000-0000-0000DE420000}"/>
    <cellStyle name="Normal 2 2 4 4 2 2" xfId="6700" xr:uid="{00000000-0005-0000-0000-0000DF420000}"/>
    <cellStyle name="Normal 2 2 4 4 2 2 2" xfId="22289" xr:uid="{00000000-0005-0000-0000-0000E0420000}"/>
    <cellStyle name="Normal 2 2 4 4 2 3" xfId="6701" xr:uid="{00000000-0005-0000-0000-0000E1420000}"/>
    <cellStyle name="Normal 2 2 4 4 2 3 2" xfId="26125" xr:uid="{00000000-0005-0000-0000-0000E2420000}"/>
    <cellStyle name="Normal 2 2 4 4 2 4" xfId="6702" xr:uid="{00000000-0005-0000-0000-0000E3420000}"/>
    <cellStyle name="Normal 2 2 4 4 2 4 2" xfId="29962" xr:uid="{00000000-0005-0000-0000-0000E4420000}"/>
    <cellStyle name="Normal 2 2 4 4 2 5" xfId="19981" xr:uid="{00000000-0005-0000-0000-0000E5420000}"/>
    <cellStyle name="Normal 2 2 4 4 3" xfId="6703" xr:uid="{00000000-0005-0000-0000-0000E6420000}"/>
    <cellStyle name="Normal 2 2 4 4 3 2" xfId="22288" xr:uid="{00000000-0005-0000-0000-0000E7420000}"/>
    <cellStyle name="Normal 2 2 4 4 4" xfId="6704" xr:uid="{00000000-0005-0000-0000-0000E8420000}"/>
    <cellStyle name="Normal 2 2 4 4 4 2" xfId="26124" xr:uid="{00000000-0005-0000-0000-0000E9420000}"/>
    <cellStyle name="Normal 2 2 4 4 5" xfId="6705" xr:uid="{00000000-0005-0000-0000-0000EA420000}"/>
    <cellStyle name="Normal 2 2 4 4 5 2" xfId="29961" xr:uid="{00000000-0005-0000-0000-0000EB420000}"/>
    <cellStyle name="Normal 2 2 4 4 6" xfId="17436" xr:uid="{00000000-0005-0000-0000-0000EC420000}"/>
    <cellStyle name="Normal 2 2 4 5" xfId="6706" xr:uid="{00000000-0005-0000-0000-0000ED420000}"/>
    <cellStyle name="Normal 2 2 4 5 2" xfId="6707" xr:uid="{00000000-0005-0000-0000-0000EE420000}"/>
    <cellStyle name="Normal 2 2 4 5 2 2" xfId="22290" xr:uid="{00000000-0005-0000-0000-0000EF420000}"/>
    <cellStyle name="Normal 2 2 4 5 3" xfId="6708" xr:uid="{00000000-0005-0000-0000-0000F0420000}"/>
    <cellStyle name="Normal 2 2 4 5 3 2" xfId="26126" xr:uid="{00000000-0005-0000-0000-0000F1420000}"/>
    <cellStyle name="Normal 2 2 4 5 4" xfId="6709" xr:uid="{00000000-0005-0000-0000-0000F2420000}"/>
    <cellStyle name="Normal 2 2 4 5 4 2" xfId="29963" xr:uid="{00000000-0005-0000-0000-0000F3420000}"/>
    <cellStyle name="Normal 2 2 4 5 5" xfId="18994" xr:uid="{00000000-0005-0000-0000-0000F4420000}"/>
    <cellStyle name="Normal 2 2 4 6" xfId="6710" xr:uid="{00000000-0005-0000-0000-0000F5420000}"/>
    <cellStyle name="Normal 2 2 4 6 2" xfId="22275" xr:uid="{00000000-0005-0000-0000-0000F6420000}"/>
    <cellStyle name="Normal 2 2 4 7" xfId="6711" xr:uid="{00000000-0005-0000-0000-0000F7420000}"/>
    <cellStyle name="Normal 2 2 4 7 2" xfId="26111" xr:uid="{00000000-0005-0000-0000-0000F8420000}"/>
    <cellStyle name="Normal 2 2 4 8" xfId="6712" xr:uid="{00000000-0005-0000-0000-0000F9420000}"/>
    <cellStyle name="Normal 2 2 4 8 2" xfId="29948" xr:uid="{00000000-0005-0000-0000-0000FA420000}"/>
    <cellStyle name="Normal 2 2 4 9" xfId="6713" xr:uid="{00000000-0005-0000-0000-0000FB420000}"/>
    <cellStyle name="Normal 2 2 5" xfId="6714" xr:uid="{00000000-0005-0000-0000-0000FC420000}"/>
    <cellStyle name="Normal 2 2 5 2" xfId="6715" xr:uid="{00000000-0005-0000-0000-0000FD420000}"/>
    <cellStyle name="Normal 2 2 5 2 2" xfId="6716" xr:uid="{00000000-0005-0000-0000-0000FE420000}"/>
    <cellStyle name="Normal 2 2 5 2 2 2" xfId="6717" xr:uid="{00000000-0005-0000-0000-0000FF420000}"/>
    <cellStyle name="Normal 2 2 5 2 2 2 2" xfId="6718" xr:uid="{00000000-0005-0000-0000-000000430000}"/>
    <cellStyle name="Normal 2 2 5 2 2 2 2 2" xfId="22294" xr:uid="{00000000-0005-0000-0000-000001430000}"/>
    <cellStyle name="Normal 2 2 5 2 2 2 3" xfId="6719" xr:uid="{00000000-0005-0000-0000-000002430000}"/>
    <cellStyle name="Normal 2 2 5 2 2 2 3 2" xfId="26130" xr:uid="{00000000-0005-0000-0000-000003430000}"/>
    <cellStyle name="Normal 2 2 5 2 2 2 4" xfId="6720" xr:uid="{00000000-0005-0000-0000-000004430000}"/>
    <cellStyle name="Normal 2 2 5 2 2 2 4 2" xfId="29967" xr:uid="{00000000-0005-0000-0000-000005430000}"/>
    <cellStyle name="Normal 2 2 5 2 2 2 5" xfId="19986" xr:uid="{00000000-0005-0000-0000-000006430000}"/>
    <cellStyle name="Normal 2 2 5 2 2 3" xfId="6721" xr:uid="{00000000-0005-0000-0000-000007430000}"/>
    <cellStyle name="Normal 2 2 5 2 2 3 2" xfId="22293" xr:uid="{00000000-0005-0000-0000-000008430000}"/>
    <cellStyle name="Normal 2 2 5 2 2 4" xfId="6722" xr:uid="{00000000-0005-0000-0000-000009430000}"/>
    <cellStyle name="Normal 2 2 5 2 2 4 2" xfId="26129" xr:uid="{00000000-0005-0000-0000-00000A430000}"/>
    <cellStyle name="Normal 2 2 5 2 2 5" xfId="6723" xr:uid="{00000000-0005-0000-0000-00000B430000}"/>
    <cellStyle name="Normal 2 2 5 2 2 5 2" xfId="29966" xr:uid="{00000000-0005-0000-0000-00000C430000}"/>
    <cellStyle name="Normal 2 2 5 2 2 6" xfId="17439" xr:uid="{00000000-0005-0000-0000-00000D430000}"/>
    <cellStyle name="Normal 2 2 5 2 3" xfId="6724" xr:uid="{00000000-0005-0000-0000-00000E430000}"/>
    <cellStyle name="Normal 2 2 5 2 3 2" xfId="6725" xr:uid="{00000000-0005-0000-0000-00000F430000}"/>
    <cellStyle name="Normal 2 2 5 2 3 2 2" xfId="22295" xr:uid="{00000000-0005-0000-0000-000010430000}"/>
    <cellStyle name="Normal 2 2 5 2 3 3" xfId="6726" xr:uid="{00000000-0005-0000-0000-000011430000}"/>
    <cellStyle name="Normal 2 2 5 2 3 3 2" xfId="26131" xr:uid="{00000000-0005-0000-0000-000012430000}"/>
    <cellStyle name="Normal 2 2 5 2 3 4" xfId="6727" xr:uid="{00000000-0005-0000-0000-000013430000}"/>
    <cellStyle name="Normal 2 2 5 2 3 4 2" xfId="29968" xr:uid="{00000000-0005-0000-0000-000014430000}"/>
    <cellStyle name="Normal 2 2 5 2 3 5" xfId="18999" xr:uid="{00000000-0005-0000-0000-000015430000}"/>
    <cellStyle name="Normal 2 2 5 2 4" xfId="6728" xr:uid="{00000000-0005-0000-0000-000016430000}"/>
    <cellStyle name="Normal 2 2 5 2 4 2" xfId="22292" xr:uid="{00000000-0005-0000-0000-000017430000}"/>
    <cellStyle name="Normal 2 2 5 2 5" xfId="6729" xr:uid="{00000000-0005-0000-0000-000018430000}"/>
    <cellStyle name="Normal 2 2 5 2 5 2" xfId="26128" xr:uid="{00000000-0005-0000-0000-000019430000}"/>
    <cellStyle name="Normal 2 2 5 2 6" xfId="6730" xr:uid="{00000000-0005-0000-0000-00001A430000}"/>
    <cellStyle name="Normal 2 2 5 2 6 2" xfId="29965" xr:uid="{00000000-0005-0000-0000-00001B430000}"/>
    <cellStyle name="Normal 2 2 5 2 7" xfId="17438" xr:uid="{00000000-0005-0000-0000-00001C430000}"/>
    <cellStyle name="Normal 2 2 5 3" xfId="6731" xr:uid="{00000000-0005-0000-0000-00001D430000}"/>
    <cellStyle name="Normal 2 2 5 3 2" xfId="6732" xr:uid="{00000000-0005-0000-0000-00001E430000}"/>
    <cellStyle name="Normal 2 2 5 3 2 2" xfId="6733" xr:uid="{00000000-0005-0000-0000-00001F430000}"/>
    <cellStyle name="Normal 2 2 5 3 2 2 2" xfId="22297" xr:uid="{00000000-0005-0000-0000-000020430000}"/>
    <cellStyle name="Normal 2 2 5 3 2 3" xfId="6734" xr:uid="{00000000-0005-0000-0000-000021430000}"/>
    <cellStyle name="Normal 2 2 5 3 2 3 2" xfId="26133" xr:uid="{00000000-0005-0000-0000-000022430000}"/>
    <cellStyle name="Normal 2 2 5 3 2 4" xfId="6735" xr:uid="{00000000-0005-0000-0000-000023430000}"/>
    <cellStyle name="Normal 2 2 5 3 2 4 2" xfId="29970" xr:uid="{00000000-0005-0000-0000-000024430000}"/>
    <cellStyle name="Normal 2 2 5 3 2 5" xfId="19985" xr:uid="{00000000-0005-0000-0000-000025430000}"/>
    <cellStyle name="Normal 2 2 5 3 3" xfId="6736" xr:uid="{00000000-0005-0000-0000-000026430000}"/>
    <cellStyle name="Normal 2 2 5 3 3 2" xfId="22296" xr:uid="{00000000-0005-0000-0000-000027430000}"/>
    <cellStyle name="Normal 2 2 5 3 4" xfId="6737" xr:uid="{00000000-0005-0000-0000-000028430000}"/>
    <cellStyle name="Normal 2 2 5 3 4 2" xfId="26132" xr:uid="{00000000-0005-0000-0000-000029430000}"/>
    <cellStyle name="Normal 2 2 5 3 5" xfId="6738" xr:uid="{00000000-0005-0000-0000-00002A430000}"/>
    <cellStyle name="Normal 2 2 5 3 5 2" xfId="29969" xr:uid="{00000000-0005-0000-0000-00002B430000}"/>
    <cellStyle name="Normal 2 2 5 3 6" xfId="17440" xr:uid="{00000000-0005-0000-0000-00002C430000}"/>
    <cellStyle name="Normal 2 2 5 4" xfId="6739" xr:uid="{00000000-0005-0000-0000-00002D430000}"/>
    <cellStyle name="Normal 2 2 5 4 2" xfId="6740" xr:uid="{00000000-0005-0000-0000-00002E430000}"/>
    <cellStyle name="Normal 2 2 5 4 2 2" xfId="22298" xr:uid="{00000000-0005-0000-0000-00002F430000}"/>
    <cellStyle name="Normal 2 2 5 4 3" xfId="6741" xr:uid="{00000000-0005-0000-0000-000030430000}"/>
    <cellStyle name="Normal 2 2 5 4 3 2" xfId="26134" xr:uid="{00000000-0005-0000-0000-000031430000}"/>
    <cellStyle name="Normal 2 2 5 4 4" xfId="6742" xr:uid="{00000000-0005-0000-0000-000032430000}"/>
    <cellStyle name="Normal 2 2 5 4 4 2" xfId="29971" xr:uid="{00000000-0005-0000-0000-000033430000}"/>
    <cellStyle name="Normal 2 2 5 4 5" xfId="18998" xr:uid="{00000000-0005-0000-0000-000034430000}"/>
    <cellStyle name="Normal 2 2 5 5" xfId="6743" xr:uid="{00000000-0005-0000-0000-000035430000}"/>
    <cellStyle name="Normal 2 2 5 5 2" xfId="22291" xr:uid="{00000000-0005-0000-0000-000036430000}"/>
    <cellStyle name="Normal 2 2 5 6" xfId="6744" xr:uid="{00000000-0005-0000-0000-000037430000}"/>
    <cellStyle name="Normal 2 2 5 6 2" xfId="26127" xr:uid="{00000000-0005-0000-0000-000038430000}"/>
    <cellStyle name="Normal 2 2 5 7" xfId="6745" xr:uid="{00000000-0005-0000-0000-000039430000}"/>
    <cellStyle name="Normal 2 2 5 7 2" xfId="29964" xr:uid="{00000000-0005-0000-0000-00003A430000}"/>
    <cellStyle name="Normal 2 2 5 8" xfId="17437" xr:uid="{00000000-0005-0000-0000-00003B430000}"/>
    <cellStyle name="Normal 2 2 6" xfId="6746" xr:uid="{00000000-0005-0000-0000-00003C430000}"/>
    <cellStyle name="Normal 2 2 6 2" xfId="6747" xr:uid="{00000000-0005-0000-0000-00003D430000}"/>
    <cellStyle name="Normal 2 2 6 2 2" xfId="6748" xr:uid="{00000000-0005-0000-0000-00003E430000}"/>
    <cellStyle name="Normal 2 2 6 2 2 2" xfId="6749" xr:uid="{00000000-0005-0000-0000-00003F430000}"/>
    <cellStyle name="Normal 2 2 6 2 2 2 2" xfId="22301" xr:uid="{00000000-0005-0000-0000-000040430000}"/>
    <cellStyle name="Normal 2 2 6 2 2 3" xfId="6750" xr:uid="{00000000-0005-0000-0000-000041430000}"/>
    <cellStyle name="Normal 2 2 6 2 2 3 2" xfId="26137" xr:uid="{00000000-0005-0000-0000-000042430000}"/>
    <cellStyle name="Normal 2 2 6 2 2 4" xfId="6751" xr:uid="{00000000-0005-0000-0000-000043430000}"/>
    <cellStyle name="Normal 2 2 6 2 2 4 2" xfId="29974" xr:uid="{00000000-0005-0000-0000-000044430000}"/>
    <cellStyle name="Normal 2 2 6 2 2 5" xfId="19987" xr:uid="{00000000-0005-0000-0000-000045430000}"/>
    <cellStyle name="Normal 2 2 6 2 3" xfId="6752" xr:uid="{00000000-0005-0000-0000-000046430000}"/>
    <cellStyle name="Normal 2 2 6 2 3 2" xfId="22300" xr:uid="{00000000-0005-0000-0000-000047430000}"/>
    <cellStyle name="Normal 2 2 6 2 4" xfId="6753" xr:uid="{00000000-0005-0000-0000-000048430000}"/>
    <cellStyle name="Normal 2 2 6 2 4 2" xfId="26136" xr:uid="{00000000-0005-0000-0000-000049430000}"/>
    <cellStyle name="Normal 2 2 6 2 5" xfId="6754" xr:uid="{00000000-0005-0000-0000-00004A430000}"/>
    <cellStyle name="Normal 2 2 6 2 5 2" xfId="29973" xr:uid="{00000000-0005-0000-0000-00004B430000}"/>
    <cellStyle name="Normal 2 2 6 2 6" xfId="17442" xr:uid="{00000000-0005-0000-0000-00004C430000}"/>
    <cellStyle name="Normal 2 2 6 3" xfId="6755" xr:uid="{00000000-0005-0000-0000-00004D430000}"/>
    <cellStyle name="Normal 2 2 6 3 2" xfId="6756" xr:uid="{00000000-0005-0000-0000-00004E430000}"/>
    <cellStyle name="Normal 2 2 6 3 2 2" xfId="22302" xr:uid="{00000000-0005-0000-0000-00004F430000}"/>
    <cellStyle name="Normal 2 2 6 3 3" xfId="6757" xr:uid="{00000000-0005-0000-0000-000050430000}"/>
    <cellStyle name="Normal 2 2 6 3 3 2" xfId="26138" xr:uid="{00000000-0005-0000-0000-000051430000}"/>
    <cellStyle name="Normal 2 2 6 3 4" xfId="6758" xr:uid="{00000000-0005-0000-0000-000052430000}"/>
    <cellStyle name="Normal 2 2 6 3 4 2" xfId="29975" xr:uid="{00000000-0005-0000-0000-000053430000}"/>
    <cellStyle name="Normal 2 2 6 3 5" xfId="19000" xr:uid="{00000000-0005-0000-0000-000054430000}"/>
    <cellStyle name="Normal 2 2 6 4" xfId="6759" xr:uid="{00000000-0005-0000-0000-000055430000}"/>
    <cellStyle name="Normal 2 2 6 4 2" xfId="22299" xr:uid="{00000000-0005-0000-0000-000056430000}"/>
    <cellStyle name="Normal 2 2 6 5" xfId="6760" xr:uid="{00000000-0005-0000-0000-000057430000}"/>
    <cellStyle name="Normal 2 2 6 5 2" xfId="26135" xr:uid="{00000000-0005-0000-0000-000058430000}"/>
    <cellStyle name="Normal 2 2 6 6" xfId="6761" xr:uid="{00000000-0005-0000-0000-000059430000}"/>
    <cellStyle name="Normal 2 2 6 6 2" xfId="29972" xr:uid="{00000000-0005-0000-0000-00005A430000}"/>
    <cellStyle name="Normal 2 2 6 7" xfId="17441" xr:uid="{00000000-0005-0000-0000-00005B430000}"/>
    <cellStyle name="Normal 2 2 7" xfId="6762" xr:uid="{00000000-0005-0000-0000-00005C430000}"/>
    <cellStyle name="Normal 2 2 7 2" xfId="6763" xr:uid="{00000000-0005-0000-0000-00005D430000}"/>
    <cellStyle name="Normal 2 2 7 2 2" xfId="6764" xr:uid="{00000000-0005-0000-0000-00005E430000}"/>
    <cellStyle name="Normal 2 2 7 2 2 2" xfId="6765" xr:uid="{00000000-0005-0000-0000-00005F430000}"/>
    <cellStyle name="Normal 2 2 7 2 2 2 2" xfId="22305" xr:uid="{00000000-0005-0000-0000-000060430000}"/>
    <cellStyle name="Normal 2 2 7 2 2 3" xfId="6766" xr:uid="{00000000-0005-0000-0000-000061430000}"/>
    <cellStyle name="Normal 2 2 7 2 2 3 2" xfId="26141" xr:uid="{00000000-0005-0000-0000-000062430000}"/>
    <cellStyle name="Normal 2 2 7 2 2 4" xfId="6767" xr:uid="{00000000-0005-0000-0000-000063430000}"/>
    <cellStyle name="Normal 2 2 7 2 2 4 2" xfId="29978" xr:uid="{00000000-0005-0000-0000-000064430000}"/>
    <cellStyle name="Normal 2 2 7 2 2 5" xfId="20561" xr:uid="{00000000-0005-0000-0000-000065430000}"/>
    <cellStyle name="Normal 2 2 7 2 3" xfId="6768" xr:uid="{00000000-0005-0000-0000-000066430000}"/>
    <cellStyle name="Normal 2 2 7 2 3 2" xfId="22304" xr:uid="{00000000-0005-0000-0000-000067430000}"/>
    <cellStyle name="Normal 2 2 7 2 4" xfId="6769" xr:uid="{00000000-0005-0000-0000-000068430000}"/>
    <cellStyle name="Normal 2 2 7 2 4 2" xfId="26140" xr:uid="{00000000-0005-0000-0000-000069430000}"/>
    <cellStyle name="Normal 2 2 7 2 5" xfId="6770" xr:uid="{00000000-0005-0000-0000-00006A430000}"/>
    <cellStyle name="Normal 2 2 7 2 5 2" xfId="29977" xr:uid="{00000000-0005-0000-0000-00006B430000}"/>
    <cellStyle name="Normal 2 2 7 2 6" xfId="17444" xr:uid="{00000000-0005-0000-0000-00006C430000}"/>
    <cellStyle name="Normal 2 2 7 3" xfId="6771" xr:uid="{00000000-0005-0000-0000-00006D430000}"/>
    <cellStyle name="Normal 2 2 7 3 2" xfId="6772" xr:uid="{00000000-0005-0000-0000-00006E430000}"/>
    <cellStyle name="Normal 2 2 7 3 2 2" xfId="22306" xr:uid="{00000000-0005-0000-0000-00006F430000}"/>
    <cellStyle name="Normal 2 2 7 3 3" xfId="6773" xr:uid="{00000000-0005-0000-0000-000070430000}"/>
    <cellStyle name="Normal 2 2 7 3 3 2" xfId="26142" xr:uid="{00000000-0005-0000-0000-000071430000}"/>
    <cellStyle name="Normal 2 2 7 3 4" xfId="6774" xr:uid="{00000000-0005-0000-0000-000072430000}"/>
    <cellStyle name="Normal 2 2 7 3 4 2" xfId="29979" xr:uid="{00000000-0005-0000-0000-000073430000}"/>
    <cellStyle name="Normal 2 2 7 3 5" xfId="19544" xr:uid="{00000000-0005-0000-0000-000074430000}"/>
    <cellStyle name="Normal 2 2 7 4" xfId="6775" xr:uid="{00000000-0005-0000-0000-000075430000}"/>
    <cellStyle name="Normal 2 2 7 4 2" xfId="22303" xr:uid="{00000000-0005-0000-0000-000076430000}"/>
    <cellStyle name="Normal 2 2 7 5" xfId="6776" xr:uid="{00000000-0005-0000-0000-000077430000}"/>
    <cellStyle name="Normal 2 2 7 5 2" xfId="26139" xr:uid="{00000000-0005-0000-0000-000078430000}"/>
    <cellStyle name="Normal 2 2 7 6" xfId="6777" xr:uid="{00000000-0005-0000-0000-000079430000}"/>
    <cellStyle name="Normal 2 2 7 6 2" xfId="29976" xr:uid="{00000000-0005-0000-0000-00007A430000}"/>
    <cellStyle name="Normal 2 2 7 7" xfId="17443" xr:uid="{00000000-0005-0000-0000-00007B430000}"/>
    <cellStyle name="Normal 2 2 8" xfId="6778" xr:uid="{00000000-0005-0000-0000-00007C430000}"/>
    <cellStyle name="Normal 2 2 8 2" xfId="6779" xr:uid="{00000000-0005-0000-0000-00007D430000}"/>
    <cellStyle name="Normal 2 2 8 2 2" xfId="6780" xr:uid="{00000000-0005-0000-0000-00007E430000}"/>
    <cellStyle name="Normal 2 2 8 2 2 2" xfId="22308" xr:uid="{00000000-0005-0000-0000-00007F430000}"/>
    <cellStyle name="Normal 2 2 8 2 3" xfId="6781" xr:uid="{00000000-0005-0000-0000-000080430000}"/>
    <cellStyle name="Normal 2 2 8 2 3 2" xfId="26144" xr:uid="{00000000-0005-0000-0000-000081430000}"/>
    <cellStyle name="Normal 2 2 8 2 4" xfId="6782" xr:uid="{00000000-0005-0000-0000-000082430000}"/>
    <cellStyle name="Normal 2 2 8 2 4 2" xfId="29981" xr:uid="{00000000-0005-0000-0000-000083430000}"/>
    <cellStyle name="Normal 2 2 8 2 5" xfId="19964" xr:uid="{00000000-0005-0000-0000-000084430000}"/>
    <cellStyle name="Normal 2 2 8 3" xfId="6783" xr:uid="{00000000-0005-0000-0000-000085430000}"/>
    <cellStyle name="Normal 2 2 8 3 2" xfId="22307" xr:uid="{00000000-0005-0000-0000-000086430000}"/>
    <cellStyle name="Normal 2 2 8 4" xfId="6784" xr:uid="{00000000-0005-0000-0000-000087430000}"/>
    <cellStyle name="Normal 2 2 8 4 2" xfId="26143" xr:uid="{00000000-0005-0000-0000-000088430000}"/>
    <cellStyle name="Normal 2 2 8 5" xfId="6785" xr:uid="{00000000-0005-0000-0000-000089430000}"/>
    <cellStyle name="Normal 2 2 8 5 2" xfId="29980" xr:uid="{00000000-0005-0000-0000-00008A430000}"/>
    <cellStyle name="Normal 2 2 8 6" xfId="17445" xr:uid="{00000000-0005-0000-0000-00008B430000}"/>
    <cellStyle name="Normal 2 2 9" xfId="6786" xr:uid="{00000000-0005-0000-0000-00008C430000}"/>
    <cellStyle name="Normal 2 20" xfId="6787" xr:uid="{00000000-0005-0000-0000-00008D430000}"/>
    <cellStyle name="Normal 2 20 10" xfId="6788" xr:uid="{00000000-0005-0000-0000-00008E430000}"/>
    <cellStyle name="Normal 2 20 10 2" xfId="22309" xr:uid="{00000000-0005-0000-0000-00008F430000}"/>
    <cellStyle name="Normal 2 20 11" xfId="6789" xr:uid="{00000000-0005-0000-0000-000090430000}"/>
    <cellStyle name="Normal 2 20 11 2" xfId="26145" xr:uid="{00000000-0005-0000-0000-000091430000}"/>
    <cellStyle name="Normal 2 20 12" xfId="6790" xr:uid="{00000000-0005-0000-0000-000092430000}"/>
    <cellStyle name="Normal 2 20 12 2" xfId="29982" xr:uid="{00000000-0005-0000-0000-000093430000}"/>
    <cellStyle name="Normal 2 20 13" xfId="32651" xr:uid="{00000000-0005-0000-0000-000094430000}"/>
    <cellStyle name="Normal 2 20 14" xfId="17446" xr:uid="{00000000-0005-0000-0000-000095430000}"/>
    <cellStyle name="Normal 2 20 2" xfId="6791" xr:uid="{00000000-0005-0000-0000-000096430000}"/>
    <cellStyle name="Normal 2 20 2 10" xfId="6792" xr:uid="{00000000-0005-0000-0000-000097430000}"/>
    <cellStyle name="Normal 2 20 2 10 2" xfId="29983" xr:uid="{00000000-0005-0000-0000-000098430000}"/>
    <cellStyle name="Normal 2 20 2 11" xfId="17447" xr:uid="{00000000-0005-0000-0000-000099430000}"/>
    <cellStyle name="Normal 2 20 2 2" xfId="6793" xr:uid="{00000000-0005-0000-0000-00009A430000}"/>
    <cellStyle name="Normal 2 20 2 2 2" xfId="6794" xr:uid="{00000000-0005-0000-0000-00009B430000}"/>
    <cellStyle name="Normal 2 20 2 2 2 2" xfId="6795" xr:uid="{00000000-0005-0000-0000-00009C430000}"/>
    <cellStyle name="Normal 2 20 2 2 2 2 2" xfId="6796" xr:uid="{00000000-0005-0000-0000-00009D430000}"/>
    <cellStyle name="Normal 2 20 2 2 2 2 2 2" xfId="6797" xr:uid="{00000000-0005-0000-0000-00009E430000}"/>
    <cellStyle name="Normal 2 20 2 2 2 2 2 2 2" xfId="6798" xr:uid="{00000000-0005-0000-0000-00009F430000}"/>
    <cellStyle name="Normal 2 20 2 2 2 2 2 2 2 2" xfId="22315" xr:uid="{00000000-0005-0000-0000-0000A0430000}"/>
    <cellStyle name="Normal 2 20 2 2 2 2 2 2 3" xfId="6799" xr:uid="{00000000-0005-0000-0000-0000A1430000}"/>
    <cellStyle name="Normal 2 20 2 2 2 2 2 2 3 2" xfId="26151" xr:uid="{00000000-0005-0000-0000-0000A2430000}"/>
    <cellStyle name="Normal 2 20 2 2 2 2 2 2 4" xfId="6800" xr:uid="{00000000-0005-0000-0000-0000A3430000}"/>
    <cellStyle name="Normal 2 20 2 2 2 2 2 2 4 2" xfId="29988" xr:uid="{00000000-0005-0000-0000-0000A4430000}"/>
    <cellStyle name="Normal 2 20 2 2 2 2 2 2 5" xfId="19992" xr:uid="{00000000-0005-0000-0000-0000A5430000}"/>
    <cellStyle name="Normal 2 20 2 2 2 2 2 3" xfId="6801" xr:uid="{00000000-0005-0000-0000-0000A6430000}"/>
    <cellStyle name="Normal 2 20 2 2 2 2 2 3 2" xfId="22314" xr:uid="{00000000-0005-0000-0000-0000A7430000}"/>
    <cellStyle name="Normal 2 20 2 2 2 2 2 4" xfId="6802" xr:uid="{00000000-0005-0000-0000-0000A8430000}"/>
    <cellStyle name="Normal 2 20 2 2 2 2 2 4 2" xfId="26150" xr:uid="{00000000-0005-0000-0000-0000A9430000}"/>
    <cellStyle name="Normal 2 20 2 2 2 2 2 5" xfId="6803" xr:uid="{00000000-0005-0000-0000-0000AA430000}"/>
    <cellStyle name="Normal 2 20 2 2 2 2 2 5 2" xfId="29987" xr:uid="{00000000-0005-0000-0000-0000AB430000}"/>
    <cellStyle name="Normal 2 20 2 2 2 2 2 6" xfId="17451" xr:uid="{00000000-0005-0000-0000-0000AC430000}"/>
    <cellStyle name="Normal 2 20 2 2 2 2 3" xfId="6804" xr:uid="{00000000-0005-0000-0000-0000AD430000}"/>
    <cellStyle name="Normal 2 20 2 2 2 2 3 2" xfId="6805" xr:uid="{00000000-0005-0000-0000-0000AE430000}"/>
    <cellStyle name="Normal 2 20 2 2 2 2 3 2 2" xfId="22316" xr:uid="{00000000-0005-0000-0000-0000AF430000}"/>
    <cellStyle name="Normal 2 20 2 2 2 2 3 3" xfId="6806" xr:uid="{00000000-0005-0000-0000-0000B0430000}"/>
    <cellStyle name="Normal 2 20 2 2 2 2 3 3 2" xfId="26152" xr:uid="{00000000-0005-0000-0000-0000B1430000}"/>
    <cellStyle name="Normal 2 20 2 2 2 2 3 4" xfId="6807" xr:uid="{00000000-0005-0000-0000-0000B2430000}"/>
    <cellStyle name="Normal 2 20 2 2 2 2 3 4 2" xfId="29989" xr:uid="{00000000-0005-0000-0000-0000B3430000}"/>
    <cellStyle name="Normal 2 20 2 2 2 2 3 5" xfId="19005" xr:uid="{00000000-0005-0000-0000-0000B4430000}"/>
    <cellStyle name="Normal 2 20 2 2 2 2 4" xfId="6808" xr:uid="{00000000-0005-0000-0000-0000B5430000}"/>
    <cellStyle name="Normal 2 20 2 2 2 2 4 2" xfId="22313" xr:uid="{00000000-0005-0000-0000-0000B6430000}"/>
    <cellStyle name="Normal 2 20 2 2 2 2 5" xfId="6809" xr:uid="{00000000-0005-0000-0000-0000B7430000}"/>
    <cellStyle name="Normal 2 20 2 2 2 2 5 2" xfId="26149" xr:uid="{00000000-0005-0000-0000-0000B8430000}"/>
    <cellStyle name="Normal 2 20 2 2 2 2 6" xfId="6810" xr:uid="{00000000-0005-0000-0000-0000B9430000}"/>
    <cellStyle name="Normal 2 20 2 2 2 2 6 2" xfId="29986" xr:uid="{00000000-0005-0000-0000-0000BA430000}"/>
    <cellStyle name="Normal 2 20 2 2 2 2 7" xfId="17450" xr:uid="{00000000-0005-0000-0000-0000BB430000}"/>
    <cellStyle name="Normal 2 20 2 2 2 3" xfId="6811" xr:uid="{00000000-0005-0000-0000-0000BC430000}"/>
    <cellStyle name="Normal 2 20 2 2 2 3 2" xfId="6812" xr:uid="{00000000-0005-0000-0000-0000BD430000}"/>
    <cellStyle name="Normal 2 20 2 2 2 3 2 2" xfId="6813" xr:uid="{00000000-0005-0000-0000-0000BE430000}"/>
    <cellStyle name="Normal 2 20 2 2 2 3 2 2 2" xfId="22318" xr:uid="{00000000-0005-0000-0000-0000BF430000}"/>
    <cellStyle name="Normal 2 20 2 2 2 3 2 3" xfId="6814" xr:uid="{00000000-0005-0000-0000-0000C0430000}"/>
    <cellStyle name="Normal 2 20 2 2 2 3 2 3 2" xfId="26154" xr:uid="{00000000-0005-0000-0000-0000C1430000}"/>
    <cellStyle name="Normal 2 20 2 2 2 3 2 4" xfId="6815" xr:uid="{00000000-0005-0000-0000-0000C2430000}"/>
    <cellStyle name="Normal 2 20 2 2 2 3 2 4 2" xfId="29991" xr:uid="{00000000-0005-0000-0000-0000C3430000}"/>
    <cellStyle name="Normal 2 20 2 2 2 3 2 5" xfId="19991" xr:uid="{00000000-0005-0000-0000-0000C4430000}"/>
    <cellStyle name="Normal 2 20 2 2 2 3 3" xfId="6816" xr:uid="{00000000-0005-0000-0000-0000C5430000}"/>
    <cellStyle name="Normal 2 20 2 2 2 3 3 2" xfId="22317" xr:uid="{00000000-0005-0000-0000-0000C6430000}"/>
    <cellStyle name="Normal 2 20 2 2 2 3 4" xfId="6817" xr:uid="{00000000-0005-0000-0000-0000C7430000}"/>
    <cellStyle name="Normal 2 20 2 2 2 3 4 2" xfId="26153" xr:uid="{00000000-0005-0000-0000-0000C8430000}"/>
    <cellStyle name="Normal 2 20 2 2 2 3 5" xfId="6818" xr:uid="{00000000-0005-0000-0000-0000C9430000}"/>
    <cellStyle name="Normal 2 20 2 2 2 3 5 2" xfId="29990" xr:uid="{00000000-0005-0000-0000-0000CA430000}"/>
    <cellStyle name="Normal 2 20 2 2 2 3 6" xfId="17452" xr:uid="{00000000-0005-0000-0000-0000CB430000}"/>
    <cellStyle name="Normal 2 20 2 2 2 4" xfId="6819" xr:uid="{00000000-0005-0000-0000-0000CC430000}"/>
    <cellStyle name="Normal 2 20 2 2 2 4 2" xfId="6820" xr:uid="{00000000-0005-0000-0000-0000CD430000}"/>
    <cellStyle name="Normal 2 20 2 2 2 4 2 2" xfId="22319" xr:uid="{00000000-0005-0000-0000-0000CE430000}"/>
    <cellStyle name="Normal 2 20 2 2 2 4 3" xfId="6821" xr:uid="{00000000-0005-0000-0000-0000CF430000}"/>
    <cellStyle name="Normal 2 20 2 2 2 4 3 2" xfId="26155" xr:uid="{00000000-0005-0000-0000-0000D0430000}"/>
    <cellStyle name="Normal 2 20 2 2 2 4 4" xfId="6822" xr:uid="{00000000-0005-0000-0000-0000D1430000}"/>
    <cellStyle name="Normal 2 20 2 2 2 4 4 2" xfId="29992" xr:uid="{00000000-0005-0000-0000-0000D2430000}"/>
    <cellStyle name="Normal 2 20 2 2 2 4 5" xfId="19004" xr:uid="{00000000-0005-0000-0000-0000D3430000}"/>
    <cellStyle name="Normal 2 20 2 2 2 5" xfId="6823" xr:uid="{00000000-0005-0000-0000-0000D4430000}"/>
    <cellStyle name="Normal 2 20 2 2 2 5 2" xfId="22312" xr:uid="{00000000-0005-0000-0000-0000D5430000}"/>
    <cellStyle name="Normal 2 20 2 2 2 6" xfId="6824" xr:uid="{00000000-0005-0000-0000-0000D6430000}"/>
    <cellStyle name="Normal 2 20 2 2 2 6 2" xfId="26148" xr:uid="{00000000-0005-0000-0000-0000D7430000}"/>
    <cellStyle name="Normal 2 20 2 2 2 7" xfId="6825" xr:uid="{00000000-0005-0000-0000-0000D8430000}"/>
    <cellStyle name="Normal 2 20 2 2 2 7 2" xfId="29985" xr:uid="{00000000-0005-0000-0000-0000D9430000}"/>
    <cellStyle name="Normal 2 20 2 2 2 8" xfId="17449" xr:uid="{00000000-0005-0000-0000-0000DA430000}"/>
    <cellStyle name="Normal 2 20 2 2 3" xfId="6826" xr:uid="{00000000-0005-0000-0000-0000DB430000}"/>
    <cellStyle name="Normal 2 20 2 2 3 2" xfId="6827" xr:uid="{00000000-0005-0000-0000-0000DC430000}"/>
    <cellStyle name="Normal 2 20 2 2 3 2 2" xfId="6828" xr:uid="{00000000-0005-0000-0000-0000DD430000}"/>
    <cellStyle name="Normal 2 20 2 2 3 2 2 2" xfId="6829" xr:uid="{00000000-0005-0000-0000-0000DE430000}"/>
    <cellStyle name="Normal 2 20 2 2 3 2 2 2 2" xfId="22322" xr:uid="{00000000-0005-0000-0000-0000DF430000}"/>
    <cellStyle name="Normal 2 20 2 2 3 2 2 3" xfId="6830" xr:uid="{00000000-0005-0000-0000-0000E0430000}"/>
    <cellStyle name="Normal 2 20 2 2 3 2 2 3 2" xfId="26158" xr:uid="{00000000-0005-0000-0000-0000E1430000}"/>
    <cellStyle name="Normal 2 20 2 2 3 2 2 4" xfId="6831" xr:uid="{00000000-0005-0000-0000-0000E2430000}"/>
    <cellStyle name="Normal 2 20 2 2 3 2 2 4 2" xfId="29995" xr:uid="{00000000-0005-0000-0000-0000E3430000}"/>
    <cellStyle name="Normal 2 20 2 2 3 2 2 5" xfId="19993" xr:uid="{00000000-0005-0000-0000-0000E4430000}"/>
    <cellStyle name="Normal 2 20 2 2 3 2 3" xfId="6832" xr:uid="{00000000-0005-0000-0000-0000E5430000}"/>
    <cellStyle name="Normal 2 20 2 2 3 2 3 2" xfId="22321" xr:uid="{00000000-0005-0000-0000-0000E6430000}"/>
    <cellStyle name="Normal 2 20 2 2 3 2 4" xfId="6833" xr:uid="{00000000-0005-0000-0000-0000E7430000}"/>
    <cellStyle name="Normal 2 20 2 2 3 2 4 2" xfId="26157" xr:uid="{00000000-0005-0000-0000-0000E8430000}"/>
    <cellStyle name="Normal 2 20 2 2 3 2 5" xfId="6834" xr:uid="{00000000-0005-0000-0000-0000E9430000}"/>
    <cellStyle name="Normal 2 20 2 2 3 2 5 2" xfId="29994" xr:uid="{00000000-0005-0000-0000-0000EA430000}"/>
    <cellStyle name="Normal 2 20 2 2 3 2 6" xfId="17454" xr:uid="{00000000-0005-0000-0000-0000EB430000}"/>
    <cellStyle name="Normal 2 20 2 2 3 3" xfId="6835" xr:uid="{00000000-0005-0000-0000-0000EC430000}"/>
    <cellStyle name="Normal 2 20 2 2 3 3 2" xfId="6836" xr:uid="{00000000-0005-0000-0000-0000ED430000}"/>
    <cellStyle name="Normal 2 20 2 2 3 3 2 2" xfId="22323" xr:uid="{00000000-0005-0000-0000-0000EE430000}"/>
    <cellStyle name="Normal 2 20 2 2 3 3 3" xfId="6837" xr:uid="{00000000-0005-0000-0000-0000EF430000}"/>
    <cellStyle name="Normal 2 20 2 2 3 3 3 2" xfId="26159" xr:uid="{00000000-0005-0000-0000-0000F0430000}"/>
    <cellStyle name="Normal 2 20 2 2 3 3 4" xfId="6838" xr:uid="{00000000-0005-0000-0000-0000F1430000}"/>
    <cellStyle name="Normal 2 20 2 2 3 3 4 2" xfId="29996" xr:uid="{00000000-0005-0000-0000-0000F2430000}"/>
    <cellStyle name="Normal 2 20 2 2 3 3 5" xfId="19006" xr:uid="{00000000-0005-0000-0000-0000F3430000}"/>
    <cellStyle name="Normal 2 20 2 2 3 4" xfId="6839" xr:uid="{00000000-0005-0000-0000-0000F4430000}"/>
    <cellStyle name="Normal 2 20 2 2 3 4 2" xfId="22320" xr:uid="{00000000-0005-0000-0000-0000F5430000}"/>
    <cellStyle name="Normal 2 20 2 2 3 5" xfId="6840" xr:uid="{00000000-0005-0000-0000-0000F6430000}"/>
    <cellStyle name="Normal 2 20 2 2 3 5 2" xfId="26156" xr:uid="{00000000-0005-0000-0000-0000F7430000}"/>
    <cellStyle name="Normal 2 20 2 2 3 6" xfId="6841" xr:uid="{00000000-0005-0000-0000-0000F8430000}"/>
    <cellStyle name="Normal 2 20 2 2 3 6 2" xfId="29993" xr:uid="{00000000-0005-0000-0000-0000F9430000}"/>
    <cellStyle name="Normal 2 20 2 2 3 7" xfId="17453" xr:uid="{00000000-0005-0000-0000-0000FA430000}"/>
    <cellStyle name="Normal 2 20 2 2 4" xfId="6842" xr:uid="{00000000-0005-0000-0000-0000FB430000}"/>
    <cellStyle name="Normal 2 20 2 2 4 2" xfId="6843" xr:uid="{00000000-0005-0000-0000-0000FC430000}"/>
    <cellStyle name="Normal 2 20 2 2 4 2 2" xfId="6844" xr:uid="{00000000-0005-0000-0000-0000FD430000}"/>
    <cellStyle name="Normal 2 20 2 2 4 2 2 2" xfId="22325" xr:uid="{00000000-0005-0000-0000-0000FE430000}"/>
    <cellStyle name="Normal 2 20 2 2 4 2 3" xfId="6845" xr:uid="{00000000-0005-0000-0000-0000FF430000}"/>
    <cellStyle name="Normal 2 20 2 2 4 2 3 2" xfId="26161" xr:uid="{00000000-0005-0000-0000-000000440000}"/>
    <cellStyle name="Normal 2 20 2 2 4 2 4" xfId="6846" xr:uid="{00000000-0005-0000-0000-000001440000}"/>
    <cellStyle name="Normal 2 20 2 2 4 2 4 2" xfId="29998" xr:uid="{00000000-0005-0000-0000-000002440000}"/>
    <cellStyle name="Normal 2 20 2 2 4 2 5" xfId="19990" xr:uid="{00000000-0005-0000-0000-000003440000}"/>
    <cellStyle name="Normal 2 20 2 2 4 3" xfId="6847" xr:uid="{00000000-0005-0000-0000-000004440000}"/>
    <cellStyle name="Normal 2 20 2 2 4 3 2" xfId="22324" xr:uid="{00000000-0005-0000-0000-000005440000}"/>
    <cellStyle name="Normal 2 20 2 2 4 4" xfId="6848" xr:uid="{00000000-0005-0000-0000-000006440000}"/>
    <cellStyle name="Normal 2 20 2 2 4 4 2" xfId="26160" xr:uid="{00000000-0005-0000-0000-000007440000}"/>
    <cellStyle name="Normal 2 20 2 2 4 5" xfId="6849" xr:uid="{00000000-0005-0000-0000-000008440000}"/>
    <cellStyle name="Normal 2 20 2 2 4 5 2" xfId="29997" xr:uid="{00000000-0005-0000-0000-000009440000}"/>
    <cellStyle name="Normal 2 20 2 2 4 6" xfId="17455" xr:uid="{00000000-0005-0000-0000-00000A440000}"/>
    <cellStyle name="Normal 2 20 2 2 5" xfId="6850" xr:uid="{00000000-0005-0000-0000-00000B440000}"/>
    <cellStyle name="Normal 2 20 2 2 5 2" xfId="6851" xr:uid="{00000000-0005-0000-0000-00000C440000}"/>
    <cellStyle name="Normal 2 20 2 2 5 2 2" xfId="22326" xr:uid="{00000000-0005-0000-0000-00000D440000}"/>
    <cellStyle name="Normal 2 20 2 2 5 3" xfId="6852" xr:uid="{00000000-0005-0000-0000-00000E440000}"/>
    <cellStyle name="Normal 2 20 2 2 5 3 2" xfId="26162" xr:uid="{00000000-0005-0000-0000-00000F440000}"/>
    <cellStyle name="Normal 2 20 2 2 5 4" xfId="6853" xr:uid="{00000000-0005-0000-0000-000010440000}"/>
    <cellStyle name="Normal 2 20 2 2 5 4 2" xfId="29999" xr:uid="{00000000-0005-0000-0000-000011440000}"/>
    <cellStyle name="Normal 2 20 2 2 5 5" xfId="19003" xr:uid="{00000000-0005-0000-0000-000012440000}"/>
    <cellStyle name="Normal 2 20 2 2 6" xfId="6854" xr:uid="{00000000-0005-0000-0000-000013440000}"/>
    <cellStyle name="Normal 2 20 2 2 6 2" xfId="22311" xr:uid="{00000000-0005-0000-0000-000014440000}"/>
    <cellStyle name="Normal 2 20 2 2 7" xfId="6855" xr:uid="{00000000-0005-0000-0000-000015440000}"/>
    <cellStyle name="Normal 2 20 2 2 7 2" xfId="26147" xr:uid="{00000000-0005-0000-0000-000016440000}"/>
    <cellStyle name="Normal 2 20 2 2 8" xfId="6856" xr:uid="{00000000-0005-0000-0000-000017440000}"/>
    <cellStyle name="Normal 2 20 2 2 8 2" xfId="29984" xr:uid="{00000000-0005-0000-0000-000018440000}"/>
    <cellStyle name="Normal 2 20 2 2 9" xfId="17448" xr:uid="{00000000-0005-0000-0000-000019440000}"/>
    <cellStyle name="Normal 2 20 2 3" xfId="6857" xr:uid="{00000000-0005-0000-0000-00001A440000}"/>
    <cellStyle name="Normal 2 20 2 3 2" xfId="6858" xr:uid="{00000000-0005-0000-0000-00001B440000}"/>
    <cellStyle name="Normal 2 20 2 3 2 2" xfId="6859" xr:uid="{00000000-0005-0000-0000-00001C440000}"/>
    <cellStyle name="Normal 2 20 2 3 2 2 2" xfId="6860" xr:uid="{00000000-0005-0000-0000-00001D440000}"/>
    <cellStyle name="Normal 2 20 2 3 2 2 2 2" xfId="6861" xr:uid="{00000000-0005-0000-0000-00001E440000}"/>
    <cellStyle name="Normal 2 20 2 3 2 2 2 2 2" xfId="22330" xr:uid="{00000000-0005-0000-0000-00001F440000}"/>
    <cellStyle name="Normal 2 20 2 3 2 2 2 3" xfId="6862" xr:uid="{00000000-0005-0000-0000-000020440000}"/>
    <cellStyle name="Normal 2 20 2 3 2 2 2 3 2" xfId="26166" xr:uid="{00000000-0005-0000-0000-000021440000}"/>
    <cellStyle name="Normal 2 20 2 3 2 2 2 4" xfId="6863" xr:uid="{00000000-0005-0000-0000-000022440000}"/>
    <cellStyle name="Normal 2 20 2 3 2 2 2 4 2" xfId="30003" xr:uid="{00000000-0005-0000-0000-000023440000}"/>
    <cellStyle name="Normal 2 20 2 3 2 2 2 5" xfId="19995" xr:uid="{00000000-0005-0000-0000-000024440000}"/>
    <cellStyle name="Normal 2 20 2 3 2 2 3" xfId="6864" xr:uid="{00000000-0005-0000-0000-000025440000}"/>
    <cellStyle name="Normal 2 20 2 3 2 2 3 2" xfId="22329" xr:uid="{00000000-0005-0000-0000-000026440000}"/>
    <cellStyle name="Normal 2 20 2 3 2 2 4" xfId="6865" xr:uid="{00000000-0005-0000-0000-000027440000}"/>
    <cellStyle name="Normal 2 20 2 3 2 2 4 2" xfId="26165" xr:uid="{00000000-0005-0000-0000-000028440000}"/>
    <cellStyle name="Normal 2 20 2 3 2 2 5" xfId="6866" xr:uid="{00000000-0005-0000-0000-000029440000}"/>
    <cellStyle name="Normal 2 20 2 3 2 2 5 2" xfId="30002" xr:uid="{00000000-0005-0000-0000-00002A440000}"/>
    <cellStyle name="Normal 2 20 2 3 2 2 6" xfId="17458" xr:uid="{00000000-0005-0000-0000-00002B440000}"/>
    <cellStyle name="Normal 2 20 2 3 2 3" xfId="6867" xr:uid="{00000000-0005-0000-0000-00002C440000}"/>
    <cellStyle name="Normal 2 20 2 3 2 3 2" xfId="6868" xr:uid="{00000000-0005-0000-0000-00002D440000}"/>
    <cellStyle name="Normal 2 20 2 3 2 3 2 2" xfId="22331" xr:uid="{00000000-0005-0000-0000-00002E440000}"/>
    <cellStyle name="Normal 2 20 2 3 2 3 3" xfId="6869" xr:uid="{00000000-0005-0000-0000-00002F440000}"/>
    <cellStyle name="Normal 2 20 2 3 2 3 3 2" xfId="26167" xr:uid="{00000000-0005-0000-0000-000030440000}"/>
    <cellStyle name="Normal 2 20 2 3 2 3 4" xfId="6870" xr:uid="{00000000-0005-0000-0000-000031440000}"/>
    <cellStyle name="Normal 2 20 2 3 2 3 4 2" xfId="30004" xr:uid="{00000000-0005-0000-0000-000032440000}"/>
    <cellStyle name="Normal 2 20 2 3 2 3 5" xfId="19008" xr:uid="{00000000-0005-0000-0000-000033440000}"/>
    <cellStyle name="Normal 2 20 2 3 2 4" xfId="6871" xr:uid="{00000000-0005-0000-0000-000034440000}"/>
    <cellStyle name="Normal 2 20 2 3 2 4 2" xfId="22328" xr:uid="{00000000-0005-0000-0000-000035440000}"/>
    <cellStyle name="Normal 2 20 2 3 2 5" xfId="6872" xr:uid="{00000000-0005-0000-0000-000036440000}"/>
    <cellStyle name="Normal 2 20 2 3 2 5 2" xfId="26164" xr:uid="{00000000-0005-0000-0000-000037440000}"/>
    <cellStyle name="Normal 2 20 2 3 2 6" xfId="6873" xr:uid="{00000000-0005-0000-0000-000038440000}"/>
    <cellStyle name="Normal 2 20 2 3 2 6 2" xfId="30001" xr:uid="{00000000-0005-0000-0000-000039440000}"/>
    <cellStyle name="Normal 2 20 2 3 2 7" xfId="17457" xr:uid="{00000000-0005-0000-0000-00003A440000}"/>
    <cellStyle name="Normal 2 20 2 3 3" xfId="6874" xr:uid="{00000000-0005-0000-0000-00003B440000}"/>
    <cellStyle name="Normal 2 20 2 3 3 2" xfId="6875" xr:uid="{00000000-0005-0000-0000-00003C440000}"/>
    <cellStyle name="Normal 2 20 2 3 3 2 2" xfId="6876" xr:uid="{00000000-0005-0000-0000-00003D440000}"/>
    <cellStyle name="Normal 2 20 2 3 3 2 2 2" xfId="22333" xr:uid="{00000000-0005-0000-0000-00003E440000}"/>
    <cellStyle name="Normal 2 20 2 3 3 2 3" xfId="6877" xr:uid="{00000000-0005-0000-0000-00003F440000}"/>
    <cellStyle name="Normal 2 20 2 3 3 2 3 2" xfId="26169" xr:uid="{00000000-0005-0000-0000-000040440000}"/>
    <cellStyle name="Normal 2 20 2 3 3 2 4" xfId="6878" xr:uid="{00000000-0005-0000-0000-000041440000}"/>
    <cellStyle name="Normal 2 20 2 3 3 2 4 2" xfId="30006" xr:uid="{00000000-0005-0000-0000-000042440000}"/>
    <cellStyle name="Normal 2 20 2 3 3 2 5" xfId="19994" xr:uid="{00000000-0005-0000-0000-000043440000}"/>
    <cellStyle name="Normal 2 20 2 3 3 3" xfId="6879" xr:uid="{00000000-0005-0000-0000-000044440000}"/>
    <cellStyle name="Normal 2 20 2 3 3 3 2" xfId="22332" xr:uid="{00000000-0005-0000-0000-000045440000}"/>
    <cellStyle name="Normal 2 20 2 3 3 4" xfId="6880" xr:uid="{00000000-0005-0000-0000-000046440000}"/>
    <cellStyle name="Normal 2 20 2 3 3 4 2" xfId="26168" xr:uid="{00000000-0005-0000-0000-000047440000}"/>
    <cellStyle name="Normal 2 20 2 3 3 5" xfId="6881" xr:uid="{00000000-0005-0000-0000-000048440000}"/>
    <cellStyle name="Normal 2 20 2 3 3 5 2" xfId="30005" xr:uid="{00000000-0005-0000-0000-000049440000}"/>
    <cellStyle name="Normal 2 20 2 3 3 6" xfId="17459" xr:uid="{00000000-0005-0000-0000-00004A440000}"/>
    <cellStyle name="Normal 2 20 2 3 4" xfId="6882" xr:uid="{00000000-0005-0000-0000-00004B440000}"/>
    <cellStyle name="Normal 2 20 2 3 4 2" xfId="6883" xr:uid="{00000000-0005-0000-0000-00004C440000}"/>
    <cellStyle name="Normal 2 20 2 3 4 2 2" xfId="22334" xr:uid="{00000000-0005-0000-0000-00004D440000}"/>
    <cellStyle name="Normal 2 20 2 3 4 3" xfId="6884" xr:uid="{00000000-0005-0000-0000-00004E440000}"/>
    <cellStyle name="Normal 2 20 2 3 4 3 2" xfId="26170" xr:uid="{00000000-0005-0000-0000-00004F440000}"/>
    <cellStyle name="Normal 2 20 2 3 4 4" xfId="6885" xr:uid="{00000000-0005-0000-0000-000050440000}"/>
    <cellStyle name="Normal 2 20 2 3 4 4 2" xfId="30007" xr:uid="{00000000-0005-0000-0000-000051440000}"/>
    <cellStyle name="Normal 2 20 2 3 4 5" xfId="19007" xr:uid="{00000000-0005-0000-0000-000052440000}"/>
    <cellStyle name="Normal 2 20 2 3 5" xfId="6886" xr:uid="{00000000-0005-0000-0000-000053440000}"/>
    <cellStyle name="Normal 2 20 2 3 5 2" xfId="22327" xr:uid="{00000000-0005-0000-0000-000054440000}"/>
    <cellStyle name="Normal 2 20 2 3 6" xfId="6887" xr:uid="{00000000-0005-0000-0000-000055440000}"/>
    <cellStyle name="Normal 2 20 2 3 6 2" xfId="26163" xr:uid="{00000000-0005-0000-0000-000056440000}"/>
    <cellStyle name="Normal 2 20 2 3 7" xfId="6888" xr:uid="{00000000-0005-0000-0000-000057440000}"/>
    <cellStyle name="Normal 2 20 2 3 7 2" xfId="30000" xr:uid="{00000000-0005-0000-0000-000058440000}"/>
    <cellStyle name="Normal 2 20 2 3 8" xfId="17456" xr:uid="{00000000-0005-0000-0000-000059440000}"/>
    <cellStyle name="Normal 2 20 2 4" xfId="6889" xr:uid="{00000000-0005-0000-0000-00005A440000}"/>
    <cellStyle name="Normal 2 20 2 4 2" xfId="6890" xr:uid="{00000000-0005-0000-0000-00005B440000}"/>
    <cellStyle name="Normal 2 20 2 4 2 2" xfId="6891" xr:uid="{00000000-0005-0000-0000-00005C440000}"/>
    <cellStyle name="Normal 2 20 2 4 2 2 2" xfId="6892" xr:uid="{00000000-0005-0000-0000-00005D440000}"/>
    <cellStyle name="Normal 2 20 2 4 2 2 2 2" xfId="22337" xr:uid="{00000000-0005-0000-0000-00005E440000}"/>
    <cellStyle name="Normal 2 20 2 4 2 2 3" xfId="6893" xr:uid="{00000000-0005-0000-0000-00005F440000}"/>
    <cellStyle name="Normal 2 20 2 4 2 2 3 2" xfId="26173" xr:uid="{00000000-0005-0000-0000-000060440000}"/>
    <cellStyle name="Normal 2 20 2 4 2 2 4" xfId="6894" xr:uid="{00000000-0005-0000-0000-000061440000}"/>
    <cellStyle name="Normal 2 20 2 4 2 2 4 2" xfId="30010" xr:uid="{00000000-0005-0000-0000-000062440000}"/>
    <cellStyle name="Normal 2 20 2 4 2 2 5" xfId="19996" xr:uid="{00000000-0005-0000-0000-000063440000}"/>
    <cellStyle name="Normal 2 20 2 4 2 3" xfId="6895" xr:uid="{00000000-0005-0000-0000-000064440000}"/>
    <cellStyle name="Normal 2 20 2 4 2 3 2" xfId="22336" xr:uid="{00000000-0005-0000-0000-000065440000}"/>
    <cellStyle name="Normal 2 20 2 4 2 4" xfId="6896" xr:uid="{00000000-0005-0000-0000-000066440000}"/>
    <cellStyle name="Normal 2 20 2 4 2 4 2" xfId="26172" xr:uid="{00000000-0005-0000-0000-000067440000}"/>
    <cellStyle name="Normal 2 20 2 4 2 5" xfId="6897" xr:uid="{00000000-0005-0000-0000-000068440000}"/>
    <cellStyle name="Normal 2 20 2 4 2 5 2" xfId="30009" xr:uid="{00000000-0005-0000-0000-000069440000}"/>
    <cellStyle name="Normal 2 20 2 4 2 6" xfId="17461" xr:uid="{00000000-0005-0000-0000-00006A440000}"/>
    <cellStyle name="Normal 2 20 2 4 3" xfId="6898" xr:uid="{00000000-0005-0000-0000-00006B440000}"/>
    <cellStyle name="Normal 2 20 2 4 3 2" xfId="6899" xr:uid="{00000000-0005-0000-0000-00006C440000}"/>
    <cellStyle name="Normal 2 20 2 4 3 2 2" xfId="22338" xr:uid="{00000000-0005-0000-0000-00006D440000}"/>
    <cellStyle name="Normal 2 20 2 4 3 3" xfId="6900" xr:uid="{00000000-0005-0000-0000-00006E440000}"/>
    <cellStyle name="Normal 2 20 2 4 3 3 2" xfId="26174" xr:uid="{00000000-0005-0000-0000-00006F440000}"/>
    <cellStyle name="Normal 2 20 2 4 3 4" xfId="6901" xr:uid="{00000000-0005-0000-0000-000070440000}"/>
    <cellStyle name="Normal 2 20 2 4 3 4 2" xfId="30011" xr:uid="{00000000-0005-0000-0000-000071440000}"/>
    <cellStyle name="Normal 2 20 2 4 3 5" xfId="19009" xr:uid="{00000000-0005-0000-0000-000072440000}"/>
    <cellStyle name="Normal 2 20 2 4 4" xfId="6902" xr:uid="{00000000-0005-0000-0000-000073440000}"/>
    <cellStyle name="Normal 2 20 2 4 4 2" xfId="22335" xr:uid="{00000000-0005-0000-0000-000074440000}"/>
    <cellStyle name="Normal 2 20 2 4 5" xfId="6903" xr:uid="{00000000-0005-0000-0000-000075440000}"/>
    <cellStyle name="Normal 2 20 2 4 5 2" xfId="26171" xr:uid="{00000000-0005-0000-0000-000076440000}"/>
    <cellStyle name="Normal 2 20 2 4 6" xfId="6904" xr:uid="{00000000-0005-0000-0000-000077440000}"/>
    <cellStyle name="Normal 2 20 2 4 6 2" xfId="30008" xr:uid="{00000000-0005-0000-0000-000078440000}"/>
    <cellStyle name="Normal 2 20 2 4 7" xfId="17460" xr:uid="{00000000-0005-0000-0000-000079440000}"/>
    <cellStyle name="Normal 2 20 2 5" xfId="6905" xr:uid="{00000000-0005-0000-0000-00007A440000}"/>
    <cellStyle name="Normal 2 20 2 5 2" xfId="6906" xr:uid="{00000000-0005-0000-0000-00007B440000}"/>
    <cellStyle name="Normal 2 20 2 5 2 2" xfId="6907" xr:uid="{00000000-0005-0000-0000-00007C440000}"/>
    <cellStyle name="Normal 2 20 2 5 2 2 2" xfId="6908" xr:uid="{00000000-0005-0000-0000-00007D440000}"/>
    <cellStyle name="Normal 2 20 2 5 2 2 2 2" xfId="22341" xr:uid="{00000000-0005-0000-0000-00007E440000}"/>
    <cellStyle name="Normal 2 20 2 5 2 2 3" xfId="6909" xr:uid="{00000000-0005-0000-0000-00007F440000}"/>
    <cellStyle name="Normal 2 20 2 5 2 2 3 2" xfId="26177" xr:uid="{00000000-0005-0000-0000-000080440000}"/>
    <cellStyle name="Normal 2 20 2 5 2 2 4" xfId="6910" xr:uid="{00000000-0005-0000-0000-000081440000}"/>
    <cellStyle name="Normal 2 20 2 5 2 2 4 2" xfId="30014" xr:uid="{00000000-0005-0000-0000-000082440000}"/>
    <cellStyle name="Normal 2 20 2 5 2 2 5" xfId="20562" xr:uid="{00000000-0005-0000-0000-000083440000}"/>
    <cellStyle name="Normal 2 20 2 5 2 3" xfId="6911" xr:uid="{00000000-0005-0000-0000-000084440000}"/>
    <cellStyle name="Normal 2 20 2 5 2 3 2" xfId="22340" xr:uid="{00000000-0005-0000-0000-000085440000}"/>
    <cellStyle name="Normal 2 20 2 5 2 4" xfId="6912" xr:uid="{00000000-0005-0000-0000-000086440000}"/>
    <cellStyle name="Normal 2 20 2 5 2 4 2" xfId="26176" xr:uid="{00000000-0005-0000-0000-000087440000}"/>
    <cellStyle name="Normal 2 20 2 5 2 5" xfId="6913" xr:uid="{00000000-0005-0000-0000-000088440000}"/>
    <cellStyle name="Normal 2 20 2 5 2 5 2" xfId="30013" xr:uid="{00000000-0005-0000-0000-000089440000}"/>
    <cellStyle name="Normal 2 20 2 5 2 6" xfId="17463" xr:uid="{00000000-0005-0000-0000-00008A440000}"/>
    <cellStyle name="Normal 2 20 2 5 3" xfId="6914" xr:uid="{00000000-0005-0000-0000-00008B440000}"/>
    <cellStyle name="Normal 2 20 2 5 3 2" xfId="6915" xr:uid="{00000000-0005-0000-0000-00008C440000}"/>
    <cellStyle name="Normal 2 20 2 5 3 2 2" xfId="22342" xr:uid="{00000000-0005-0000-0000-00008D440000}"/>
    <cellStyle name="Normal 2 20 2 5 3 3" xfId="6916" xr:uid="{00000000-0005-0000-0000-00008E440000}"/>
    <cellStyle name="Normal 2 20 2 5 3 3 2" xfId="26178" xr:uid="{00000000-0005-0000-0000-00008F440000}"/>
    <cellStyle name="Normal 2 20 2 5 3 4" xfId="6917" xr:uid="{00000000-0005-0000-0000-000090440000}"/>
    <cellStyle name="Normal 2 20 2 5 3 4 2" xfId="30015" xr:uid="{00000000-0005-0000-0000-000091440000}"/>
    <cellStyle name="Normal 2 20 2 5 3 5" xfId="19584" xr:uid="{00000000-0005-0000-0000-000092440000}"/>
    <cellStyle name="Normal 2 20 2 5 4" xfId="6918" xr:uid="{00000000-0005-0000-0000-000093440000}"/>
    <cellStyle name="Normal 2 20 2 5 4 2" xfId="22339" xr:uid="{00000000-0005-0000-0000-000094440000}"/>
    <cellStyle name="Normal 2 20 2 5 5" xfId="6919" xr:uid="{00000000-0005-0000-0000-000095440000}"/>
    <cellStyle name="Normal 2 20 2 5 5 2" xfId="26175" xr:uid="{00000000-0005-0000-0000-000096440000}"/>
    <cellStyle name="Normal 2 20 2 5 6" xfId="6920" xr:uid="{00000000-0005-0000-0000-000097440000}"/>
    <cellStyle name="Normal 2 20 2 5 6 2" xfId="30012" xr:uid="{00000000-0005-0000-0000-000098440000}"/>
    <cellStyle name="Normal 2 20 2 5 7" xfId="17462" xr:uid="{00000000-0005-0000-0000-000099440000}"/>
    <cellStyle name="Normal 2 20 2 6" xfId="6921" xr:uid="{00000000-0005-0000-0000-00009A440000}"/>
    <cellStyle name="Normal 2 20 2 6 2" xfId="6922" xr:uid="{00000000-0005-0000-0000-00009B440000}"/>
    <cellStyle name="Normal 2 20 2 6 2 2" xfId="6923" xr:uid="{00000000-0005-0000-0000-00009C440000}"/>
    <cellStyle name="Normal 2 20 2 6 2 2 2" xfId="22344" xr:uid="{00000000-0005-0000-0000-00009D440000}"/>
    <cellStyle name="Normal 2 20 2 6 2 3" xfId="6924" xr:uid="{00000000-0005-0000-0000-00009E440000}"/>
    <cellStyle name="Normal 2 20 2 6 2 3 2" xfId="26180" xr:uid="{00000000-0005-0000-0000-00009F440000}"/>
    <cellStyle name="Normal 2 20 2 6 2 4" xfId="6925" xr:uid="{00000000-0005-0000-0000-0000A0440000}"/>
    <cellStyle name="Normal 2 20 2 6 2 4 2" xfId="30017" xr:uid="{00000000-0005-0000-0000-0000A1440000}"/>
    <cellStyle name="Normal 2 20 2 6 2 5" xfId="19989" xr:uid="{00000000-0005-0000-0000-0000A2440000}"/>
    <cellStyle name="Normal 2 20 2 6 3" xfId="6926" xr:uid="{00000000-0005-0000-0000-0000A3440000}"/>
    <cellStyle name="Normal 2 20 2 6 3 2" xfId="22343" xr:uid="{00000000-0005-0000-0000-0000A4440000}"/>
    <cellStyle name="Normal 2 20 2 6 4" xfId="6927" xr:uid="{00000000-0005-0000-0000-0000A5440000}"/>
    <cellStyle name="Normal 2 20 2 6 4 2" xfId="26179" xr:uid="{00000000-0005-0000-0000-0000A6440000}"/>
    <cellStyle name="Normal 2 20 2 6 5" xfId="6928" xr:uid="{00000000-0005-0000-0000-0000A7440000}"/>
    <cellStyle name="Normal 2 20 2 6 5 2" xfId="30016" xr:uid="{00000000-0005-0000-0000-0000A8440000}"/>
    <cellStyle name="Normal 2 20 2 6 6" xfId="17464" xr:uid="{00000000-0005-0000-0000-0000A9440000}"/>
    <cellStyle name="Normal 2 20 2 7" xfId="6929" xr:uid="{00000000-0005-0000-0000-0000AA440000}"/>
    <cellStyle name="Normal 2 20 2 7 2" xfId="6930" xr:uid="{00000000-0005-0000-0000-0000AB440000}"/>
    <cellStyle name="Normal 2 20 2 7 2 2" xfId="22345" xr:uid="{00000000-0005-0000-0000-0000AC440000}"/>
    <cellStyle name="Normal 2 20 2 7 3" xfId="6931" xr:uid="{00000000-0005-0000-0000-0000AD440000}"/>
    <cellStyle name="Normal 2 20 2 7 3 2" xfId="26181" xr:uid="{00000000-0005-0000-0000-0000AE440000}"/>
    <cellStyle name="Normal 2 20 2 7 4" xfId="6932" xr:uid="{00000000-0005-0000-0000-0000AF440000}"/>
    <cellStyle name="Normal 2 20 2 7 4 2" xfId="30018" xr:uid="{00000000-0005-0000-0000-0000B0440000}"/>
    <cellStyle name="Normal 2 20 2 7 5" xfId="19002" xr:uid="{00000000-0005-0000-0000-0000B1440000}"/>
    <cellStyle name="Normal 2 20 2 8" xfId="6933" xr:uid="{00000000-0005-0000-0000-0000B2440000}"/>
    <cellStyle name="Normal 2 20 2 8 2" xfId="22310" xr:uid="{00000000-0005-0000-0000-0000B3440000}"/>
    <cellStyle name="Normal 2 20 2 9" xfId="6934" xr:uid="{00000000-0005-0000-0000-0000B4440000}"/>
    <cellStyle name="Normal 2 20 2 9 2" xfId="26146" xr:uid="{00000000-0005-0000-0000-0000B5440000}"/>
    <cellStyle name="Normal 2 20 3" xfId="6935" xr:uid="{00000000-0005-0000-0000-0000B6440000}"/>
    <cellStyle name="Normal 2 20 3 10" xfId="6936" xr:uid="{00000000-0005-0000-0000-0000B7440000}"/>
    <cellStyle name="Normal 2 20 3 10 2" xfId="30019" xr:uid="{00000000-0005-0000-0000-0000B8440000}"/>
    <cellStyle name="Normal 2 20 3 11" xfId="17465" xr:uid="{00000000-0005-0000-0000-0000B9440000}"/>
    <cellStyle name="Normal 2 20 3 2" xfId="6937" xr:uid="{00000000-0005-0000-0000-0000BA440000}"/>
    <cellStyle name="Normal 2 20 3 2 2" xfId="6938" xr:uid="{00000000-0005-0000-0000-0000BB440000}"/>
    <cellStyle name="Normal 2 20 3 2 2 2" xfId="6939" xr:uid="{00000000-0005-0000-0000-0000BC440000}"/>
    <cellStyle name="Normal 2 20 3 2 2 2 2" xfId="6940" xr:uid="{00000000-0005-0000-0000-0000BD440000}"/>
    <cellStyle name="Normal 2 20 3 2 2 2 2 2" xfId="6941" xr:uid="{00000000-0005-0000-0000-0000BE440000}"/>
    <cellStyle name="Normal 2 20 3 2 2 2 2 2 2" xfId="6942" xr:uid="{00000000-0005-0000-0000-0000BF440000}"/>
    <cellStyle name="Normal 2 20 3 2 2 2 2 2 2 2" xfId="22351" xr:uid="{00000000-0005-0000-0000-0000C0440000}"/>
    <cellStyle name="Normal 2 20 3 2 2 2 2 2 3" xfId="6943" xr:uid="{00000000-0005-0000-0000-0000C1440000}"/>
    <cellStyle name="Normal 2 20 3 2 2 2 2 2 3 2" xfId="26187" xr:uid="{00000000-0005-0000-0000-0000C2440000}"/>
    <cellStyle name="Normal 2 20 3 2 2 2 2 2 4" xfId="6944" xr:uid="{00000000-0005-0000-0000-0000C3440000}"/>
    <cellStyle name="Normal 2 20 3 2 2 2 2 2 4 2" xfId="30024" xr:uid="{00000000-0005-0000-0000-0000C4440000}"/>
    <cellStyle name="Normal 2 20 3 2 2 2 2 2 5" xfId="20000" xr:uid="{00000000-0005-0000-0000-0000C5440000}"/>
    <cellStyle name="Normal 2 20 3 2 2 2 2 3" xfId="6945" xr:uid="{00000000-0005-0000-0000-0000C6440000}"/>
    <cellStyle name="Normal 2 20 3 2 2 2 2 3 2" xfId="22350" xr:uid="{00000000-0005-0000-0000-0000C7440000}"/>
    <cellStyle name="Normal 2 20 3 2 2 2 2 4" xfId="6946" xr:uid="{00000000-0005-0000-0000-0000C8440000}"/>
    <cellStyle name="Normal 2 20 3 2 2 2 2 4 2" xfId="26186" xr:uid="{00000000-0005-0000-0000-0000C9440000}"/>
    <cellStyle name="Normal 2 20 3 2 2 2 2 5" xfId="6947" xr:uid="{00000000-0005-0000-0000-0000CA440000}"/>
    <cellStyle name="Normal 2 20 3 2 2 2 2 5 2" xfId="30023" xr:uid="{00000000-0005-0000-0000-0000CB440000}"/>
    <cellStyle name="Normal 2 20 3 2 2 2 2 6" xfId="17469" xr:uid="{00000000-0005-0000-0000-0000CC440000}"/>
    <cellStyle name="Normal 2 20 3 2 2 2 3" xfId="6948" xr:uid="{00000000-0005-0000-0000-0000CD440000}"/>
    <cellStyle name="Normal 2 20 3 2 2 2 3 2" xfId="6949" xr:uid="{00000000-0005-0000-0000-0000CE440000}"/>
    <cellStyle name="Normal 2 20 3 2 2 2 3 2 2" xfId="22352" xr:uid="{00000000-0005-0000-0000-0000CF440000}"/>
    <cellStyle name="Normal 2 20 3 2 2 2 3 3" xfId="6950" xr:uid="{00000000-0005-0000-0000-0000D0440000}"/>
    <cellStyle name="Normal 2 20 3 2 2 2 3 3 2" xfId="26188" xr:uid="{00000000-0005-0000-0000-0000D1440000}"/>
    <cellStyle name="Normal 2 20 3 2 2 2 3 4" xfId="6951" xr:uid="{00000000-0005-0000-0000-0000D2440000}"/>
    <cellStyle name="Normal 2 20 3 2 2 2 3 4 2" xfId="30025" xr:uid="{00000000-0005-0000-0000-0000D3440000}"/>
    <cellStyle name="Normal 2 20 3 2 2 2 3 5" xfId="19013" xr:uid="{00000000-0005-0000-0000-0000D4440000}"/>
    <cellStyle name="Normal 2 20 3 2 2 2 4" xfId="6952" xr:uid="{00000000-0005-0000-0000-0000D5440000}"/>
    <cellStyle name="Normal 2 20 3 2 2 2 4 2" xfId="22349" xr:uid="{00000000-0005-0000-0000-0000D6440000}"/>
    <cellStyle name="Normal 2 20 3 2 2 2 5" xfId="6953" xr:uid="{00000000-0005-0000-0000-0000D7440000}"/>
    <cellStyle name="Normal 2 20 3 2 2 2 5 2" xfId="26185" xr:uid="{00000000-0005-0000-0000-0000D8440000}"/>
    <cellStyle name="Normal 2 20 3 2 2 2 6" xfId="6954" xr:uid="{00000000-0005-0000-0000-0000D9440000}"/>
    <cellStyle name="Normal 2 20 3 2 2 2 6 2" xfId="30022" xr:uid="{00000000-0005-0000-0000-0000DA440000}"/>
    <cellStyle name="Normal 2 20 3 2 2 2 7" xfId="17468" xr:uid="{00000000-0005-0000-0000-0000DB440000}"/>
    <cellStyle name="Normal 2 20 3 2 2 3" xfId="6955" xr:uid="{00000000-0005-0000-0000-0000DC440000}"/>
    <cellStyle name="Normal 2 20 3 2 2 3 2" xfId="6956" xr:uid="{00000000-0005-0000-0000-0000DD440000}"/>
    <cellStyle name="Normal 2 20 3 2 2 3 2 2" xfId="6957" xr:uid="{00000000-0005-0000-0000-0000DE440000}"/>
    <cellStyle name="Normal 2 20 3 2 2 3 2 2 2" xfId="22354" xr:uid="{00000000-0005-0000-0000-0000DF440000}"/>
    <cellStyle name="Normal 2 20 3 2 2 3 2 3" xfId="6958" xr:uid="{00000000-0005-0000-0000-0000E0440000}"/>
    <cellStyle name="Normal 2 20 3 2 2 3 2 3 2" xfId="26190" xr:uid="{00000000-0005-0000-0000-0000E1440000}"/>
    <cellStyle name="Normal 2 20 3 2 2 3 2 4" xfId="6959" xr:uid="{00000000-0005-0000-0000-0000E2440000}"/>
    <cellStyle name="Normal 2 20 3 2 2 3 2 4 2" xfId="30027" xr:uid="{00000000-0005-0000-0000-0000E3440000}"/>
    <cellStyle name="Normal 2 20 3 2 2 3 2 5" xfId="19999" xr:uid="{00000000-0005-0000-0000-0000E4440000}"/>
    <cellStyle name="Normal 2 20 3 2 2 3 3" xfId="6960" xr:uid="{00000000-0005-0000-0000-0000E5440000}"/>
    <cellStyle name="Normal 2 20 3 2 2 3 3 2" xfId="22353" xr:uid="{00000000-0005-0000-0000-0000E6440000}"/>
    <cellStyle name="Normal 2 20 3 2 2 3 4" xfId="6961" xr:uid="{00000000-0005-0000-0000-0000E7440000}"/>
    <cellStyle name="Normal 2 20 3 2 2 3 4 2" xfId="26189" xr:uid="{00000000-0005-0000-0000-0000E8440000}"/>
    <cellStyle name="Normal 2 20 3 2 2 3 5" xfId="6962" xr:uid="{00000000-0005-0000-0000-0000E9440000}"/>
    <cellStyle name="Normal 2 20 3 2 2 3 5 2" xfId="30026" xr:uid="{00000000-0005-0000-0000-0000EA440000}"/>
    <cellStyle name="Normal 2 20 3 2 2 3 6" xfId="17470" xr:uid="{00000000-0005-0000-0000-0000EB440000}"/>
    <cellStyle name="Normal 2 20 3 2 2 4" xfId="6963" xr:uid="{00000000-0005-0000-0000-0000EC440000}"/>
    <cellStyle name="Normal 2 20 3 2 2 4 2" xfId="6964" xr:uid="{00000000-0005-0000-0000-0000ED440000}"/>
    <cellStyle name="Normal 2 20 3 2 2 4 2 2" xfId="22355" xr:uid="{00000000-0005-0000-0000-0000EE440000}"/>
    <cellStyle name="Normal 2 20 3 2 2 4 3" xfId="6965" xr:uid="{00000000-0005-0000-0000-0000EF440000}"/>
    <cellStyle name="Normal 2 20 3 2 2 4 3 2" xfId="26191" xr:uid="{00000000-0005-0000-0000-0000F0440000}"/>
    <cellStyle name="Normal 2 20 3 2 2 4 4" xfId="6966" xr:uid="{00000000-0005-0000-0000-0000F1440000}"/>
    <cellStyle name="Normal 2 20 3 2 2 4 4 2" xfId="30028" xr:uid="{00000000-0005-0000-0000-0000F2440000}"/>
    <cellStyle name="Normal 2 20 3 2 2 4 5" xfId="19012" xr:uid="{00000000-0005-0000-0000-0000F3440000}"/>
    <cellStyle name="Normal 2 20 3 2 2 5" xfId="6967" xr:uid="{00000000-0005-0000-0000-0000F4440000}"/>
    <cellStyle name="Normal 2 20 3 2 2 5 2" xfId="22348" xr:uid="{00000000-0005-0000-0000-0000F5440000}"/>
    <cellStyle name="Normal 2 20 3 2 2 6" xfId="6968" xr:uid="{00000000-0005-0000-0000-0000F6440000}"/>
    <cellStyle name="Normal 2 20 3 2 2 6 2" xfId="26184" xr:uid="{00000000-0005-0000-0000-0000F7440000}"/>
    <cellStyle name="Normal 2 20 3 2 2 7" xfId="6969" xr:uid="{00000000-0005-0000-0000-0000F8440000}"/>
    <cellStyle name="Normal 2 20 3 2 2 7 2" xfId="30021" xr:uid="{00000000-0005-0000-0000-0000F9440000}"/>
    <cellStyle name="Normal 2 20 3 2 2 8" xfId="17467" xr:uid="{00000000-0005-0000-0000-0000FA440000}"/>
    <cellStyle name="Normal 2 20 3 2 3" xfId="6970" xr:uid="{00000000-0005-0000-0000-0000FB440000}"/>
    <cellStyle name="Normal 2 20 3 2 3 2" xfId="6971" xr:uid="{00000000-0005-0000-0000-0000FC440000}"/>
    <cellStyle name="Normal 2 20 3 2 3 2 2" xfId="6972" xr:uid="{00000000-0005-0000-0000-0000FD440000}"/>
    <cellStyle name="Normal 2 20 3 2 3 2 2 2" xfId="6973" xr:uid="{00000000-0005-0000-0000-0000FE440000}"/>
    <cellStyle name="Normal 2 20 3 2 3 2 2 2 2" xfId="22358" xr:uid="{00000000-0005-0000-0000-0000FF440000}"/>
    <cellStyle name="Normal 2 20 3 2 3 2 2 3" xfId="6974" xr:uid="{00000000-0005-0000-0000-000000450000}"/>
    <cellStyle name="Normal 2 20 3 2 3 2 2 3 2" xfId="26194" xr:uid="{00000000-0005-0000-0000-000001450000}"/>
    <cellStyle name="Normal 2 20 3 2 3 2 2 4" xfId="6975" xr:uid="{00000000-0005-0000-0000-000002450000}"/>
    <cellStyle name="Normal 2 20 3 2 3 2 2 4 2" xfId="30031" xr:uid="{00000000-0005-0000-0000-000003450000}"/>
    <cellStyle name="Normal 2 20 3 2 3 2 2 5" xfId="20001" xr:uid="{00000000-0005-0000-0000-000004450000}"/>
    <cellStyle name="Normal 2 20 3 2 3 2 3" xfId="6976" xr:uid="{00000000-0005-0000-0000-000005450000}"/>
    <cellStyle name="Normal 2 20 3 2 3 2 3 2" xfId="22357" xr:uid="{00000000-0005-0000-0000-000006450000}"/>
    <cellStyle name="Normal 2 20 3 2 3 2 4" xfId="6977" xr:uid="{00000000-0005-0000-0000-000007450000}"/>
    <cellStyle name="Normal 2 20 3 2 3 2 4 2" xfId="26193" xr:uid="{00000000-0005-0000-0000-000008450000}"/>
    <cellStyle name="Normal 2 20 3 2 3 2 5" xfId="6978" xr:uid="{00000000-0005-0000-0000-000009450000}"/>
    <cellStyle name="Normal 2 20 3 2 3 2 5 2" xfId="30030" xr:uid="{00000000-0005-0000-0000-00000A450000}"/>
    <cellStyle name="Normal 2 20 3 2 3 2 6" xfId="17472" xr:uid="{00000000-0005-0000-0000-00000B450000}"/>
    <cellStyle name="Normal 2 20 3 2 3 3" xfId="6979" xr:uid="{00000000-0005-0000-0000-00000C450000}"/>
    <cellStyle name="Normal 2 20 3 2 3 3 2" xfId="6980" xr:uid="{00000000-0005-0000-0000-00000D450000}"/>
    <cellStyle name="Normal 2 20 3 2 3 3 2 2" xfId="22359" xr:uid="{00000000-0005-0000-0000-00000E450000}"/>
    <cellStyle name="Normal 2 20 3 2 3 3 3" xfId="6981" xr:uid="{00000000-0005-0000-0000-00000F450000}"/>
    <cellStyle name="Normal 2 20 3 2 3 3 3 2" xfId="26195" xr:uid="{00000000-0005-0000-0000-000010450000}"/>
    <cellStyle name="Normal 2 20 3 2 3 3 4" xfId="6982" xr:uid="{00000000-0005-0000-0000-000011450000}"/>
    <cellStyle name="Normal 2 20 3 2 3 3 4 2" xfId="30032" xr:uid="{00000000-0005-0000-0000-000012450000}"/>
    <cellStyle name="Normal 2 20 3 2 3 3 5" xfId="19014" xr:uid="{00000000-0005-0000-0000-000013450000}"/>
    <cellStyle name="Normal 2 20 3 2 3 4" xfId="6983" xr:uid="{00000000-0005-0000-0000-000014450000}"/>
    <cellStyle name="Normal 2 20 3 2 3 4 2" xfId="22356" xr:uid="{00000000-0005-0000-0000-000015450000}"/>
    <cellStyle name="Normal 2 20 3 2 3 5" xfId="6984" xr:uid="{00000000-0005-0000-0000-000016450000}"/>
    <cellStyle name="Normal 2 20 3 2 3 5 2" xfId="26192" xr:uid="{00000000-0005-0000-0000-000017450000}"/>
    <cellStyle name="Normal 2 20 3 2 3 6" xfId="6985" xr:uid="{00000000-0005-0000-0000-000018450000}"/>
    <cellStyle name="Normal 2 20 3 2 3 6 2" xfId="30029" xr:uid="{00000000-0005-0000-0000-000019450000}"/>
    <cellStyle name="Normal 2 20 3 2 3 7" xfId="17471" xr:uid="{00000000-0005-0000-0000-00001A450000}"/>
    <cellStyle name="Normal 2 20 3 2 4" xfId="6986" xr:uid="{00000000-0005-0000-0000-00001B450000}"/>
    <cellStyle name="Normal 2 20 3 2 4 2" xfId="6987" xr:uid="{00000000-0005-0000-0000-00001C450000}"/>
    <cellStyle name="Normal 2 20 3 2 4 2 2" xfId="6988" xr:uid="{00000000-0005-0000-0000-00001D450000}"/>
    <cellStyle name="Normal 2 20 3 2 4 2 2 2" xfId="22361" xr:uid="{00000000-0005-0000-0000-00001E450000}"/>
    <cellStyle name="Normal 2 20 3 2 4 2 3" xfId="6989" xr:uid="{00000000-0005-0000-0000-00001F450000}"/>
    <cellStyle name="Normal 2 20 3 2 4 2 3 2" xfId="26197" xr:uid="{00000000-0005-0000-0000-000020450000}"/>
    <cellStyle name="Normal 2 20 3 2 4 2 4" xfId="6990" xr:uid="{00000000-0005-0000-0000-000021450000}"/>
    <cellStyle name="Normal 2 20 3 2 4 2 4 2" xfId="30034" xr:uid="{00000000-0005-0000-0000-000022450000}"/>
    <cellStyle name="Normal 2 20 3 2 4 2 5" xfId="19998" xr:uid="{00000000-0005-0000-0000-000023450000}"/>
    <cellStyle name="Normal 2 20 3 2 4 3" xfId="6991" xr:uid="{00000000-0005-0000-0000-000024450000}"/>
    <cellStyle name="Normal 2 20 3 2 4 3 2" xfId="22360" xr:uid="{00000000-0005-0000-0000-000025450000}"/>
    <cellStyle name="Normal 2 20 3 2 4 4" xfId="6992" xr:uid="{00000000-0005-0000-0000-000026450000}"/>
    <cellStyle name="Normal 2 20 3 2 4 4 2" xfId="26196" xr:uid="{00000000-0005-0000-0000-000027450000}"/>
    <cellStyle name="Normal 2 20 3 2 4 5" xfId="6993" xr:uid="{00000000-0005-0000-0000-000028450000}"/>
    <cellStyle name="Normal 2 20 3 2 4 5 2" xfId="30033" xr:uid="{00000000-0005-0000-0000-000029450000}"/>
    <cellStyle name="Normal 2 20 3 2 4 6" xfId="17473" xr:uid="{00000000-0005-0000-0000-00002A450000}"/>
    <cellStyle name="Normal 2 20 3 2 5" xfId="6994" xr:uid="{00000000-0005-0000-0000-00002B450000}"/>
    <cellStyle name="Normal 2 20 3 2 5 2" xfId="6995" xr:uid="{00000000-0005-0000-0000-00002C450000}"/>
    <cellStyle name="Normal 2 20 3 2 5 2 2" xfId="22362" xr:uid="{00000000-0005-0000-0000-00002D450000}"/>
    <cellStyle name="Normal 2 20 3 2 5 3" xfId="6996" xr:uid="{00000000-0005-0000-0000-00002E450000}"/>
    <cellStyle name="Normal 2 20 3 2 5 3 2" xfId="26198" xr:uid="{00000000-0005-0000-0000-00002F450000}"/>
    <cellStyle name="Normal 2 20 3 2 5 4" xfId="6997" xr:uid="{00000000-0005-0000-0000-000030450000}"/>
    <cellStyle name="Normal 2 20 3 2 5 4 2" xfId="30035" xr:uid="{00000000-0005-0000-0000-000031450000}"/>
    <cellStyle name="Normal 2 20 3 2 5 5" xfId="19011" xr:uid="{00000000-0005-0000-0000-000032450000}"/>
    <cellStyle name="Normal 2 20 3 2 6" xfId="6998" xr:uid="{00000000-0005-0000-0000-000033450000}"/>
    <cellStyle name="Normal 2 20 3 2 6 2" xfId="22347" xr:uid="{00000000-0005-0000-0000-000034450000}"/>
    <cellStyle name="Normal 2 20 3 2 7" xfId="6999" xr:uid="{00000000-0005-0000-0000-000035450000}"/>
    <cellStyle name="Normal 2 20 3 2 7 2" xfId="26183" xr:uid="{00000000-0005-0000-0000-000036450000}"/>
    <cellStyle name="Normal 2 20 3 2 8" xfId="7000" xr:uid="{00000000-0005-0000-0000-000037450000}"/>
    <cellStyle name="Normal 2 20 3 2 8 2" xfId="30020" xr:uid="{00000000-0005-0000-0000-000038450000}"/>
    <cellStyle name="Normal 2 20 3 2 9" xfId="17466" xr:uid="{00000000-0005-0000-0000-000039450000}"/>
    <cellStyle name="Normal 2 20 3 3" xfId="7001" xr:uid="{00000000-0005-0000-0000-00003A450000}"/>
    <cellStyle name="Normal 2 20 3 3 2" xfId="7002" xr:uid="{00000000-0005-0000-0000-00003B450000}"/>
    <cellStyle name="Normal 2 20 3 3 2 2" xfId="7003" xr:uid="{00000000-0005-0000-0000-00003C450000}"/>
    <cellStyle name="Normal 2 20 3 3 2 2 2" xfId="7004" xr:uid="{00000000-0005-0000-0000-00003D450000}"/>
    <cellStyle name="Normal 2 20 3 3 2 2 2 2" xfId="7005" xr:uid="{00000000-0005-0000-0000-00003E450000}"/>
    <cellStyle name="Normal 2 20 3 3 2 2 2 2 2" xfId="22366" xr:uid="{00000000-0005-0000-0000-00003F450000}"/>
    <cellStyle name="Normal 2 20 3 3 2 2 2 3" xfId="7006" xr:uid="{00000000-0005-0000-0000-000040450000}"/>
    <cellStyle name="Normal 2 20 3 3 2 2 2 3 2" xfId="26202" xr:uid="{00000000-0005-0000-0000-000041450000}"/>
    <cellStyle name="Normal 2 20 3 3 2 2 2 4" xfId="7007" xr:uid="{00000000-0005-0000-0000-000042450000}"/>
    <cellStyle name="Normal 2 20 3 3 2 2 2 4 2" xfId="30039" xr:uid="{00000000-0005-0000-0000-000043450000}"/>
    <cellStyle name="Normal 2 20 3 3 2 2 2 5" xfId="20003" xr:uid="{00000000-0005-0000-0000-000044450000}"/>
    <cellStyle name="Normal 2 20 3 3 2 2 3" xfId="7008" xr:uid="{00000000-0005-0000-0000-000045450000}"/>
    <cellStyle name="Normal 2 20 3 3 2 2 3 2" xfId="22365" xr:uid="{00000000-0005-0000-0000-000046450000}"/>
    <cellStyle name="Normal 2 20 3 3 2 2 4" xfId="7009" xr:uid="{00000000-0005-0000-0000-000047450000}"/>
    <cellStyle name="Normal 2 20 3 3 2 2 4 2" xfId="26201" xr:uid="{00000000-0005-0000-0000-000048450000}"/>
    <cellStyle name="Normal 2 20 3 3 2 2 5" xfId="7010" xr:uid="{00000000-0005-0000-0000-000049450000}"/>
    <cellStyle name="Normal 2 20 3 3 2 2 5 2" xfId="30038" xr:uid="{00000000-0005-0000-0000-00004A450000}"/>
    <cellStyle name="Normal 2 20 3 3 2 2 6" xfId="17476" xr:uid="{00000000-0005-0000-0000-00004B450000}"/>
    <cellStyle name="Normal 2 20 3 3 2 3" xfId="7011" xr:uid="{00000000-0005-0000-0000-00004C450000}"/>
    <cellStyle name="Normal 2 20 3 3 2 3 2" xfId="7012" xr:uid="{00000000-0005-0000-0000-00004D450000}"/>
    <cellStyle name="Normal 2 20 3 3 2 3 2 2" xfId="22367" xr:uid="{00000000-0005-0000-0000-00004E450000}"/>
    <cellStyle name="Normal 2 20 3 3 2 3 3" xfId="7013" xr:uid="{00000000-0005-0000-0000-00004F450000}"/>
    <cellStyle name="Normal 2 20 3 3 2 3 3 2" xfId="26203" xr:uid="{00000000-0005-0000-0000-000050450000}"/>
    <cellStyle name="Normal 2 20 3 3 2 3 4" xfId="7014" xr:uid="{00000000-0005-0000-0000-000051450000}"/>
    <cellStyle name="Normal 2 20 3 3 2 3 4 2" xfId="30040" xr:uid="{00000000-0005-0000-0000-000052450000}"/>
    <cellStyle name="Normal 2 20 3 3 2 3 5" xfId="19016" xr:uid="{00000000-0005-0000-0000-000053450000}"/>
    <cellStyle name="Normal 2 20 3 3 2 4" xfId="7015" xr:uid="{00000000-0005-0000-0000-000054450000}"/>
    <cellStyle name="Normal 2 20 3 3 2 4 2" xfId="22364" xr:uid="{00000000-0005-0000-0000-000055450000}"/>
    <cellStyle name="Normal 2 20 3 3 2 5" xfId="7016" xr:uid="{00000000-0005-0000-0000-000056450000}"/>
    <cellStyle name="Normal 2 20 3 3 2 5 2" xfId="26200" xr:uid="{00000000-0005-0000-0000-000057450000}"/>
    <cellStyle name="Normal 2 20 3 3 2 6" xfId="7017" xr:uid="{00000000-0005-0000-0000-000058450000}"/>
    <cellStyle name="Normal 2 20 3 3 2 6 2" xfId="30037" xr:uid="{00000000-0005-0000-0000-000059450000}"/>
    <cellStyle name="Normal 2 20 3 3 2 7" xfId="17475" xr:uid="{00000000-0005-0000-0000-00005A450000}"/>
    <cellStyle name="Normal 2 20 3 3 3" xfId="7018" xr:uid="{00000000-0005-0000-0000-00005B450000}"/>
    <cellStyle name="Normal 2 20 3 3 3 2" xfId="7019" xr:uid="{00000000-0005-0000-0000-00005C450000}"/>
    <cellStyle name="Normal 2 20 3 3 3 2 2" xfId="7020" xr:uid="{00000000-0005-0000-0000-00005D450000}"/>
    <cellStyle name="Normal 2 20 3 3 3 2 2 2" xfId="22369" xr:uid="{00000000-0005-0000-0000-00005E450000}"/>
    <cellStyle name="Normal 2 20 3 3 3 2 3" xfId="7021" xr:uid="{00000000-0005-0000-0000-00005F450000}"/>
    <cellStyle name="Normal 2 20 3 3 3 2 3 2" xfId="26205" xr:uid="{00000000-0005-0000-0000-000060450000}"/>
    <cellStyle name="Normal 2 20 3 3 3 2 4" xfId="7022" xr:uid="{00000000-0005-0000-0000-000061450000}"/>
    <cellStyle name="Normal 2 20 3 3 3 2 4 2" xfId="30042" xr:uid="{00000000-0005-0000-0000-000062450000}"/>
    <cellStyle name="Normal 2 20 3 3 3 2 5" xfId="20002" xr:uid="{00000000-0005-0000-0000-000063450000}"/>
    <cellStyle name="Normal 2 20 3 3 3 3" xfId="7023" xr:uid="{00000000-0005-0000-0000-000064450000}"/>
    <cellStyle name="Normal 2 20 3 3 3 3 2" xfId="22368" xr:uid="{00000000-0005-0000-0000-000065450000}"/>
    <cellStyle name="Normal 2 20 3 3 3 4" xfId="7024" xr:uid="{00000000-0005-0000-0000-000066450000}"/>
    <cellStyle name="Normal 2 20 3 3 3 4 2" xfId="26204" xr:uid="{00000000-0005-0000-0000-000067450000}"/>
    <cellStyle name="Normal 2 20 3 3 3 5" xfId="7025" xr:uid="{00000000-0005-0000-0000-000068450000}"/>
    <cellStyle name="Normal 2 20 3 3 3 5 2" xfId="30041" xr:uid="{00000000-0005-0000-0000-000069450000}"/>
    <cellStyle name="Normal 2 20 3 3 3 6" xfId="17477" xr:uid="{00000000-0005-0000-0000-00006A450000}"/>
    <cellStyle name="Normal 2 20 3 3 4" xfId="7026" xr:uid="{00000000-0005-0000-0000-00006B450000}"/>
    <cellStyle name="Normal 2 20 3 3 4 2" xfId="7027" xr:uid="{00000000-0005-0000-0000-00006C450000}"/>
    <cellStyle name="Normal 2 20 3 3 4 2 2" xfId="22370" xr:uid="{00000000-0005-0000-0000-00006D450000}"/>
    <cellStyle name="Normal 2 20 3 3 4 3" xfId="7028" xr:uid="{00000000-0005-0000-0000-00006E450000}"/>
    <cellStyle name="Normal 2 20 3 3 4 3 2" xfId="26206" xr:uid="{00000000-0005-0000-0000-00006F450000}"/>
    <cellStyle name="Normal 2 20 3 3 4 4" xfId="7029" xr:uid="{00000000-0005-0000-0000-000070450000}"/>
    <cellStyle name="Normal 2 20 3 3 4 4 2" xfId="30043" xr:uid="{00000000-0005-0000-0000-000071450000}"/>
    <cellStyle name="Normal 2 20 3 3 4 5" xfId="19015" xr:uid="{00000000-0005-0000-0000-000072450000}"/>
    <cellStyle name="Normal 2 20 3 3 5" xfId="7030" xr:uid="{00000000-0005-0000-0000-000073450000}"/>
    <cellStyle name="Normal 2 20 3 3 5 2" xfId="22363" xr:uid="{00000000-0005-0000-0000-000074450000}"/>
    <cellStyle name="Normal 2 20 3 3 6" xfId="7031" xr:uid="{00000000-0005-0000-0000-000075450000}"/>
    <cellStyle name="Normal 2 20 3 3 6 2" xfId="26199" xr:uid="{00000000-0005-0000-0000-000076450000}"/>
    <cellStyle name="Normal 2 20 3 3 7" xfId="7032" xr:uid="{00000000-0005-0000-0000-000077450000}"/>
    <cellStyle name="Normal 2 20 3 3 7 2" xfId="30036" xr:uid="{00000000-0005-0000-0000-000078450000}"/>
    <cellStyle name="Normal 2 20 3 3 8" xfId="17474" xr:uid="{00000000-0005-0000-0000-000079450000}"/>
    <cellStyle name="Normal 2 20 3 4" xfId="7033" xr:uid="{00000000-0005-0000-0000-00007A450000}"/>
    <cellStyle name="Normal 2 20 3 4 2" xfId="7034" xr:uid="{00000000-0005-0000-0000-00007B450000}"/>
    <cellStyle name="Normal 2 20 3 4 2 2" xfId="7035" xr:uid="{00000000-0005-0000-0000-00007C450000}"/>
    <cellStyle name="Normal 2 20 3 4 2 2 2" xfId="7036" xr:uid="{00000000-0005-0000-0000-00007D450000}"/>
    <cellStyle name="Normal 2 20 3 4 2 2 2 2" xfId="22373" xr:uid="{00000000-0005-0000-0000-00007E450000}"/>
    <cellStyle name="Normal 2 20 3 4 2 2 3" xfId="7037" xr:uid="{00000000-0005-0000-0000-00007F450000}"/>
    <cellStyle name="Normal 2 20 3 4 2 2 3 2" xfId="26209" xr:uid="{00000000-0005-0000-0000-000080450000}"/>
    <cellStyle name="Normal 2 20 3 4 2 2 4" xfId="7038" xr:uid="{00000000-0005-0000-0000-000081450000}"/>
    <cellStyle name="Normal 2 20 3 4 2 2 4 2" xfId="30046" xr:uid="{00000000-0005-0000-0000-000082450000}"/>
    <cellStyle name="Normal 2 20 3 4 2 2 5" xfId="20004" xr:uid="{00000000-0005-0000-0000-000083450000}"/>
    <cellStyle name="Normal 2 20 3 4 2 3" xfId="7039" xr:uid="{00000000-0005-0000-0000-000084450000}"/>
    <cellStyle name="Normal 2 20 3 4 2 3 2" xfId="22372" xr:uid="{00000000-0005-0000-0000-000085450000}"/>
    <cellStyle name="Normal 2 20 3 4 2 4" xfId="7040" xr:uid="{00000000-0005-0000-0000-000086450000}"/>
    <cellStyle name="Normal 2 20 3 4 2 4 2" xfId="26208" xr:uid="{00000000-0005-0000-0000-000087450000}"/>
    <cellStyle name="Normal 2 20 3 4 2 5" xfId="7041" xr:uid="{00000000-0005-0000-0000-000088450000}"/>
    <cellStyle name="Normal 2 20 3 4 2 5 2" xfId="30045" xr:uid="{00000000-0005-0000-0000-000089450000}"/>
    <cellStyle name="Normal 2 20 3 4 2 6" xfId="17479" xr:uid="{00000000-0005-0000-0000-00008A450000}"/>
    <cellStyle name="Normal 2 20 3 4 3" xfId="7042" xr:uid="{00000000-0005-0000-0000-00008B450000}"/>
    <cellStyle name="Normal 2 20 3 4 3 2" xfId="7043" xr:uid="{00000000-0005-0000-0000-00008C450000}"/>
    <cellStyle name="Normal 2 20 3 4 3 2 2" xfId="22374" xr:uid="{00000000-0005-0000-0000-00008D450000}"/>
    <cellStyle name="Normal 2 20 3 4 3 3" xfId="7044" xr:uid="{00000000-0005-0000-0000-00008E450000}"/>
    <cellStyle name="Normal 2 20 3 4 3 3 2" xfId="26210" xr:uid="{00000000-0005-0000-0000-00008F450000}"/>
    <cellStyle name="Normal 2 20 3 4 3 4" xfId="7045" xr:uid="{00000000-0005-0000-0000-000090450000}"/>
    <cellStyle name="Normal 2 20 3 4 3 4 2" xfId="30047" xr:uid="{00000000-0005-0000-0000-000091450000}"/>
    <cellStyle name="Normal 2 20 3 4 3 5" xfId="19017" xr:uid="{00000000-0005-0000-0000-000092450000}"/>
    <cellStyle name="Normal 2 20 3 4 4" xfId="7046" xr:uid="{00000000-0005-0000-0000-000093450000}"/>
    <cellStyle name="Normal 2 20 3 4 4 2" xfId="22371" xr:uid="{00000000-0005-0000-0000-000094450000}"/>
    <cellStyle name="Normal 2 20 3 4 5" xfId="7047" xr:uid="{00000000-0005-0000-0000-000095450000}"/>
    <cellStyle name="Normal 2 20 3 4 5 2" xfId="26207" xr:uid="{00000000-0005-0000-0000-000096450000}"/>
    <cellStyle name="Normal 2 20 3 4 6" xfId="7048" xr:uid="{00000000-0005-0000-0000-000097450000}"/>
    <cellStyle name="Normal 2 20 3 4 6 2" xfId="30044" xr:uid="{00000000-0005-0000-0000-000098450000}"/>
    <cellStyle name="Normal 2 20 3 4 7" xfId="17478" xr:uid="{00000000-0005-0000-0000-000099450000}"/>
    <cellStyle name="Normal 2 20 3 5" xfId="7049" xr:uid="{00000000-0005-0000-0000-00009A450000}"/>
    <cellStyle name="Normal 2 20 3 5 2" xfId="7050" xr:uid="{00000000-0005-0000-0000-00009B450000}"/>
    <cellStyle name="Normal 2 20 3 5 2 2" xfId="7051" xr:uid="{00000000-0005-0000-0000-00009C450000}"/>
    <cellStyle name="Normal 2 20 3 5 2 2 2" xfId="7052" xr:uid="{00000000-0005-0000-0000-00009D450000}"/>
    <cellStyle name="Normal 2 20 3 5 2 2 2 2" xfId="22377" xr:uid="{00000000-0005-0000-0000-00009E450000}"/>
    <cellStyle name="Normal 2 20 3 5 2 2 3" xfId="7053" xr:uid="{00000000-0005-0000-0000-00009F450000}"/>
    <cellStyle name="Normal 2 20 3 5 2 2 3 2" xfId="26213" xr:uid="{00000000-0005-0000-0000-0000A0450000}"/>
    <cellStyle name="Normal 2 20 3 5 2 2 4" xfId="7054" xr:uid="{00000000-0005-0000-0000-0000A1450000}"/>
    <cellStyle name="Normal 2 20 3 5 2 2 4 2" xfId="30050" xr:uid="{00000000-0005-0000-0000-0000A2450000}"/>
    <cellStyle name="Normal 2 20 3 5 2 2 5" xfId="20563" xr:uid="{00000000-0005-0000-0000-0000A3450000}"/>
    <cellStyle name="Normal 2 20 3 5 2 3" xfId="7055" xr:uid="{00000000-0005-0000-0000-0000A4450000}"/>
    <cellStyle name="Normal 2 20 3 5 2 3 2" xfId="22376" xr:uid="{00000000-0005-0000-0000-0000A5450000}"/>
    <cellStyle name="Normal 2 20 3 5 2 4" xfId="7056" xr:uid="{00000000-0005-0000-0000-0000A6450000}"/>
    <cellStyle name="Normal 2 20 3 5 2 4 2" xfId="26212" xr:uid="{00000000-0005-0000-0000-0000A7450000}"/>
    <cellStyle name="Normal 2 20 3 5 2 5" xfId="7057" xr:uid="{00000000-0005-0000-0000-0000A8450000}"/>
    <cellStyle name="Normal 2 20 3 5 2 5 2" xfId="30049" xr:uid="{00000000-0005-0000-0000-0000A9450000}"/>
    <cellStyle name="Normal 2 20 3 5 2 6" xfId="17481" xr:uid="{00000000-0005-0000-0000-0000AA450000}"/>
    <cellStyle name="Normal 2 20 3 5 3" xfId="7058" xr:uid="{00000000-0005-0000-0000-0000AB450000}"/>
    <cellStyle name="Normal 2 20 3 5 3 2" xfId="7059" xr:uid="{00000000-0005-0000-0000-0000AC450000}"/>
    <cellStyle name="Normal 2 20 3 5 3 2 2" xfId="22378" xr:uid="{00000000-0005-0000-0000-0000AD450000}"/>
    <cellStyle name="Normal 2 20 3 5 3 3" xfId="7060" xr:uid="{00000000-0005-0000-0000-0000AE450000}"/>
    <cellStyle name="Normal 2 20 3 5 3 3 2" xfId="26214" xr:uid="{00000000-0005-0000-0000-0000AF450000}"/>
    <cellStyle name="Normal 2 20 3 5 3 4" xfId="7061" xr:uid="{00000000-0005-0000-0000-0000B0450000}"/>
    <cellStyle name="Normal 2 20 3 5 3 4 2" xfId="30051" xr:uid="{00000000-0005-0000-0000-0000B1450000}"/>
    <cellStyle name="Normal 2 20 3 5 3 5" xfId="19585" xr:uid="{00000000-0005-0000-0000-0000B2450000}"/>
    <cellStyle name="Normal 2 20 3 5 4" xfId="7062" xr:uid="{00000000-0005-0000-0000-0000B3450000}"/>
    <cellStyle name="Normal 2 20 3 5 4 2" xfId="22375" xr:uid="{00000000-0005-0000-0000-0000B4450000}"/>
    <cellStyle name="Normal 2 20 3 5 5" xfId="7063" xr:uid="{00000000-0005-0000-0000-0000B5450000}"/>
    <cellStyle name="Normal 2 20 3 5 5 2" xfId="26211" xr:uid="{00000000-0005-0000-0000-0000B6450000}"/>
    <cellStyle name="Normal 2 20 3 5 6" xfId="7064" xr:uid="{00000000-0005-0000-0000-0000B7450000}"/>
    <cellStyle name="Normal 2 20 3 5 6 2" xfId="30048" xr:uid="{00000000-0005-0000-0000-0000B8450000}"/>
    <cellStyle name="Normal 2 20 3 5 7" xfId="17480" xr:uid="{00000000-0005-0000-0000-0000B9450000}"/>
    <cellStyle name="Normal 2 20 3 6" xfId="7065" xr:uid="{00000000-0005-0000-0000-0000BA450000}"/>
    <cellStyle name="Normal 2 20 3 6 2" xfId="7066" xr:uid="{00000000-0005-0000-0000-0000BB450000}"/>
    <cellStyle name="Normal 2 20 3 6 2 2" xfId="7067" xr:uid="{00000000-0005-0000-0000-0000BC450000}"/>
    <cellStyle name="Normal 2 20 3 6 2 2 2" xfId="22380" xr:uid="{00000000-0005-0000-0000-0000BD450000}"/>
    <cellStyle name="Normal 2 20 3 6 2 3" xfId="7068" xr:uid="{00000000-0005-0000-0000-0000BE450000}"/>
    <cellStyle name="Normal 2 20 3 6 2 3 2" xfId="26216" xr:uid="{00000000-0005-0000-0000-0000BF450000}"/>
    <cellStyle name="Normal 2 20 3 6 2 4" xfId="7069" xr:uid="{00000000-0005-0000-0000-0000C0450000}"/>
    <cellStyle name="Normal 2 20 3 6 2 4 2" xfId="30053" xr:uid="{00000000-0005-0000-0000-0000C1450000}"/>
    <cellStyle name="Normal 2 20 3 6 2 5" xfId="19997" xr:uid="{00000000-0005-0000-0000-0000C2450000}"/>
    <cellStyle name="Normal 2 20 3 6 3" xfId="7070" xr:uid="{00000000-0005-0000-0000-0000C3450000}"/>
    <cellStyle name="Normal 2 20 3 6 3 2" xfId="22379" xr:uid="{00000000-0005-0000-0000-0000C4450000}"/>
    <cellStyle name="Normal 2 20 3 6 4" xfId="7071" xr:uid="{00000000-0005-0000-0000-0000C5450000}"/>
    <cellStyle name="Normal 2 20 3 6 4 2" xfId="26215" xr:uid="{00000000-0005-0000-0000-0000C6450000}"/>
    <cellStyle name="Normal 2 20 3 6 5" xfId="7072" xr:uid="{00000000-0005-0000-0000-0000C7450000}"/>
    <cellStyle name="Normal 2 20 3 6 5 2" xfId="30052" xr:uid="{00000000-0005-0000-0000-0000C8450000}"/>
    <cellStyle name="Normal 2 20 3 6 6" xfId="17482" xr:uid="{00000000-0005-0000-0000-0000C9450000}"/>
    <cellStyle name="Normal 2 20 3 7" xfId="7073" xr:uid="{00000000-0005-0000-0000-0000CA450000}"/>
    <cellStyle name="Normal 2 20 3 7 2" xfId="7074" xr:uid="{00000000-0005-0000-0000-0000CB450000}"/>
    <cellStyle name="Normal 2 20 3 7 2 2" xfId="22381" xr:uid="{00000000-0005-0000-0000-0000CC450000}"/>
    <cellStyle name="Normal 2 20 3 7 3" xfId="7075" xr:uid="{00000000-0005-0000-0000-0000CD450000}"/>
    <cellStyle name="Normal 2 20 3 7 3 2" xfId="26217" xr:uid="{00000000-0005-0000-0000-0000CE450000}"/>
    <cellStyle name="Normal 2 20 3 7 4" xfId="7076" xr:uid="{00000000-0005-0000-0000-0000CF450000}"/>
    <cellStyle name="Normal 2 20 3 7 4 2" xfId="30054" xr:uid="{00000000-0005-0000-0000-0000D0450000}"/>
    <cellStyle name="Normal 2 20 3 7 5" xfId="19010" xr:uid="{00000000-0005-0000-0000-0000D1450000}"/>
    <cellStyle name="Normal 2 20 3 8" xfId="7077" xr:uid="{00000000-0005-0000-0000-0000D2450000}"/>
    <cellStyle name="Normal 2 20 3 8 2" xfId="22346" xr:uid="{00000000-0005-0000-0000-0000D3450000}"/>
    <cellStyle name="Normal 2 20 3 9" xfId="7078" xr:uid="{00000000-0005-0000-0000-0000D4450000}"/>
    <cellStyle name="Normal 2 20 3 9 2" xfId="26182" xr:uid="{00000000-0005-0000-0000-0000D5450000}"/>
    <cellStyle name="Normal 2 20 4" xfId="7079" xr:uid="{00000000-0005-0000-0000-0000D6450000}"/>
    <cellStyle name="Normal 2 20 4 2" xfId="7080" xr:uid="{00000000-0005-0000-0000-0000D7450000}"/>
    <cellStyle name="Normal 2 20 4 2 2" xfId="7081" xr:uid="{00000000-0005-0000-0000-0000D8450000}"/>
    <cellStyle name="Normal 2 20 4 2 2 2" xfId="7082" xr:uid="{00000000-0005-0000-0000-0000D9450000}"/>
    <cellStyle name="Normal 2 20 4 2 2 2 2" xfId="7083" xr:uid="{00000000-0005-0000-0000-0000DA450000}"/>
    <cellStyle name="Normal 2 20 4 2 2 2 2 2" xfId="7084" xr:uid="{00000000-0005-0000-0000-0000DB450000}"/>
    <cellStyle name="Normal 2 20 4 2 2 2 2 2 2" xfId="22386" xr:uid="{00000000-0005-0000-0000-0000DC450000}"/>
    <cellStyle name="Normal 2 20 4 2 2 2 2 3" xfId="7085" xr:uid="{00000000-0005-0000-0000-0000DD450000}"/>
    <cellStyle name="Normal 2 20 4 2 2 2 2 3 2" xfId="26222" xr:uid="{00000000-0005-0000-0000-0000DE450000}"/>
    <cellStyle name="Normal 2 20 4 2 2 2 2 4" xfId="7086" xr:uid="{00000000-0005-0000-0000-0000DF450000}"/>
    <cellStyle name="Normal 2 20 4 2 2 2 2 4 2" xfId="30059" xr:uid="{00000000-0005-0000-0000-0000E0450000}"/>
    <cellStyle name="Normal 2 20 4 2 2 2 2 5" xfId="20007" xr:uid="{00000000-0005-0000-0000-0000E1450000}"/>
    <cellStyle name="Normal 2 20 4 2 2 2 3" xfId="7087" xr:uid="{00000000-0005-0000-0000-0000E2450000}"/>
    <cellStyle name="Normal 2 20 4 2 2 2 3 2" xfId="22385" xr:uid="{00000000-0005-0000-0000-0000E3450000}"/>
    <cellStyle name="Normal 2 20 4 2 2 2 4" xfId="7088" xr:uid="{00000000-0005-0000-0000-0000E4450000}"/>
    <cellStyle name="Normal 2 20 4 2 2 2 4 2" xfId="26221" xr:uid="{00000000-0005-0000-0000-0000E5450000}"/>
    <cellStyle name="Normal 2 20 4 2 2 2 5" xfId="7089" xr:uid="{00000000-0005-0000-0000-0000E6450000}"/>
    <cellStyle name="Normal 2 20 4 2 2 2 5 2" xfId="30058" xr:uid="{00000000-0005-0000-0000-0000E7450000}"/>
    <cellStyle name="Normal 2 20 4 2 2 2 6" xfId="17486" xr:uid="{00000000-0005-0000-0000-0000E8450000}"/>
    <cellStyle name="Normal 2 20 4 2 2 3" xfId="7090" xr:uid="{00000000-0005-0000-0000-0000E9450000}"/>
    <cellStyle name="Normal 2 20 4 2 2 3 2" xfId="7091" xr:uid="{00000000-0005-0000-0000-0000EA450000}"/>
    <cellStyle name="Normal 2 20 4 2 2 3 2 2" xfId="22387" xr:uid="{00000000-0005-0000-0000-0000EB450000}"/>
    <cellStyle name="Normal 2 20 4 2 2 3 3" xfId="7092" xr:uid="{00000000-0005-0000-0000-0000EC450000}"/>
    <cellStyle name="Normal 2 20 4 2 2 3 3 2" xfId="26223" xr:uid="{00000000-0005-0000-0000-0000ED450000}"/>
    <cellStyle name="Normal 2 20 4 2 2 3 4" xfId="7093" xr:uid="{00000000-0005-0000-0000-0000EE450000}"/>
    <cellStyle name="Normal 2 20 4 2 2 3 4 2" xfId="30060" xr:uid="{00000000-0005-0000-0000-0000EF450000}"/>
    <cellStyle name="Normal 2 20 4 2 2 3 5" xfId="19020" xr:uid="{00000000-0005-0000-0000-0000F0450000}"/>
    <cellStyle name="Normal 2 20 4 2 2 4" xfId="7094" xr:uid="{00000000-0005-0000-0000-0000F1450000}"/>
    <cellStyle name="Normal 2 20 4 2 2 4 2" xfId="22384" xr:uid="{00000000-0005-0000-0000-0000F2450000}"/>
    <cellStyle name="Normal 2 20 4 2 2 5" xfId="7095" xr:uid="{00000000-0005-0000-0000-0000F3450000}"/>
    <cellStyle name="Normal 2 20 4 2 2 5 2" xfId="26220" xr:uid="{00000000-0005-0000-0000-0000F4450000}"/>
    <cellStyle name="Normal 2 20 4 2 2 6" xfId="7096" xr:uid="{00000000-0005-0000-0000-0000F5450000}"/>
    <cellStyle name="Normal 2 20 4 2 2 6 2" xfId="30057" xr:uid="{00000000-0005-0000-0000-0000F6450000}"/>
    <cellStyle name="Normal 2 20 4 2 2 7" xfId="17485" xr:uid="{00000000-0005-0000-0000-0000F7450000}"/>
    <cellStyle name="Normal 2 20 4 2 3" xfId="7097" xr:uid="{00000000-0005-0000-0000-0000F8450000}"/>
    <cellStyle name="Normal 2 20 4 2 3 2" xfId="7098" xr:uid="{00000000-0005-0000-0000-0000F9450000}"/>
    <cellStyle name="Normal 2 20 4 2 3 2 2" xfId="7099" xr:uid="{00000000-0005-0000-0000-0000FA450000}"/>
    <cellStyle name="Normal 2 20 4 2 3 2 2 2" xfId="22389" xr:uid="{00000000-0005-0000-0000-0000FB450000}"/>
    <cellStyle name="Normal 2 20 4 2 3 2 3" xfId="7100" xr:uid="{00000000-0005-0000-0000-0000FC450000}"/>
    <cellStyle name="Normal 2 20 4 2 3 2 3 2" xfId="26225" xr:uid="{00000000-0005-0000-0000-0000FD450000}"/>
    <cellStyle name="Normal 2 20 4 2 3 2 4" xfId="7101" xr:uid="{00000000-0005-0000-0000-0000FE450000}"/>
    <cellStyle name="Normal 2 20 4 2 3 2 4 2" xfId="30062" xr:uid="{00000000-0005-0000-0000-0000FF450000}"/>
    <cellStyle name="Normal 2 20 4 2 3 2 5" xfId="20006" xr:uid="{00000000-0005-0000-0000-000000460000}"/>
    <cellStyle name="Normal 2 20 4 2 3 3" xfId="7102" xr:uid="{00000000-0005-0000-0000-000001460000}"/>
    <cellStyle name="Normal 2 20 4 2 3 3 2" xfId="22388" xr:uid="{00000000-0005-0000-0000-000002460000}"/>
    <cellStyle name="Normal 2 20 4 2 3 4" xfId="7103" xr:uid="{00000000-0005-0000-0000-000003460000}"/>
    <cellStyle name="Normal 2 20 4 2 3 4 2" xfId="26224" xr:uid="{00000000-0005-0000-0000-000004460000}"/>
    <cellStyle name="Normal 2 20 4 2 3 5" xfId="7104" xr:uid="{00000000-0005-0000-0000-000005460000}"/>
    <cellStyle name="Normal 2 20 4 2 3 5 2" xfId="30061" xr:uid="{00000000-0005-0000-0000-000006460000}"/>
    <cellStyle name="Normal 2 20 4 2 3 6" xfId="17487" xr:uid="{00000000-0005-0000-0000-000007460000}"/>
    <cellStyle name="Normal 2 20 4 2 4" xfId="7105" xr:uid="{00000000-0005-0000-0000-000008460000}"/>
    <cellStyle name="Normal 2 20 4 2 4 2" xfId="7106" xr:uid="{00000000-0005-0000-0000-000009460000}"/>
    <cellStyle name="Normal 2 20 4 2 4 2 2" xfId="22390" xr:uid="{00000000-0005-0000-0000-00000A460000}"/>
    <cellStyle name="Normal 2 20 4 2 4 3" xfId="7107" xr:uid="{00000000-0005-0000-0000-00000B460000}"/>
    <cellStyle name="Normal 2 20 4 2 4 3 2" xfId="26226" xr:uid="{00000000-0005-0000-0000-00000C460000}"/>
    <cellStyle name="Normal 2 20 4 2 4 4" xfId="7108" xr:uid="{00000000-0005-0000-0000-00000D460000}"/>
    <cellStyle name="Normal 2 20 4 2 4 4 2" xfId="30063" xr:uid="{00000000-0005-0000-0000-00000E460000}"/>
    <cellStyle name="Normal 2 20 4 2 4 5" xfId="19019" xr:uid="{00000000-0005-0000-0000-00000F460000}"/>
    <cellStyle name="Normal 2 20 4 2 5" xfId="7109" xr:uid="{00000000-0005-0000-0000-000010460000}"/>
    <cellStyle name="Normal 2 20 4 2 5 2" xfId="22383" xr:uid="{00000000-0005-0000-0000-000011460000}"/>
    <cellStyle name="Normal 2 20 4 2 6" xfId="7110" xr:uid="{00000000-0005-0000-0000-000012460000}"/>
    <cellStyle name="Normal 2 20 4 2 6 2" xfId="26219" xr:uid="{00000000-0005-0000-0000-000013460000}"/>
    <cellStyle name="Normal 2 20 4 2 7" xfId="7111" xr:uid="{00000000-0005-0000-0000-000014460000}"/>
    <cellStyle name="Normal 2 20 4 2 7 2" xfId="30056" xr:uid="{00000000-0005-0000-0000-000015460000}"/>
    <cellStyle name="Normal 2 20 4 2 8" xfId="17484" xr:uid="{00000000-0005-0000-0000-000016460000}"/>
    <cellStyle name="Normal 2 20 4 3" xfId="7112" xr:uid="{00000000-0005-0000-0000-000017460000}"/>
    <cellStyle name="Normal 2 20 4 3 2" xfId="7113" xr:uid="{00000000-0005-0000-0000-000018460000}"/>
    <cellStyle name="Normal 2 20 4 3 2 2" xfId="7114" xr:uid="{00000000-0005-0000-0000-000019460000}"/>
    <cellStyle name="Normal 2 20 4 3 2 2 2" xfId="7115" xr:uid="{00000000-0005-0000-0000-00001A460000}"/>
    <cellStyle name="Normal 2 20 4 3 2 2 2 2" xfId="22393" xr:uid="{00000000-0005-0000-0000-00001B460000}"/>
    <cellStyle name="Normal 2 20 4 3 2 2 3" xfId="7116" xr:uid="{00000000-0005-0000-0000-00001C460000}"/>
    <cellStyle name="Normal 2 20 4 3 2 2 3 2" xfId="26229" xr:uid="{00000000-0005-0000-0000-00001D460000}"/>
    <cellStyle name="Normal 2 20 4 3 2 2 4" xfId="7117" xr:uid="{00000000-0005-0000-0000-00001E460000}"/>
    <cellStyle name="Normal 2 20 4 3 2 2 4 2" xfId="30066" xr:uid="{00000000-0005-0000-0000-00001F460000}"/>
    <cellStyle name="Normal 2 20 4 3 2 2 5" xfId="20008" xr:uid="{00000000-0005-0000-0000-000020460000}"/>
    <cellStyle name="Normal 2 20 4 3 2 3" xfId="7118" xr:uid="{00000000-0005-0000-0000-000021460000}"/>
    <cellStyle name="Normal 2 20 4 3 2 3 2" xfId="22392" xr:uid="{00000000-0005-0000-0000-000022460000}"/>
    <cellStyle name="Normal 2 20 4 3 2 4" xfId="7119" xr:uid="{00000000-0005-0000-0000-000023460000}"/>
    <cellStyle name="Normal 2 20 4 3 2 4 2" xfId="26228" xr:uid="{00000000-0005-0000-0000-000024460000}"/>
    <cellStyle name="Normal 2 20 4 3 2 5" xfId="7120" xr:uid="{00000000-0005-0000-0000-000025460000}"/>
    <cellStyle name="Normal 2 20 4 3 2 5 2" xfId="30065" xr:uid="{00000000-0005-0000-0000-000026460000}"/>
    <cellStyle name="Normal 2 20 4 3 2 6" xfId="17489" xr:uid="{00000000-0005-0000-0000-000027460000}"/>
    <cellStyle name="Normal 2 20 4 3 3" xfId="7121" xr:uid="{00000000-0005-0000-0000-000028460000}"/>
    <cellStyle name="Normal 2 20 4 3 3 2" xfId="7122" xr:uid="{00000000-0005-0000-0000-000029460000}"/>
    <cellStyle name="Normal 2 20 4 3 3 2 2" xfId="22394" xr:uid="{00000000-0005-0000-0000-00002A460000}"/>
    <cellStyle name="Normal 2 20 4 3 3 3" xfId="7123" xr:uid="{00000000-0005-0000-0000-00002B460000}"/>
    <cellStyle name="Normal 2 20 4 3 3 3 2" xfId="26230" xr:uid="{00000000-0005-0000-0000-00002C460000}"/>
    <cellStyle name="Normal 2 20 4 3 3 4" xfId="7124" xr:uid="{00000000-0005-0000-0000-00002D460000}"/>
    <cellStyle name="Normal 2 20 4 3 3 4 2" xfId="30067" xr:uid="{00000000-0005-0000-0000-00002E460000}"/>
    <cellStyle name="Normal 2 20 4 3 3 5" xfId="19021" xr:uid="{00000000-0005-0000-0000-00002F460000}"/>
    <cellStyle name="Normal 2 20 4 3 4" xfId="7125" xr:uid="{00000000-0005-0000-0000-000030460000}"/>
    <cellStyle name="Normal 2 20 4 3 4 2" xfId="22391" xr:uid="{00000000-0005-0000-0000-000031460000}"/>
    <cellStyle name="Normal 2 20 4 3 5" xfId="7126" xr:uid="{00000000-0005-0000-0000-000032460000}"/>
    <cellStyle name="Normal 2 20 4 3 5 2" xfId="26227" xr:uid="{00000000-0005-0000-0000-000033460000}"/>
    <cellStyle name="Normal 2 20 4 3 6" xfId="7127" xr:uid="{00000000-0005-0000-0000-000034460000}"/>
    <cellStyle name="Normal 2 20 4 3 6 2" xfId="30064" xr:uid="{00000000-0005-0000-0000-000035460000}"/>
    <cellStyle name="Normal 2 20 4 3 7" xfId="17488" xr:uid="{00000000-0005-0000-0000-000036460000}"/>
    <cellStyle name="Normal 2 20 4 4" xfId="7128" xr:uid="{00000000-0005-0000-0000-000037460000}"/>
    <cellStyle name="Normal 2 20 4 4 2" xfId="7129" xr:uid="{00000000-0005-0000-0000-000038460000}"/>
    <cellStyle name="Normal 2 20 4 4 2 2" xfId="7130" xr:uid="{00000000-0005-0000-0000-000039460000}"/>
    <cellStyle name="Normal 2 20 4 4 2 2 2" xfId="22396" xr:uid="{00000000-0005-0000-0000-00003A460000}"/>
    <cellStyle name="Normal 2 20 4 4 2 3" xfId="7131" xr:uid="{00000000-0005-0000-0000-00003B460000}"/>
    <cellStyle name="Normal 2 20 4 4 2 3 2" xfId="26232" xr:uid="{00000000-0005-0000-0000-00003C460000}"/>
    <cellStyle name="Normal 2 20 4 4 2 4" xfId="7132" xr:uid="{00000000-0005-0000-0000-00003D460000}"/>
    <cellStyle name="Normal 2 20 4 4 2 4 2" xfId="30069" xr:uid="{00000000-0005-0000-0000-00003E460000}"/>
    <cellStyle name="Normal 2 20 4 4 2 5" xfId="20005" xr:uid="{00000000-0005-0000-0000-00003F460000}"/>
    <cellStyle name="Normal 2 20 4 4 3" xfId="7133" xr:uid="{00000000-0005-0000-0000-000040460000}"/>
    <cellStyle name="Normal 2 20 4 4 3 2" xfId="22395" xr:uid="{00000000-0005-0000-0000-000041460000}"/>
    <cellStyle name="Normal 2 20 4 4 4" xfId="7134" xr:uid="{00000000-0005-0000-0000-000042460000}"/>
    <cellStyle name="Normal 2 20 4 4 4 2" xfId="26231" xr:uid="{00000000-0005-0000-0000-000043460000}"/>
    <cellStyle name="Normal 2 20 4 4 5" xfId="7135" xr:uid="{00000000-0005-0000-0000-000044460000}"/>
    <cellStyle name="Normal 2 20 4 4 5 2" xfId="30068" xr:uid="{00000000-0005-0000-0000-000045460000}"/>
    <cellStyle name="Normal 2 20 4 4 6" xfId="17490" xr:uid="{00000000-0005-0000-0000-000046460000}"/>
    <cellStyle name="Normal 2 20 4 5" xfId="7136" xr:uid="{00000000-0005-0000-0000-000047460000}"/>
    <cellStyle name="Normal 2 20 4 5 2" xfId="7137" xr:uid="{00000000-0005-0000-0000-000048460000}"/>
    <cellStyle name="Normal 2 20 4 5 2 2" xfId="22397" xr:uid="{00000000-0005-0000-0000-000049460000}"/>
    <cellStyle name="Normal 2 20 4 5 3" xfId="7138" xr:uid="{00000000-0005-0000-0000-00004A460000}"/>
    <cellStyle name="Normal 2 20 4 5 3 2" xfId="26233" xr:uid="{00000000-0005-0000-0000-00004B460000}"/>
    <cellStyle name="Normal 2 20 4 5 4" xfId="7139" xr:uid="{00000000-0005-0000-0000-00004C460000}"/>
    <cellStyle name="Normal 2 20 4 5 4 2" xfId="30070" xr:uid="{00000000-0005-0000-0000-00004D460000}"/>
    <cellStyle name="Normal 2 20 4 5 5" xfId="19018" xr:uid="{00000000-0005-0000-0000-00004E460000}"/>
    <cellStyle name="Normal 2 20 4 6" xfId="7140" xr:uid="{00000000-0005-0000-0000-00004F460000}"/>
    <cellStyle name="Normal 2 20 4 6 2" xfId="22382" xr:uid="{00000000-0005-0000-0000-000050460000}"/>
    <cellStyle name="Normal 2 20 4 7" xfId="7141" xr:uid="{00000000-0005-0000-0000-000051460000}"/>
    <cellStyle name="Normal 2 20 4 7 2" xfId="26218" xr:uid="{00000000-0005-0000-0000-000052460000}"/>
    <cellStyle name="Normal 2 20 4 8" xfId="7142" xr:uid="{00000000-0005-0000-0000-000053460000}"/>
    <cellStyle name="Normal 2 20 4 8 2" xfId="30055" xr:uid="{00000000-0005-0000-0000-000054460000}"/>
    <cellStyle name="Normal 2 20 4 9" xfId="17483" xr:uid="{00000000-0005-0000-0000-000055460000}"/>
    <cellStyle name="Normal 2 20 5" xfId="7143" xr:uid="{00000000-0005-0000-0000-000056460000}"/>
    <cellStyle name="Normal 2 20 5 2" xfId="7144" xr:uid="{00000000-0005-0000-0000-000057460000}"/>
    <cellStyle name="Normal 2 20 5 2 2" xfId="7145" xr:uid="{00000000-0005-0000-0000-000058460000}"/>
    <cellStyle name="Normal 2 20 5 2 2 2" xfId="7146" xr:uid="{00000000-0005-0000-0000-000059460000}"/>
    <cellStyle name="Normal 2 20 5 2 2 2 2" xfId="7147" xr:uid="{00000000-0005-0000-0000-00005A460000}"/>
    <cellStyle name="Normal 2 20 5 2 2 2 2 2" xfId="22401" xr:uid="{00000000-0005-0000-0000-00005B460000}"/>
    <cellStyle name="Normal 2 20 5 2 2 2 3" xfId="7148" xr:uid="{00000000-0005-0000-0000-00005C460000}"/>
    <cellStyle name="Normal 2 20 5 2 2 2 3 2" xfId="26237" xr:uid="{00000000-0005-0000-0000-00005D460000}"/>
    <cellStyle name="Normal 2 20 5 2 2 2 4" xfId="7149" xr:uid="{00000000-0005-0000-0000-00005E460000}"/>
    <cellStyle name="Normal 2 20 5 2 2 2 4 2" xfId="30074" xr:uid="{00000000-0005-0000-0000-00005F460000}"/>
    <cellStyle name="Normal 2 20 5 2 2 2 5" xfId="20010" xr:uid="{00000000-0005-0000-0000-000060460000}"/>
    <cellStyle name="Normal 2 20 5 2 2 3" xfId="7150" xr:uid="{00000000-0005-0000-0000-000061460000}"/>
    <cellStyle name="Normal 2 20 5 2 2 3 2" xfId="22400" xr:uid="{00000000-0005-0000-0000-000062460000}"/>
    <cellStyle name="Normal 2 20 5 2 2 4" xfId="7151" xr:uid="{00000000-0005-0000-0000-000063460000}"/>
    <cellStyle name="Normal 2 20 5 2 2 4 2" xfId="26236" xr:uid="{00000000-0005-0000-0000-000064460000}"/>
    <cellStyle name="Normal 2 20 5 2 2 5" xfId="7152" xr:uid="{00000000-0005-0000-0000-000065460000}"/>
    <cellStyle name="Normal 2 20 5 2 2 5 2" xfId="30073" xr:uid="{00000000-0005-0000-0000-000066460000}"/>
    <cellStyle name="Normal 2 20 5 2 2 6" xfId="17493" xr:uid="{00000000-0005-0000-0000-000067460000}"/>
    <cellStyle name="Normal 2 20 5 2 3" xfId="7153" xr:uid="{00000000-0005-0000-0000-000068460000}"/>
    <cellStyle name="Normal 2 20 5 2 3 2" xfId="7154" xr:uid="{00000000-0005-0000-0000-000069460000}"/>
    <cellStyle name="Normal 2 20 5 2 3 2 2" xfId="22402" xr:uid="{00000000-0005-0000-0000-00006A460000}"/>
    <cellStyle name="Normal 2 20 5 2 3 3" xfId="7155" xr:uid="{00000000-0005-0000-0000-00006B460000}"/>
    <cellStyle name="Normal 2 20 5 2 3 3 2" xfId="26238" xr:uid="{00000000-0005-0000-0000-00006C460000}"/>
    <cellStyle name="Normal 2 20 5 2 3 4" xfId="7156" xr:uid="{00000000-0005-0000-0000-00006D460000}"/>
    <cellStyle name="Normal 2 20 5 2 3 4 2" xfId="30075" xr:uid="{00000000-0005-0000-0000-00006E460000}"/>
    <cellStyle name="Normal 2 20 5 2 3 5" xfId="19023" xr:uid="{00000000-0005-0000-0000-00006F460000}"/>
    <cellStyle name="Normal 2 20 5 2 4" xfId="7157" xr:uid="{00000000-0005-0000-0000-000070460000}"/>
    <cellStyle name="Normal 2 20 5 2 4 2" xfId="22399" xr:uid="{00000000-0005-0000-0000-000071460000}"/>
    <cellStyle name="Normal 2 20 5 2 5" xfId="7158" xr:uid="{00000000-0005-0000-0000-000072460000}"/>
    <cellStyle name="Normal 2 20 5 2 5 2" xfId="26235" xr:uid="{00000000-0005-0000-0000-000073460000}"/>
    <cellStyle name="Normal 2 20 5 2 6" xfId="7159" xr:uid="{00000000-0005-0000-0000-000074460000}"/>
    <cellStyle name="Normal 2 20 5 2 6 2" xfId="30072" xr:uid="{00000000-0005-0000-0000-000075460000}"/>
    <cellStyle name="Normal 2 20 5 2 7" xfId="17492" xr:uid="{00000000-0005-0000-0000-000076460000}"/>
    <cellStyle name="Normal 2 20 5 3" xfId="7160" xr:uid="{00000000-0005-0000-0000-000077460000}"/>
    <cellStyle name="Normal 2 20 5 3 2" xfId="7161" xr:uid="{00000000-0005-0000-0000-000078460000}"/>
    <cellStyle name="Normal 2 20 5 3 2 2" xfId="7162" xr:uid="{00000000-0005-0000-0000-000079460000}"/>
    <cellStyle name="Normal 2 20 5 3 2 2 2" xfId="22404" xr:uid="{00000000-0005-0000-0000-00007A460000}"/>
    <cellStyle name="Normal 2 20 5 3 2 3" xfId="7163" xr:uid="{00000000-0005-0000-0000-00007B460000}"/>
    <cellStyle name="Normal 2 20 5 3 2 3 2" xfId="26240" xr:uid="{00000000-0005-0000-0000-00007C460000}"/>
    <cellStyle name="Normal 2 20 5 3 2 4" xfId="7164" xr:uid="{00000000-0005-0000-0000-00007D460000}"/>
    <cellStyle name="Normal 2 20 5 3 2 4 2" xfId="30077" xr:uid="{00000000-0005-0000-0000-00007E460000}"/>
    <cellStyle name="Normal 2 20 5 3 2 5" xfId="20009" xr:uid="{00000000-0005-0000-0000-00007F460000}"/>
    <cellStyle name="Normal 2 20 5 3 3" xfId="7165" xr:uid="{00000000-0005-0000-0000-000080460000}"/>
    <cellStyle name="Normal 2 20 5 3 3 2" xfId="22403" xr:uid="{00000000-0005-0000-0000-000081460000}"/>
    <cellStyle name="Normal 2 20 5 3 4" xfId="7166" xr:uid="{00000000-0005-0000-0000-000082460000}"/>
    <cellStyle name="Normal 2 20 5 3 4 2" xfId="26239" xr:uid="{00000000-0005-0000-0000-000083460000}"/>
    <cellStyle name="Normal 2 20 5 3 5" xfId="7167" xr:uid="{00000000-0005-0000-0000-000084460000}"/>
    <cellStyle name="Normal 2 20 5 3 5 2" xfId="30076" xr:uid="{00000000-0005-0000-0000-000085460000}"/>
    <cellStyle name="Normal 2 20 5 3 6" xfId="17494" xr:uid="{00000000-0005-0000-0000-000086460000}"/>
    <cellStyle name="Normal 2 20 5 4" xfId="7168" xr:uid="{00000000-0005-0000-0000-000087460000}"/>
    <cellStyle name="Normal 2 20 5 4 2" xfId="7169" xr:uid="{00000000-0005-0000-0000-000088460000}"/>
    <cellStyle name="Normal 2 20 5 4 2 2" xfId="22405" xr:uid="{00000000-0005-0000-0000-000089460000}"/>
    <cellStyle name="Normal 2 20 5 4 3" xfId="7170" xr:uid="{00000000-0005-0000-0000-00008A460000}"/>
    <cellStyle name="Normal 2 20 5 4 3 2" xfId="26241" xr:uid="{00000000-0005-0000-0000-00008B460000}"/>
    <cellStyle name="Normal 2 20 5 4 4" xfId="7171" xr:uid="{00000000-0005-0000-0000-00008C460000}"/>
    <cellStyle name="Normal 2 20 5 4 4 2" xfId="30078" xr:uid="{00000000-0005-0000-0000-00008D460000}"/>
    <cellStyle name="Normal 2 20 5 4 5" xfId="19022" xr:uid="{00000000-0005-0000-0000-00008E460000}"/>
    <cellStyle name="Normal 2 20 5 5" xfId="7172" xr:uid="{00000000-0005-0000-0000-00008F460000}"/>
    <cellStyle name="Normal 2 20 5 5 2" xfId="22398" xr:uid="{00000000-0005-0000-0000-000090460000}"/>
    <cellStyle name="Normal 2 20 5 6" xfId="7173" xr:uid="{00000000-0005-0000-0000-000091460000}"/>
    <cellStyle name="Normal 2 20 5 6 2" xfId="26234" xr:uid="{00000000-0005-0000-0000-000092460000}"/>
    <cellStyle name="Normal 2 20 5 7" xfId="7174" xr:uid="{00000000-0005-0000-0000-000093460000}"/>
    <cellStyle name="Normal 2 20 5 7 2" xfId="30071" xr:uid="{00000000-0005-0000-0000-000094460000}"/>
    <cellStyle name="Normal 2 20 5 8" xfId="17491" xr:uid="{00000000-0005-0000-0000-000095460000}"/>
    <cellStyle name="Normal 2 20 6" xfId="7175" xr:uid="{00000000-0005-0000-0000-000096460000}"/>
    <cellStyle name="Normal 2 20 6 2" xfId="7176" xr:uid="{00000000-0005-0000-0000-000097460000}"/>
    <cellStyle name="Normal 2 20 6 2 2" xfId="7177" xr:uid="{00000000-0005-0000-0000-000098460000}"/>
    <cellStyle name="Normal 2 20 6 2 2 2" xfId="7178" xr:uid="{00000000-0005-0000-0000-000099460000}"/>
    <cellStyle name="Normal 2 20 6 2 2 2 2" xfId="22408" xr:uid="{00000000-0005-0000-0000-00009A460000}"/>
    <cellStyle name="Normal 2 20 6 2 2 3" xfId="7179" xr:uid="{00000000-0005-0000-0000-00009B460000}"/>
    <cellStyle name="Normal 2 20 6 2 2 3 2" xfId="26244" xr:uid="{00000000-0005-0000-0000-00009C460000}"/>
    <cellStyle name="Normal 2 20 6 2 2 4" xfId="7180" xr:uid="{00000000-0005-0000-0000-00009D460000}"/>
    <cellStyle name="Normal 2 20 6 2 2 4 2" xfId="30081" xr:uid="{00000000-0005-0000-0000-00009E460000}"/>
    <cellStyle name="Normal 2 20 6 2 2 5" xfId="20011" xr:uid="{00000000-0005-0000-0000-00009F460000}"/>
    <cellStyle name="Normal 2 20 6 2 3" xfId="7181" xr:uid="{00000000-0005-0000-0000-0000A0460000}"/>
    <cellStyle name="Normal 2 20 6 2 3 2" xfId="22407" xr:uid="{00000000-0005-0000-0000-0000A1460000}"/>
    <cellStyle name="Normal 2 20 6 2 4" xfId="7182" xr:uid="{00000000-0005-0000-0000-0000A2460000}"/>
    <cellStyle name="Normal 2 20 6 2 4 2" xfId="26243" xr:uid="{00000000-0005-0000-0000-0000A3460000}"/>
    <cellStyle name="Normal 2 20 6 2 5" xfId="7183" xr:uid="{00000000-0005-0000-0000-0000A4460000}"/>
    <cellStyle name="Normal 2 20 6 2 5 2" xfId="30080" xr:uid="{00000000-0005-0000-0000-0000A5460000}"/>
    <cellStyle name="Normal 2 20 6 2 6" xfId="17496" xr:uid="{00000000-0005-0000-0000-0000A6460000}"/>
    <cellStyle name="Normal 2 20 6 3" xfId="7184" xr:uid="{00000000-0005-0000-0000-0000A7460000}"/>
    <cellStyle name="Normal 2 20 6 3 2" xfId="7185" xr:uid="{00000000-0005-0000-0000-0000A8460000}"/>
    <cellStyle name="Normal 2 20 6 3 2 2" xfId="22409" xr:uid="{00000000-0005-0000-0000-0000A9460000}"/>
    <cellStyle name="Normal 2 20 6 3 3" xfId="7186" xr:uid="{00000000-0005-0000-0000-0000AA460000}"/>
    <cellStyle name="Normal 2 20 6 3 3 2" xfId="26245" xr:uid="{00000000-0005-0000-0000-0000AB460000}"/>
    <cellStyle name="Normal 2 20 6 3 4" xfId="7187" xr:uid="{00000000-0005-0000-0000-0000AC460000}"/>
    <cellStyle name="Normal 2 20 6 3 4 2" xfId="30082" xr:uid="{00000000-0005-0000-0000-0000AD460000}"/>
    <cellStyle name="Normal 2 20 6 3 5" xfId="19024" xr:uid="{00000000-0005-0000-0000-0000AE460000}"/>
    <cellStyle name="Normal 2 20 6 4" xfId="7188" xr:uid="{00000000-0005-0000-0000-0000AF460000}"/>
    <cellStyle name="Normal 2 20 6 4 2" xfId="22406" xr:uid="{00000000-0005-0000-0000-0000B0460000}"/>
    <cellStyle name="Normal 2 20 6 5" xfId="7189" xr:uid="{00000000-0005-0000-0000-0000B1460000}"/>
    <cellStyle name="Normal 2 20 6 5 2" xfId="26242" xr:uid="{00000000-0005-0000-0000-0000B2460000}"/>
    <cellStyle name="Normal 2 20 6 6" xfId="7190" xr:uid="{00000000-0005-0000-0000-0000B3460000}"/>
    <cellStyle name="Normal 2 20 6 6 2" xfId="30079" xr:uid="{00000000-0005-0000-0000-0000B4460000}"/>
    <cellStyle name="Normal 2 20 6 7" xfId="17495" xr:uid="{00000000-0005-0000-0000-0000B5460000}"/>
    <cellStyle name="Normal 2 20 7" xfId="7191" xr:uid="{00000000-0005-0000-0000-0000B6460000}"/>
    <cellStyle name="Normal 2 20 7 2" xfId="7192" xr:uid="{00000000-0005-0000-0000-0000B7460000}"/>
    <cellStyle name="Normal 2 20 7 2 2" xfId="7193" xr:uid="{00000000-0005-0000-0000-0000B8460000}"/>
    <cellStyle name="Normal 2 20 7 2 2 2" xfId="7194" xr:uid="{00000000-0005-0000-0000-0000B9460000}"/>
    <cellStyle name="Normal 2 20 7 2 2 2 2" xfId="22412" xr:uid="{00000000-0005-0000-0000-0000BA460000}"/>
    <cellStyle name="Normal 2 20 7 2 2 3" xfId="7195" xr:uid="{00000000-0005-0000-0000-0000BB460000}"/>
    <cellStyle name="Normal 2 20 7 2 2 3 2" xfId="26248" xr:uid="{00000000-0005-0000-0000-0000BC460000}"/>
    <cellStyle name="Normal 2 20 7 2 2 4" xfId="7196" xr:uid="{00000000-0005-0000-0000-0000BD460000}"/>
    <cellStyle name="Normal 2 20 7 2 2 4 2" xfId="30085" xr:uid="{00000000-0005-0000-0000-0000BE460000}"/>
    <cellStyle name="Normal 2 20 7 2 2 5" xfId="20564" xr:uid="{00000000-0005-0000-0000-0000BF460000}"/>
    <cellStyle name="Normal 2 20 7 2 3" xfId="7197" xr:uid="{00000000-0005-0000-0000-0000C0460000}"/>
    <cellStyle name="Normal 2 20 7 2 3 2" xfId="22411" xr:uid="{00000000-0005-0000-0000-0000C1460000}"/>
    <cellStyle name="Normal 2 20 7 2 4" xfId="7198" xr:uid="{00000000-0005-0000-0000-0000C2460000}"/>
    <cellStyle name="Normal 2 20 7 2 4 2" xfId="26247" xr:uid="{00000000-0005-0000-0000-0000C3460000}"/>
    <cellStyle name="Normal 2 20 7 2 5" xfId="7199" xr:uid="{00000000-0005-0000-0000-0000C4460000}"/>
    <cellStyle name="Normal 2 20 7 2 5 2" xfId="30084" xr:uid="{00000000-0005-0000-0000-0000C5460000}"/>
    <cellStyle name="Normal 2 20 7 2 6" xfId="17498" xr:uid="{00000000-0005-0000-0000-0000C6460000}"/>
    <cellStyle name="Normal 2 20 7 3" xfId="7200" xr:uid="{00000000-0005-0000-0000-0000C7460000}"/>
    <cellStyle name="Normal 2 20 7 3 2" xfId="7201" xr:uid="{00000000-0005-0000-0000-0000C8460000}"/>
    <cellStyle name="Normal 2 20 7 3 2 2" xfId="22413" xr:uid="{00000000-0005-0000-0000-0000C9460000}"/>
    <cellStyle name="Normal 2 20 7 3 3" xfId="7202" xr:uid="{00000000-0005-0000-0000-0000CA460000}"/>
    <cellStyle name="Normal 2 20 7 3 3 2" xfId="26249" xr:uid="{00000000-0005-0000-0000-0000CB460000}"/>
    <cellStyle name="Normal 2 20 7 3 4" xfId="7203" xr:uid="{00000000-0005-0000-0000-0000CC460000}"/>
    <cellStyle name="Normal 2 20 7 3 4 2" xfId="30086" xr:uid="{00000000-0005-0000-0000-0000CD460000}"/>
    <cellStyle name="Normal 2 20 7 3 5" xfId="19545" xr:uid="{00000000-0005-0000-0000-0000CE460000}"/>
    <cellStyle name="Normal 2 20 7 4" xfId="7204" xr:uid="{00000000-0005-0000-0000-0000CF460000}"/>
    <cellStyle name="Normal 2 20 7 4 2" xfId="22410" xr:uid="{00000000-0005-0000-0000-0000D0460000}"/>
    <cellStyle name="Normal 2 20 7 5" xfId="7205" xr:uid="{00000000-0005-0000-0000-0000D1460000}"/>
    <cellStyle name="Normal 2 20 7 5 2" xfId="26246" xr:uid="{00000000-0005-0000-0000-0000D2460000}"/>
    <cellStyle name="Normal 2 20 7 6" xfId="7206" xr:uid="{00000000-0005-0000-0000-0000D3460000}"/>
    <cellStyle name="Normal 2 20 7 6 2" xfId="30083" xr:uid="{00000000-0005-0000-0000-0000D4460000}"/>
    <cellStyle name="Normal 2 20 7 7" xfId="17497" xr:uid="{00000000-0005-0000-0000-0000D5460000}"/>
    <cellStyle name="Normal 2 20 8" xfId="7207" xr:uid="{00000000-0005-0000-0000-0000D6460000}"/>
    <cellStyle name="Normal 2 20 8 2" xfId="7208" xr:uid="{00000000-0005-0000-0000-0000D7460000}"/>
    <cellStyle name="Normal 2 20 8 2 2" xfId="7209" xr:uid="{00000000-0005-0000-0000-0000D8460000}"/>
    <cellStyle name="Normal 2 20 8 2 2 2" xfId="22415" xr:uid="{00000000-0005-0000-0000-0000D9460000}"/>
    <cellStyle name="Normal 2 20 8 2 3" xfId="7210" xr:uid="{00000000-0005-0000-0000-0000DA460000}"/>
    <cellStyle name="Normal 2 20 8 2 3 2" xfId="26251" xr:uid="{00000000-0005-0000-0000-0000DB460000}"/>
    <cellStyle name="Normal 2 20 8 2 4" xfId="7211" xr:uid="{00000000-0005-0000-0000-0000DC460000}"/>
    <cellStyle name="Normal 2 20 8 2 4 2" xfId="30088" xr:uid="{00000000-0005-0000-0000-0000DD460000}"/>
    <cellStyle name="Normal 2 20 8 2 5" xfId="19988" xr:uid="{00000000-0005-0000-0000-0000DE460000}"/>
    <cellStyle name="Normal 2 20 8 3" xfId="7212" xr:uid="{00000000-0005-0000-0000-0000DF460000}"/>
    <cellStyle name="Normal 2 20 8 3 2" xfId="22414" xr:uid="{00000000-0005-0000-0000-0000E0460000}"/>
    <cellStyle name="Normal 2 20 8 4" xfId="7213" xr:uid="{00000000-0005-0000-0000-0000E1460000}"/>
    <cellStyle name="Normal 2 20 8 4 2" xfId="26250" xr:uid="{00000000-0005-0000-0000-0000E2460000}"/>
    <cellStyle name="Normal 2 20 8 5" xfId="7214" xr:uid="{00000000-0005-0000-0000-0000E3460000}"/>
    <cellStyle name="Normal 2 20 8 5 2" xfId="30087" xr:uid="{00000000-0005-0000-0000-0000E4460000}"/>
    <cellStyle name="Normal 2 20 8 6" xfId="17499" xr:uid="{00000000-0005-0000-0000-0000E5460000}"/>
    <cellStyle name="Normal 2 20 9" xfId="7215" xr:uid="{00000000-0005-0000-0000-0000E6460000}"/>
    <cellStyle name="Normal 2 20 9 2" xfId="7216" xr:uid="{00000000-0005-0000-0000-0000E7460000}"/>
    <cellStyle name="Normal 2 20 9 2 2" xfId="22416" xr:uid="{00000000-0005-0000-0000-0000E8460000}"/>
    <cellStyle name="Normal 2 20 9 3" xfId="7217" xr:uid="{00000000-0005-0000-0000-0000E9460000}"/>
    <cellStyle name="Normal 2 20 9 3 2" xfId="26252" xr:uid="{00000000-0005-0000-0000-0000EA460000}"/>
    <cellStyle name="Normal 2 20 9 4" xfId="7218" xr:uid="{00000000-0005-0000-0000-0000EB460000}"/>
    <cellStyle name="Normal 2 20 9 4 2" xfId="30089" xr:uid="{00000000-0005-0000-0000-0000EC460000}"/>
    <cellStyle name="Normal 2 20 9 5" xfId="19001" xr:uid="{00000000-0005-0000-0000-0000ED460000}"/>
    <cellStyle name="Normal 2 21" xfId="7219" xr:uid="{00000000-0005-0000-0000-0000EE460000}"/>
    <cellStyle name="Normal 2 21 10" xfId="7220" xr:uid="{00000000-0005-0000-0000-0000EF460000}"/>
    <cellStyle name="Normal 2 21 10 2" xfId="22417" xr:uid="{00000000-0005-0000-0000-0000F0460000}"/>
    <cellStyle name="Normal 2 21 11" xfId="7221" xr:uid="{00000000-0005-0000-0000-0000F1460000}"/>
    <cellStyle name="Normal 2 21 11 2" xfId="26253" xr:uid="{00000000-0005-0000-0000-0000F2460000}"/>
    <cellStyle name="Normal 2 21 12" xfId="7222" xr:uid="{00000000-0005-0000-0000-0000F3460000}"/>
    <cellStyle name="Normal 2 21 12 2" xfId="30090" xr:uid="{00000000-0005-0000-0000-0000F4460000}"/>
    <cellStyle name="Normal 2 21 13" xfId="32652" xr:uid="{00000000-0005-0000-0000-0000F5460000}"/>
    <cellStyle name="Normal 2 21 14" xfId="17500" xr:uid="{00000000-0005-0000-0000-0000F6460000}"/>
    <cellStyle name="Normal 2 21 2" xfId="7223" xr:uid="{00000000-0005-0000-0000-0000F7460000}"/>
    <cellStyle name="Normal 2 21 2 10" xfId="7224" xr:uid="{00000000-0005-0000-0000-0000F8460000}"/>
    <cellStyle name="Normal 2 21 2 10 2" xfId="30091" xr:uid="{00000000-0005-0000-0000-0000F9460000}"/>
    <cellStyle name="Normal 2 21 2 11" xfId="17501" xr:uid="{00000000-0005-0000-0000-0000FA460000}"/>
    <cellStyle name="Normal 2 21 2 2" xfId="7225" xr:uid="{00000000-0005-0000-0000-0000FB460000}"/>
    <cellStyle name="Normal 2 21 2 2 2" xfId="7226" xr:uid="{00000000-0005-0000-0000-0000FC460000}"/>
    <cellStyle name="Normal 2 21 2 2 2 2" xfId="7227" xr:uid="{00000000-0005-0000-0000-0000FD460000}"/>
    <cellStyle name="Normal 2 21 2 2 2 2 2" xfId="7228" xr:uid="{00000000-0005-0000-0000-0000FE460000}"/>
    <cellStyle name="Normal 2 21 2 2 2 2 2 2" xfId="7229" xr:uid="{00000000-0005-0000-0000-0000FF460000}"/>
    <cellStyle name="Normal 2 21 2 2 2 2 2 2 2" xfId="7230" xr:uid="{00000000-0005-0000-0000-000000470000}"/>
    <cellStyle name="Normal 2 21 2 2 2 2 2 2 2 2" xfId="22423" xr:uid="{00000000-0005-0000-0000-000001470000}"/>
    <cellStyle name="Normal 2 21 2 2 2 2 2 2 3" xfId="7231" xr:uid="{00000000-0005-0000-0000-000002470000}"/>
    <cellStyle name="Normal 2 21 2 2 2 2 2 2 3 2" xfId="26259" xr:uid="{00000000-0005-0000-0000-000003470000}"/>
    <cellStyle name="Normal 2 21 2 2 2 2 2 2 4" xfId="7232" xr:uid="{00000000-0005-0000-0000-000004470000}"/>
    <cellStyle name="Normal 2 21 2 2 2 2 2 2 4 2" xfId="30096" xr:uid="{00000000-0005-0000-0000-000005470000}"/>
    <cellStyle name="Normal 2 21 2 2 2 2 2 2 5" xfId="20016" xr:uid="{00000000-0005-0000-0000-000006470000}"/>
    <cellStyle name="Normal 2 21 2 2 2 2 2 3" xfId="7233" xr:uid="{00000000-0005-0000-0000-000007470000}"/>
    <cellStyle name="Normal 2 21 2 2 2 2 2 3 2" xfId="22422" xr:uid="{00000000-0005-0000-0000-000008470000}"/>
    <cellStyle name="Normal 2 21 2 2 2 2 2 4" xfId="7234" xr:uid="{00000000-0005-0000-0000-000009470000}"/>
    <cellStyle name="Normal 2 21 2 2 2 2 2 4 2" xfId="26258" xr:uid="{00000000-0005-0000-0000-00000A470000}"/>
    <cellStyle name="Normal 2 21 2 2 2 2 2 5" xfId="7235" xr:uid="{00000000-0005-0000-0000-00000B470000}"/>
    <cellStyle name="Normal 2 21 2 2 2 2 2 5 2" xfId="30095" xr:uid="{00000000-0005-0000-0000-00000C470000}"/>
    <cellStyle name="Normal 2 21 2 2 2 2 2 6" xfId="17505" xr:uid="{00000000-0005-0000-0000-00000D470000}"/>
    <cellStyle name="Normal 2 21 2 2 2 2 3" xfId="7236" xr:uid="{00000000-0005-0000-0000-00000E470000}"/>
    <cellStyle name="Normal 2 21 2 2 2 2 3 2" xfId="7237" xr:uid="{00000000-0005-0000-0000-00000F470000}"/>
    <cellStyle name="Normal 2 21 2 2 2 2 3 2 2" xfId="22424" xr:uid="{00000000-0005-0000-0000-000010470000}"/>
    <cellStyle name="Normal 2 21 2 2 2 2 3 3" xfId="7238" xr:uid="{00000000-0005-0000-0000-000011470000}"/>
    <cellStyle name="Normal 2 21 2 2 2 2 3 3 2" xfId="26260" xr:uid="{00000000-0005-0000-0000-000012470000}"/>
    <cellStyle name="Normal 2 21 2 2 2 2 3 4" xfId="7239" xr:uid="{00000000-0005-0000-0000-000013470000}"/>
    <cellStyle name="Normal 2 21 2 2 2 2 3 4 2" xfId="30097" xr:uid="{00000000-0005-0000-0000-000014470000}"/>
    <cellStyle name="Normal 2 21 2 2 2 2 3 5" xfId="19029" xr:uid="{00000000-0005-0000-0000-000015470000}"/>
    <cellStyle name="Normal 2 21 2 2 2 2 4" xfId="7240" xr:uid="{00000000-0005-0000-0000-000016470000}"/>
    <cellStyle name="Normal 2 21 2 2 2 2 4 2" xfId="22421" xr:uid="{00000000-0005-0000-0000-000017470000}"/>
    <cellStyle name="Normal 2 21 2 2 2 2 5" xfId="7241" xr:uid="{00000000-0005-0000-0000-000018470000}"/>
    <cellStyle name="Normal 2 21 2 2 2 2 5 2" xfId="26257" xr:uid="{00000000-0005-0000-0000-000019470000}"/>
    <cellStyle name="Normal 2 21 2 2 2 2 6" xfId="7242" xr:uid="{00000000-0005-0000-0000-00001A470000}"/>
    <cellStyle name="Normal 2 21 2 2 2 2 6 2" xfId="30094" xr:uid="{00000000-0005-0000-0000-00001B470000}"/>
    <cellStyle name="Normal 2 21 2 2 2 2 7" xfId="17504" xr:uid="{00000000-0005-0000-0000-00001C470000}"/>
    <cellStyle name="Normal 2 21 2 2 2 3" xfId="7243" xr:uid="{00000000-0005-0000-0000-00001D470000}"/>
    <cellStyle name="Normal 2 21 2 2 2 3 2" xfId="7244" xr:uid="{00000000-0005-0000-0000-00001E470000}"/>
    <cellStyle name="Normal 2 21 2 2 2 3 2 2" xfId="7245" xr:uid="{00000000-0005-0000-0000-00001F470000}"/>
    <cellStyle name="Normal 2 21 2 2 2 3 2 2 2" xfId="22426" xr:uid="{00000000-0005-0000-0000-000020470000}"/>
    <cellStyle name="Normal 2 21 2 2 2 3 2 3" xfId="7246" xr:uid="{00000000-0005-0000-0000-000021470000}"/>
    <cellStyle name="Normal 2 21 2 2 2 3 2 3 2" xfId="26262" xr:uid="{00000000-0005-0000-0000-000022470000}"/>
    <cellStyle name="Normal 2 21 2 2 2 3 2 4" xfId="7247" xr:uid="{00000000-0005-0000-0000-000023470000}"/>
    <cellStyle name="Normal 2 21 2 2 2 3 2 4 2" xfId="30099" xr:uid="{00000000-0005-0000-0000-000024470000}"/>
    <cellStyle name="Normal 2 21 2 2 2 3 2 5" xfId="20015" xr:uid="{00000000-0005-0000-0000-000025470000}"/>
    <cellStyle name="Normal 2 21 2 2 2 3 3" xfId="7248" xr:uid="{00000000-0005-0000-0000-000026470000}"/>
    <cellStyle name="Normal 2 21 2 2 2 3 3 2" xfId="22425" xr:uid="{00000000-0005-0000-0000-000027470000}"/>
    <cellStyle name="Normal 2 21 2 2 2 3 4" xfId="7249" xr:uid="{00000000-0005-0000-0000-000028470000}"/>
    <cellStyle name="Normal 2 21 2 2 2 3 4 2" xfId="26261" xr:uid="{00000000-0005-0000-0000-000029470000}"/>
    <cellStyle name="Normal 2 21 2 2 2 3 5" xfId="7250" xr:uid="{00000000-0005-0000-0000-00002A470000}"/>
    <cellStyle name="Normal 2 21 2 2 2 3 5 2" xfId="30098" xr:uid="{00000000-0005-0000-0000-00002B470000}"/>
    <cellStyle name="Normal 2 21 2 2 2 3 6" xfId="17506" xr:uid="{00000000-0005-0000-0000-00002C470000}"/>
    <cellStyle name="Normal 2 21 2 2 2 4" xfId="7251" xr:uid="{00000000-0005-0000-0000-00002D470000}"/>
    <cellStyle name="Normal 2 21 2 2 2 4 2" xfId="7252" xr:uid="{00000000-0005-0000-0000-00002E470000}"/>
    <cellStyle name="Normal 2 21 2 2 2 4 2 2" xfId="22427" xr:uid="{00000000-0005-0000-0000-00002F470000}"/>
    <cellStyle name="Normal 2 21 2 2 2 4 3" xfId="7253" xr:uid="{00000000-0005-0000-0000-000030470000}"/>
    <cellStyle name="Normal 2 21 2 2 2 4 3 2" xfId="26263" xr:uid="{00000000-0005-0000-0000-000031470000}"/>
    <cellStyle name="Normal 2 21 2 2 2 4 4" xfId="7254" xr:uid="{00000000-0005-0000-0000-000032470000}"/>
    <cellStyle name="Normal 2 21 2 2 2 4 4 2" xfId="30100" xr:uid="{00000000-0005-0000-0000-000033470000}"/>
    <cellStyle name="Normal 2 21 2 2 2 4 5" xfId="19028" xr:uid="{00000000-0005-0000-0000-000034470000}"/>
    <cellStyle name="Normal 2 21 2 2 2 5" xfId="7255" xr:uid="{00000000-0005-0000-0000-000035470000}"/>
    <cellStyle name="Normal 2 21 2 2 2 5 2" xfId="22420" xr:uid="{00000000-0005-0000-0000-000036470000}"/>
    <cellStyle name="Normal 2 21 2 2 2 6" xfId="7256" xr:uid="{00000000-0005-0000-0000-000037470000}"/>
    <cellStyle name="Normal 2 21 2 2 2 6 2" xfId="26256" xr:uid="{00000000-0005-0000-0000-000038470000}"/>
    <cellStyle name="Normal 2 21 2 2 2 7" xfId="7257" xr:uid="{00000000-0005-0000-0000-000039470000}"/>
    <cellStyle name="Normal 2 21 2 2 2 7 2" xfId="30093" xr:uid="{00000000-0005-0000-0000-00003A470000}"/>
    <cellStyle name="Normal 2 21 2 2 2 8" xfId="17503" xr:uid="{00000000-0005-0000-0000-00003B470000}"/>
    <cellStyle name="Normal 2 21 2 2 3" xfId="7258" xr:uid="{00000000-0005-0000-0000-00003C470000}"/>
    <cellStyle name="Normal 2 21 2 2 3 2" xfId="7259" xr:uid="{00000000-0005-0000-0000-00003D470000}"/>
    <cellStyle name="Normal 2 21 2 2 3 2 2" xfId="7260" xr:uid="{00000000-0005-0000-0000-00003E470000}"/>
    <cellStyle name="Normal 2 21 2 2 3 2 2 2" xfId="7261" xr:uid="{00000000-0005-0000-0000-00003F470000}"/>
    <cellStyle name="Normal 2 21 2 2 3 2 2 2 2" xfId="22430" xr:uid="{00000000-0005-0000-0000-000040470000}"/>
    <cellStyle name="Normal 2 21 2 2 3 2 2 3" xfId="7262" xr:uid="{00000000-0005-0000-0000-000041470000}"/>
    <cellStyle name="Normal 2 21 2 2 3 2 2 3 2" xfId="26266" xr:uid="{00000000-0005-0000-0000-000042470000}"/>
    <cellStyle name="Normal 2 21 2 2 3 2 2 4" xfId="7263" xr:uid="{00000000-0005-0000-0000-000043470000}"/>
    <cellStyle name="Normal 2 21 2 2 3 2 2 4 2" xfId="30103" xr:uid="{00000000-0005-0000-0000-000044470000}"/>
    <cellStyle name="Normal 2 21 2 2 3 2 2 5" xfId="20017" xr:uid="{00000000-0005-0000-0000-000045470000}"/>
    <cellStyle name="Normal 2 21 2 2 3 2 3" xfId="7264" xr:uid="{00000000-0005-0000-0000-000046470000}"/>
    <cellStyle name="Normal 2 21 2 2 3 2 3 2" xfId="22429" xr:uid="{00000000-0005-0000-0000-000047470000}"/>
    <cellStyle name="Normal 2 21 2 2 3 2 4" xfId="7265" xr:uid="{00000000-0005-0000-0000-000048470000}"/>
    <cellStyle name="Normal 2 21 2 2 3 2 4 2" xfId="26265" xr:uid="{00000000-0005-0000-0000-000049470000}"/>
    <cellStyle name="Normal 2 21 2 2 3 2 5" xfId="7266" xr:uid="{00000000-0005-0000-0000-00004A470000}"/>
    <cellStyle name="Normal 2 21 2 2 3 2 5 2" xfId="30102" xr:uid="{00000000-0005-0000-0000-00004B470000}"/>
    <cellStyle name="Normal 2 21 2 2 3 2 6" xfId="17508" xr:uid="{00000000-0005-0000-0000-00004C470000}"/>
    <cellStyle name="Normal 2 21 2 2 3 3" xfId="7267" xr:uid="{00000000-0005-0000-0000-00004D470000}"/>
    <cellStyle name="Normal 2 21 2 2 3 3 2" xfId="7268" xr:uid="{00000000-0005-0000-0000-00004E470000}"/>
    <cellStyle name="Normal 2 21 2 2 3 3 2 2" xfId="22431" xr:uid="{00000000-0005-0000-0000-00004F470000}"/>
    <cellStyle name="Normal 2 21 2 2 3 3 3" xfId="7269" xr:uid="{00000000-0005-0000-0000-000050470000}"/>
    <cellStyle name="Normal 2 21 2 2 3 3 3 2" xfId="26267" xr:uid="{00000000-0005-0000-0000-000051470000}"/>
    <cellStyle name="Normal 2 21 2 2 3 3 4" xfId="7270" xr:uid="{00000000-0005-0000-0000-000052470000}"/>
    <cellStyle name="Normal 2 21 2 2 3 3 4 2" xfId="30104" xr:uid="{00000000-0005-0000-0000-000053470000}"/>
    <cellStyle name="Normal 2 21 2 2 3 3 5" xfId="19030" xr:uid="{00000000-0005-0000-0000-000054470000}"/>
    <cellStyle name="Normal 2 21 2 2 3 4" xfId="7271" xr:uid="{00000000-0005-0000-0000-000055470000}"/>
    <cellStyle name="Normal 2 21 2 2 3 4 2" xfId="22428" xr:uid="{00000000-0005-0000-0000-000056470000}"/>
    <cellStyle name="Normal 2 21 2 2 3 5" xfId="7272" xr:uid="{00000000-0005-0000-0000-000057470000}"/>
    <cellStyle name="Normal 2 21 2 2 3 5 2" xfId="26264" xr:uid="{00000000-0005-0000-0000-000058470000}"/>
    <cellStyle name="Normal 2 21 2 2 3 6" xfId="7273" xr:uid="{00000000-0005-0000-0000-000059470000}"/>
    <cellStyle name="Normal 2 21 2 2 3 6 2" xfId="30101" xr:uid="{00000000-0005-0000-0000-00005A470000}"/>
    <cellStyle name="Normal 2 21 2 2 3 7" xfId="17507" xr:uid="{00000000-0005-0000-0000-00005B470000}"/>
    <cellStyle name="Normal 2 21 2 2 4" xfId="7274" xr:uid="{00000000-0005-0000-0000-00005C470000}"/>
    <cellStyle name="Normal 2 21 2 2 4 2" xfId="7275" xr:uid="{00000000-0005-0000-0000-00005D470000}"/>
    <cellStyle name="Normal 2 21 2 2 4 2 2" xfId="7276" xr:uid="{00000000-0005-0000-0000-00005E470000}"/>
    <cellStyle name="Normal 2 21 2 2 4 2 2 2" xfId="22433" xr:uid="{00000000-0005-0000-0000-00005F470000}"/>
    <cellStyle name="Normal 2 21 2 2 4 2 3" xfId="7277" xr:uid="{00000000-0005-0000-0000-000060470000}"/>
    <cellStyle name="Normal 2 21 2 2 4 2 3 2" xfId="26269" xr:uid="{00000000-0005-0000-0000-000061470000}"/>
    <cellStyle name="Normal 2 21 2 2 4 2 4" xfId="7278" xr:uid="{00000000-0005-0000-0000-000062470000}"/>
    <cellStyle name="Normal 2 21 2 2 4 2 4 2" xfId="30106" xr:uid="{00000000-0005-0000-0000-000063470000}"/>
    <cellStyle name="Normal 2 21 2 2 4 2 5" xfId="20014" xr:uid="{00000000-0005-0000-0000-000064470000}"/>
    <cellStyle name="Normal 2 21 2 2 4 3" xfId="7279" xr:uid="{00000000-0005-0000-0000-000065470000}"/>
    <cellStyle name="Normal 2 21 2 2 4 3 2" xfId="22432" xr:uid="{00000000-0005-0000-0000-000066470000}"/>
    <cellStyle name="Normal 2 21 2 2 4 4" xfId="7280" xr:uid="{00000000-0005-0000-0000-000067470000}"/>
    <cellStyle name="Normal 2 21 2 2 4 4 2" xfId="26268" xr:uid="{00000000-0005-0000-0000-000068470000}"/>
    <cellStyle name="Normal 2 21 2 2 4 5" xfId="7281" xr:uid="{00000000-0005-0000-0000-000069470000}"/>
    <cellStyle name="Normal 2 21 2 2 4 5 2" xfId="30105" xr:uid="{00000000-0005-0000-0000-00006A470000}"/>
    <cellStyle name="Normal 2 21 2 2 4 6" xfId="17509" xr:uid="{00000000-0005-0000-0000-00006B470000}"/>
    <cellStyle name="Normal 2 21 2 2 5" xfId="7282" xr:uid="{00000000-0005-0000-0000-00006C470000}"/>
    <cellStyle name="Normal 2 21 2 2 5 2" xfId="7283" xr:uid="{00000000-0005-0000-0000-00006D470000}"/>
    <cellStyle name="Normal 2 21 2 2 5 2 2" xfId="22434" xr:uid="{00000000-0005-0000-0000-00006E470000}"/>
    <cellStyle name="Normal 2 21 2 2 5 3" xfId="7284" xr:uid="{00000000-0005-0000-0000-00006F470000}"/>
    <cellStyle name="Normal 2 21 2 2 5 3 2" xfId="26270" xr:uid="{00000000-0005-0000-0000-000070470000}"/>
    <cellStyle name="Normal 2 21 2 2 5 4" xfId="7285" xr:uid="{00000000-0005-0000-0000-000071470000}"/>
    <cellStyle name="Normal 2 21 2 2 5 4 2" xfId="30107" xr:uid="{00000000-0005-0000-0000-000072470000}"/>
    <cellStyle name="Normal 2 21 2 2 5 5" xfId="19027" xr:uid="{00000000-0005-0000-0000-000073470000}"/>
    <cellStyle name="Normal 2 21 2 2 6" xfId="7286" xr:uid="{00000000-0005-0000-0000-000074470000}"/>
    <cellStyle name="Normal 2 21 2 2 6 2" xfId="22419" xr:uid="{00000000-0005-0000-0000-000075470000}"/>
    <cellStyle name="Normal 2 21 2 2 7" xfId="7287" xr:uid="{00000000-0005-0000-0000-000076470000}"/>
    <cellStyle name="Normal 2 21 2 2 7 2" xfId="26255" xr:uid="{00000000-0005-0000-0000-000077470000}"/>
    <cellStyle name="Normal 2 21 2 2 8" xfId="7288" xr:uid="{00000000-0005-0000-0000-000078470000}"/>
    <cellStyle name="Normal 2 21 2 2 8 2" xfId="30092" xr:uid="{00000000-0005-0000-0000-000079470000}"/>
    <cellStyle name="Normal 2 21 2 2 9" xfId="17502" xr:uid="{00000000-0005-0000-0000-00007A470000}"/>
    <cellStyle name="Normal 2 21 2 3" xfId="7289" xr:uid="{00000000-0005-0000-0000-00007B470000}"/>
    <cellStyle name="Normal 2 21 2 3 2" xfId="7290" xr:uid="{00000000-0005-0000-0000-00007C470000}"/>
    <cellStyle name="Normal 2 21 2 3 2 2" xfId="7291" xr:uid="{00000000-0005-0000-0000-00007D470000}"/>
    <cellStyle name="Normal 2 21 2 3 2 2 2" xfId="7292" xr:uid="{00000000-0005-0000-0000-00007E470000}"/>
    <cellStyle name="Normal 2 21 2 3 2 2 2 2" xfId="7293" xr:uid="{00000000-0005-0000-0000-00007F470000}"/>
    <cellStyle name="Normal 2 21 2 3 2 2 2 2 2" xfId="22438" xr:uid="{00000000-0005-0000-0000-000080470000}"/>
    <cellStyle name="Normal 2 21 2 3 2 2 2 3" xfId="7294" xr:uid="{00000000-0005-0000-0000-000081470000}"/>
    <cellStyle name="Normal 2 21 2 3 2 2 2 3 2" xfId="26274" xr:uid="{00000000-0005-0000-0000-000082470000}"/>
    <cellStyle name="Normal 2 21 2 3 2 2 2 4" xfId="7295" xr:uid="{00000000-0005-0000-0000-000083470000}"/>
    <cellStyle name="Normal 2 21 2 3 2 2 2 4 2" xfId="30111" xr:uid="{00000000-0005-0000-0000-000084470000}"/>
    <cellStyle name="Normal 2 21 2 3 2 2 2 5" xfId="20019" xr:uid="{00000000-0005-0000-0000-000085470000}"/>
    <cellStyle name="Normal 2 21 2 3 2 2 3" xfId="7296" xr:uid="{00000000-0005-0000-0000-000086470000}"/>
    <cellStyle name="Normal 2 21 2 3 2 2 3 2" xfId="22437" xr:uid="{00000000-0005-0000-0000-000087470000}"/>
    <cellStyle name="Normal 2 21 2 3 2 2 4" xfId="7297" xr:uid="{00000000-0005-0000-0000-000088470000}"/>
    <cellStyle name="Normal 2 21 2 3 2 2 4 2" xfId="26273" xr:uid="{00000000-0005-0000-0000-000089470000}"/>
    <cellStyle name="Normal 2 21 2 3 2 2 5" xfId="7298" xr:uid="{00000000-0005-0000-0000-00008A470000}"/>
    <cellStyle name="Normal 2 21 2 3 2 2 5 2" xfId="30110" xr:uid="{00000000-0005-0000-0000-00008B470000}"/>
    <cellStyle name="Normal 2 21 2 3 2 2 6" xfId="17512" xr:uid="{00000000-0005-0000-0000-00008C470000}"/>
    <cellStyle name="Normal 2 21 2 3 2 3" xfId="7299" xr:uid="{00000000-0005-0000-0000-00008D470000}"/>
    <cellStyle name="Normal 2 21 2 3 2 3 2" xfId="7300" xr:uid="{00000000-0005-0000-0000-00008E470000}"/>
    <cellStyle name="Normal 2 21 2 3 2 3 2 2" xfId="22439" xr:uid="{00000000-0005-0000-0000-00008F470000}"/>
    <cellStyle name="Normal 2 21 2 3 2 3 3" xfId="7301" xr:uid="{00000000-0005-0000-0000-000090470000}"/>
    <cellStyle name="Normal 2 21 2 3 2 3 3 2" xfId="26275" xr:uid="{00000000-0005-0000-0000-000091470000}"/>
    <cellStyle name="Normal 2 21 2 3 2 3 4" xfId="7302" xr:uid="{00000000-0005-0000-0000-000092470000}"/>
    <cellStyle name="Normal 2 21 2 3 2 3 4 2" xfId="30112" xr:uid="{00000000-0005-0000-0000-000093470000}"/>
    <cellStyle name="Normal 2 21 2 3 2 3 5" xfId="19032" xr:uid="{00000000-0005-0000-0000-000094470000}"/>
    <cellStyle name="Normal 2 21 2 3 2 4" xfId="7303" xr:uid="{00000000-0005-0000-0000-000095470000}"/>
    <cellStyle name="Normal 2 21 2 3 2 4 2" xfId="22436" xr:uid="{00000000-0005-0000-0000-000096470000}"/>
    <cellStyle name="Normal 2 21 2 3 2 5" xfId="7304" xr:uid="{00000000-0005-0000-0000-000097470000}"/>
    <cellStyle name="Normal 2 21 2 3 2 5 2" xfId="26272" xr:uid="{00000000-0005-0000-0000-000098470000}"/>
    <cellStyle name="Normal 2 21 2 3 2 6" xfId="7305" xr:uid="{00000000-0005-0000-0000-000099470000}"/>
    <cellStyle name="Normal 2 21 2 3 2 6 2" xfId="30109" xr:uid="{00000000-0005-0000-0000-00009A470000}"/>
    <cellStyle name="Normal 2 21 2 3 2 7" xfId="17511" xr:uid="{00000000-0005-0000-0000-00009B470000}"/>
    <cellStyle name="Normal 2 21 2 3 3" xfId="7306" xr:uid="{00000000-0005-0000-0000-00009C470000}"/>
    <cellStyle name="Normal 2 21 2 3 3 2" xfId="7307" xr:uid="{00000000-0005-0000-0000-00009D470000}"/>
    <cellStyle name="Normal 2 21 2 3 3 2 2" xfId="7308" xr:uid="{00000000-0005-0000-0000-00009E470000}"/>
    <cellStyle name="Normal 2 21 2 3 3 2 2 2" xfId="22441" xr:uid="{00000000-0005-0000-0000-00009F470000}"/>
    <cellStyle name="Normal 2 21 2 3 3 2 3" xfId="7309" xr:uid="{00000000-0005-0000-0000-0000A0470000}"/>
    <cellStyle name="Normal 2 21 2 3 3 2 3 2" xfId="26277" xr:uid="{00000000-0005-0000-0000-0000A1470000}"/>
    <cellStyle name="Normal 2 21 2 3 3 2 4" xfId="7310" xr:uid="{00000000-0005-0000-0000-0000A2470000}"/>
    <cellStyle name="Normal 2 21 2 3 3 2 4 2" xfId="30114" xr:uid="{00000000-0005-0000-0000-0000A3470000}"/>
    <cellStyle name="Normal 2 21 2 3 3 2 5" xfId="20018" xr:uid="{00000000-0005-0000-0000-0000A4470000}"/>
    <cellStyle name="Normal 2 21 2 3 3 3" xfId="7311" xr:uid="{00000000-0005-0000-0000-0000A5470000}"/>
    <cellStyle name="Normal 2 21 2 3 3 3 2" xfId="22440" xr:uid="{00000000-0005-0000-0000-0000A6470000}"/>
    <cellStyle name="Normal 2 21 2 3 3 4" xfId="7312" xr:uid="{00000000-0005-0000-0000-0000A7470000}"/>
    <cellStyle name="Normal 2 21 2 3 3 4 2" xfId="26276" xr:uid="{00000000-0005-0000-0000-0000A8470000}"/>
    <cellStyle name="Normal 2 21 2 3 3 5" xfId="7313" xr:uid="{00000000-0005-0000-0000-0000A9470000}"/>
    <cellStyle name="Normal 2 21 2 3 3 5 2" xfId="30113" xr:uid="{00000000-0005-0000-0000-0000AA470000}"/>
    <cellStyle name="Normal 2 21 2 3 3 6" xfId="17513" xr:uid="{00000000-0005-0000-0000-0000AB470000}"/>
    <cellStyle name="Normal 2 21 2 3 4" xfId="7314" xr:uid="{00000000-0005-0000-0000-0000AC470000}"/>
    <cellStyle name="Normal 2 21 2 3 4 2" xfId="7315" xr:uid="{00000000-0005-0000-0000-0000AD470000}"/>
    <cellStyle name="Normal 2 21 2 3 4 2 2" xfId="22442" xr:uid="{00000000-0005-0000-0000-0000AE470000}"/>
    <cellStyle name="Normal 2 21 2 3 4 3" xfId="7316" xr:uid="{00000000-0005-0000-0000-0000AF470000}"/>
    <cellStyle name="Normal 2 21 2 3 4 3 2" xfId="26278" xr:uid="{00000000-0005-0000-0000-0000B0470000}"/>
    <cellStyle name="Normal 2 21 2 3 4 4" xfId="7317" xr:uid="{00000000-0005-0000-0000-0000B1470000}"/>
    <cellStyle name="Normal 2 21 2 3 4 4 2" xfId="30115" xr:uid="{00000000-0005-0000-0000-0000B2470000}"/>
    <cellStyle name="Normal 2 21 2 3 4 5" xfId="19031" xr:uid="{00000000-0005-0000-0000-0000B3470000}"/>
    <cellStyle name="Normal 2 21 2 3 5" xfId="7318" xr:uid="{00000000-0005-0000-0000-0000B4470000}"/>
    <cellStyle name="Normal 2 21 2 3 5 2" xfId="22435" xr:uid="{00000000-0005-0000-0000-0000B5470000}"/>
    <cellStyle name="Normal 2 21 2 3 6" xfId="7319" xr:uid="{00000000-0005-0000-0000-0000B6470000}"/>
    <cellStyle name="Normal 2 21 2 3 6 2" xfId="26271" xr:uid="{00000000-0005-0000-0000-0000B7470000}"/>
    <cellStyle name="Normal 2 21 2 3 7" xfId="7320" xr:uid="{00000000-0005-0000-0000-0000B8470000}"/>
    <cellStyle name="Normal 2 21 2 3 7 2" xfId="30108" xr:uid="{00000000-0005-0000-0000-0000B9470000}"/>
    <cellStyle name="Normal 2 21 2 3 8" xfId="17510" xr:uid="{00000000-0005-0000-0000-0000BA470000}"/>
    <cellStyle name="Normal 2 21 2 4" xfId="7321" xr:uid="{00000000-0005-0000-0000-0000BB470000}"/>
    <cellStyle name="Normal 2 21 2 4 2" xfId="7322" xr:uid="{00000000-0005-0000-0000-0000BC470000}"/>
    <cellStyle name="Normal 2 21 2 4 2 2" xfId="7323" xr:uid="{00000000-0005-0000-0000-0000BD470000}"/>
    <cellStyle name="Normal 2 21 2 4 2 2 2" xfId="7324" xr:uid="{00000000-0005-0000-0000-0000BE470000}"/>
    <cellStyle name="Normal 2 21 2 4 2 2 2 2" xfId="22445" xr:uid="{00000000-0005-0000-0000-0000BF470000}"/>
    <cellStyle name="Normal 2 21 2 4 2 2 3" xfId="7325" xr:uid="{00000000-0005-0000-0000-0000C0470000}"/>
    <cellStyle name="Normal 2 21 2 4 2 2 3 2" xfId="26281" xr:uid="{00000000-0005-0000-0000-0000C1470000}"/>
    <cellStyle name="Normal 2 21 2 4 2 2 4" xfId="7326" xr:uid="{00000000-0005-0000-0000-0000C2470000}"/>
    <cellStyle name="Normal 2 21 2 4 2 2 4 2" xfId="30118" xr:uid="{00000000-0005-0000-0000-0000C3470000}"/>
    <cellStyle name="Normal 2 21 2 4 2 2 5" xfId="20020" xr:uid="{00000000-0005-0000-0000-0000C4470000}"/>
    <cellStyle name="Normal 2 21 2 4 2 3" xfId="7327" xr:uid="{00000000-0005-0000-0000-0000C5470000}"/>
    <cellStyle name="Normal 2 21 2 4 2 3 2" xfId="22444" xr:uid="{00000000-0005-0000-0000-0000C6470000}"/>
    <cellStyle name="Normal 2 21 2 4 2 4" xfId="7328" xr:uid="{00000000-0005-0000-0000-0000C7470000}"/>
    <cellStyle name="Normal 2 21 2 4 2 4 2" xfId="26280" xr:uid="{00000000-0005-0000-0000-0000C8470000}"/>
    <cellStyle name="Normal 2 21 2 4 2 5" xfId="7329" xr:uid="{00000000-0005-0000-0000-0000C9470000}"/>
    <cellStyle name="Normal 2 21 2 4 2 5 2" xfId="30117" xr:uid="{00000000-0005-0000-0000-0000CA470000}"/>
    <cellStyle name="Normal 2 21 2 4 2 6" xfId="17515" xr:uid="{00000000-0005-0000-0000-0000CB470000}"/>
    <cellStyle name="Normal 2 21 2 4 3" xfId="7330" xr:uid="{00000000-0005-0000-0000-0000CC470000}"/>
    <cellStyle name="Normal 2 21 2 4 3 2" xfId="7331" xr:uid="{00000000-0005-0000-0000-0000CD470000}"/>
    <cellStyle name="Normal 2 21 2 4 3 2 2" xfId="22446" xr:uid="{00000000-0005-0000-0000-0000CE470000}"/>
    <cellStyle name="Normal 2 21 2 4 3 3" xfId="7332" xr:uid="{00000000-0005-0000-0000-0000CF470000}"/>
    <cellStyle name="Normal 2 21 2 4 3 3 2" xfId="26282" xr:uid="{00000000-0005-0000-0000-0000D0470000}"/>
    <cellStyle name="Normal 2 21 2 4 3 4" xfId="7333" xr:uid="{00000000-0005-0000-0000-0000D1470000}"/>
    <cellStyle name="Normal 2 21 2 4 3 4 2" xfId="30119" xr:uid="{00000000-0005-0000-0000-0000D2470000}"/>
    <cellStyle name="Normal 2 21 2 4 3 5" xfId="19033" xr:uid="{00000000-0005-0000-0000-0000D3470000}"/>
    <cellStyle name="Normal 2 21 2 4 4" xfId="7334" xr:uid="{00000000-0005-0000-0000-0000D4470000}"/>
    <cellStyle name="Normal 2 21 2 4 4 2" xfId="22443" xr:uid="{00000000-0005-0000-0000-0000D5470000}"/>
    <cellStyle name="Normal 2 21 2 4 5" xfId="7335" xr:uid="{00000000-0005-0000-0000-0000D6470000}"/>
    <cellStyle name="Normal 2 21 2 4 5 2" xfId="26279" xr:uid="{00000000-0005-0000-0000-0000D7470000}"/>
    <cellStyle name="Normal 2 21 2 4 6" xfId="7336" xr:uid="{00000000-0005-0000-0000-0000D8470000}"/>
    <cellStyle name="Normal 2 21 2 4 6 2" xfId="30116" xr:uid="{00000000-0005-0000-0000-0000D9470000}"/>
    <cellStyle name="Normal 2 21 2 4 7" xfId="17514" xr:uid="{00000000-0005-0000-0000-0000DA470000}"/>
    <cellStyle name="Normal 2 21 2 5" xfId="7337" xr:uid="{00000000-0005-0000-0000-0000DB470000}"/>
    <cellStyle name="Normal 2 21 2 5 2" xfId="7338" xr:uid="{00000000-0005-0000-0000-0000DC470000}"/>
    <cellStyle name="Normal 2 21 2 5 2 2" xfId="7339" xr:uid="{00000000-0005-0000-0000-0000DD470000}"/>
    <cellStyle name="Normal 2 21 2 5 2 2 2" xfId="7340" xr:uid="{00000000-0005-0000-0000-0000DE470000}"/>
    <cellStyle name="Normal 2 21 2 5 2 2 2 2" xfId="22449" xr:uid="{00000000-0005-0000-0000-0000DF470000}"/>
    <cellStyle name="Normal 2 21 2 5 2 2 3" xfId="7341" xr:uid="{00000000-0005-0000-0000-0000E0470000}"/>
    <cellStyle name="Normal 2 21 2 5 2 2 3 2" xfId="26285" xr:uid="{00000000-0005-0000-0000-0000E1470000}"/>
    <cellStyle name="Normal 2 21 2 5 2 2 4" xfId="7342" xr:uid="{00000000-0005-0000-0000-0000E2470000}"/>
    <cellStyle name="Normal 2 21 2 5 2 2 4 2" xfId="30122" xr:uid="{00000000-0005-0000-0000-0000E3470000}"/>
    <cellStyle name="Normal 2 21 2 5 2 2 5" xfId="20565" xr:uid="{00000000-0005-0000-0000-0000E4470000}"/>
    <cellStyle name="Normal 2 21 2 5 2 3" xfId="7343" xr:uid="{00000000-0005-0000-0000-0000E5470000}"/>
    <cellStyle name="Normal 2 21 2 5 2 3 2" xfId="22448" xr:uid="{00000000-0005-0000-0000-0000E6470000}"/>
    <cellStyle name="Normal 2 21 2 5 2 4" xfId="7344" xr:uid="{00000000-0005-0000-0000-0000E7470000}"/>
    <cellStyle name="Normal 2 21 2 5 2 4 2" xfId="26284" xr:uid="{00000000-0005-0000-0000-0000E8470000}"/>
    <cellStyle name="Normal 2 21 2 5 2 5" xfId="7345" xr:uid="{00000000-0005-0000-0000-0000E9470000}"/>
    <cellStyle name="Normal 2 21 2 5 2 5 2" xfId="30121" xr:uid="{00000000-0005-0000-0000-0000EA470000}"/>
    <cellStyle name="Normal 2 21 2 5 2 6" xfId="17517" xr:uid="{00000000-0005-0000-0000-0000EB470000}"/>
    <cellStyle name="Normal 2 21 2 5 3" xfId="7346" xr:uid="{00000000-0005-0000-0000-0000EC470000}"/>
    <cellStyle name="Normal 2 21 2 5 3 2" xfId="7347" xr:uid="{00000000-0005-0000-0000-0000ED470000}"/>
    <cellStyle name="Normal 2 21 2 5 3 2 2" xfId="22450" xr:uid="{00000000-0005-0000-0000-0000EE470000}"/>
    <cellStyle name="Normal 2 21 2 5 3 3" xfId="7348" xr:uid="{00000000-0005-0000-0000-0000EF470000}"/>
    <cellStyle name="Normal 2 21 2 5 3 3 2" xfId="26286" xr:uid="{00000000-0005-0000-0000-0000F0470000}"/>
    <cellStyle name="Normal 2 21 2 5 3 4" xfId="7349" xr:uid="{00000000-0005-0000-0000-0000F1470000}"/>
    <cellStyle name="Normal 2 21 2 5 3 4 2" xfId="30123" xr:uid="{00000000-0005-0000-0000-0000F2470000}"/>
    <cellStyle name="Normal 2 21 2 5 3 5" xfId="19586" xr:uid="{00000000-0005-0000-0000-0000F3470000}"/>
    <cellStyle name="Normal 2 21 2 5 4" xfId="7350" xr:uid="{00000000-0005-0000-0000-0000F4470000}"/>
    <cellStyle name="Normal 2 21 2 5 4 2" xfId="22447" xr:uid="{00000000-0005-0000-0000-0000F5470000}"/>
    <cellStyle name="Normal 2 21 2 5 5" xfId="7351" xr:uid="{00000000-0005-0000-0000-0000F6470000}"/>
    <cellStyle name="Normal 2 21 2 5 5 2" xfId="26283" xr:uid="{00000000-0005-0000-0000-0000F7470000}"/>
    <cellStyle name="Normal 2 21 2 5 6" xfId="7352" xr:uid="{00000000-0005-0000-0000-0000F8470000}"/>
    <cellStyle name="Normal 2 21 2 5 6 2" xfId="30120" xr:uid="{00000000-0005-0000-0000-0000F9470000}"/>
    <cellStyle name="Normal 2 21 2 5 7" xfId="17516" xr:uid="{00000000-0005-0000-0000-0000FA470000}"/>
    <cellStyle name="Normal 2 21 2 6" xfId="7353" xr:uid="{00000000-0005-0000-0000-0000FB470000}"/>
    <cellStyle name="Normal 2 21 2 6 2" xfId="7354" xr:uid="{00000000-0005-0000-0000-0000FC470000}"/>
    <cellStyle name="Normal 2 21 2 6 2 2" xfId="7355" xr:uid="{00000000-0005-0000-0000-0000FD470000}"/>
    <cellStyle name="Normal 2 21 2 6 2 2 2" xfId="22452" xr:uid="{00000000-0005-0000-0000-0000FE470000}"/>
    <cellStyle name="Normal 2 21 2 6 2 3" xfId="7356" xr:uid="{00000000-0005-0000-0000-0000FF470000}"/>
    <cellStyle name="Normal 2 21 2 6 2 3 2" xfId="26288" xr:uid="{00000000-0005-0000-0000-000000480000}"/>
    <cellStyle name="Normal 2 21 2 6 2 4" xfId="7357" xr:uid="{00000000-0005-0000-0000-000001480000}"/>
    <cellStyle name="Normal 2 21 2 6 2 4 2" xfId="30125" xr:uid="{00000000-0005-0000-0000-000002480000}"/>
    <cellStyle name="Normal 2 21 2 6 2 5" xfId="20013" xr:uid="{00000000-0005-0000-0000-000003480000}"/>
    <cellStyle name="Normal 2 21 2 6 3" xfId="7358" xr:uid="{00000000-0005-0000-0000-000004480000}"/>
    <cellStyle name="Normal 2 21 2 6 3 2" xfId="22451" xr:uid="{00000000-0005-0000-0000-000005480000}"/>
    <cellStyle name="Normal 2 21 2 6 4" xfId="7359" xr:uid="{00000000-0005-0000-0000-000006480000}"/>
    <cellStyle name="Normal 2 21 2 6 4 2" xfId="26287" xr:uid="{00000000-0005-0000-0000-000007480000}"/>
    <cellStyle name="Normal 2 21 2 6 5" xfId="7360" xr:uid="{00000000-0005-0000-0000-000008480000}"/>
    <cellStyle name="Normal 2 21 2 6 5 2" xfId="30124" xr:uid="{00000000-0005-0000-0000-000009480000}"/>
    <cellStyle name="Normal 2 21 2 6 6" xfId="17518" xr:uid="{00000000-0005-0000-0000-00000A480000}"/>
    <cellStyle name="Normal 2 21 2 7" xfId="7361" xr:uid="{00000000-0005-0000-0000-00000B480000}"/>
    <cellStyle name="Normal 2 21 2 7 2" xfId="7362" xr:uid="{00000000-0005-0000-0000-00000C480000}"/>
    <cellStyle name="Normal 2 21 2 7 2 2" xfId="22453" xr:uid="{00000000-0005-0000-0000-00000D480000}"/>
    <cellStyle name="Normal 2 21 2 7 3" xfId="7363" xr:uid="{00000000-0005-0000-0000-00000E480000}"/>
    <cellStyle name="Normal 2 21 2 7 3 2" xfId="26289" xr:uid="{00000000-0005-0000-0000-00000F480000}"/>
    <cellStyle name="Normal 2 21 2 7 4" xfId="7364" xr:uid="{00000000-0005-0000-0000-000010480000}"/>
    <cellStyle name="Normal 2 21 2 7 4 2" xfId="30126" xr:uid="{00000000-0005-0000-0000-000011480000}"/>
    <cellStyle name="Normal 2 21 2 7 5" xfId="19026" xr:uid="{00000000-0005-0000-0000-000012480000}"/>
    <cellStyle name="Normal 2 21 2 8" xfId="7365" xr:uid="{00000000-0005-0000-0000-000013480000}"/>
    <cellStyle name="Normal 2 21 2 8 2" xfId="22418" xr:uid="{00000000-0005-0000-0000-000014480000}"/>
    <cellStyle name="Normal 2 21 2 9" xfId="7366" xr:uid="{00000000-0005-0000-0000-000015480000}"/>
    <cellStyle name="Normal 2 21 2 9 2" xfId="26254" xr:uid="{00000000-0005-0000-0000-000016480000}"/>
    <cellStyle name="Normal 2 21 3" xfId="7367" xr:uid="{00000000-0005-0000-0000-000017480000}"/>
    <cellStyle name="Normal 2 21 3 10" xfId="7368" xr:uid="{00000000-0005-0000-0000-000018480000}"/>
    <cellStyle name="Normal 2 21 3 10 2" xfId="30127" xr:uid="{00000000-0005-0000-0000-000019480000}"/>
    <cellStyle name="Normal 2 21 3 11" xfId="17519" xr:uid="{00000000-0005-0000-0000-00001A480000}"/>
    <cellStyle name="Normal 2 21 3 2" xfId="7369" xr:uid="{00000000-0005-0000-0000-00001B480000}"/>
    <cellStyle name="Normal 2 21 3 2 2" xfId="7370" xr:uid="{00000000-0005-0000-0000-00001C480000}"/>
    <cellStyle name="Normal 2 21 3 2 2 2" xfId="7371" xr:uid="{00000000-0005-0000-0000-00001D480000}"/>
    <cellStyle name="Normal 2 21 3 2 2 2 2" xfId="7372" xr:uid="{00000000-0005-0000-0000-00001E480000}"/>
    <cellStyle name="Normal 2 21 3 2 2 2 2 2" xfId="7373" xr:uid="{00000000-0005-0000-0000-00001F480000}"/>
    <cellStyle name="Normal 2 21 3 2 2 2 2 2 2" xfId="7374" xr:uid="{00000000-0005-0000-0000-000020480000}"/>
    <cellStyle name="Normal 2 21 3 2 2 2 2 2 2 2" xfId="22459" xr:uid="{00000000-0005-0000-0000-000021480000}"/>
    <cellStyle name="Normal 2 21 3 2 2 2 2 2 3" xfId="7375" xr:uid="{00000000-0005-0000-0000-000022480000}"/>
    <cellStyle name="Normal 2 21 3 2 2 2 2 2 3 2" xfId="26295" xr:uid="{00000000-0005-0000-0000-000023480000}"/>
    <cellStyle name="Normal 2 21 3 2 2 2 2 2 4" xfId="7376" xr:uid="{00000000-0005-0000-0000-000024480000}"/>
    <cellStyle name="Normal 2 21 3 2 2 2 2 2 4 2" xfId="30132" xr:uid="{00000000-0005-0000-0000-000025480000}"/>
    <cellStyle name="Normal 2 21 3 2 2 2 2 2 5" xfId="20024" xr:uid="{00000000-0005-0000-0000-000026480000}"/>
    <cellStyle name="Normal 2 21 3 2 2 2 2 3" xfId="7377" xr:uid="{00000000-0005-0000-0000-000027480000}"/>
    <cellStyle name="Normal 2 21 3 2 2 2 2 3 2" xfId="22458" xr:uid="{00000000-0005-0000-0000-000028480000}"/>
    <cellStyle name="Normal 2 21 3 2 2 2 2 4" xfId="7378" xr:uid="{00000000-0005-0000-0000-000029480000}"/>
    <cellStyle name="Normal 2 21 3 2 2 2 2 4 2" xfId="26294" xr:uid="{00000000-0005-0000-0000-00002A480000}"/>
    <cellStyle name="Normal 2 21 3 2 2 2 2 5" xfId="7379" xr:uid="{00000000-0005-0000-0000-00002B480000}"/>
    <cellStyle name="Normal 2 21 3 2 2 2 2 5 2" xfId="30131" xr:uid="{00000000-0005-0000-0000-00002C480000}"/>
    <cellStyle name="Normal 2 21 3 2 2 2 2 6" xfId="17523" xr:uid="{00000000-0005-0000-0000-00002D480000}"/>
    <cellStyle name="Normal 2 21 3 2 2 2 3" xfId="7380" xr:uid="{00000000-0005-0000-0000-00002E480000}"/>
    <cellStyle name="Normal 2 21 3 2 2 2 3 2" xfId="7381" xr:uid="{00000000-0005-0000-0000-00002F480000}"/>
    <cellStyle name="Normal 2 21 3 2 2 2 3 2 2" xfId="22460" xr:uid="{00000000-0005-0000-0000-000030480000}"/>
    <cellStyle name="Normal 2 21 3 2 2 2 3 3" xfId="7382" xr:uid="{00000000-0005-0000-0000-000031480000}"/>
    <cellStyle name="Normal 2 21 3 2 2 2 3 3 2" xfId="26296" xr:uid="{00000000-0005-0000-0000-000032480000}"/>
    <cellStyle name="Normal 2 21 3 2 2 2 3 4" xfId="7383" xr:uid="{00000000-0005-0000-0000-000033480000}"/>
    <cellStyle name="Normal 2 21 3 2 2 2 3 4 2" xfId="30133" xr:uid="{00000000-0005-0000-0000-000034480000}"/>
    <cellStyle name="Normal 2 21 3 2 2 2 3 5" xfId="19037" xr:uid="{00000000-0005-0000-0000-000035480000}"/>
    <cellStyle name="Normal 2 21 3 2 2 2 4" xfId="7384" xr:uid="{00000000-0005-0000-0000-000036480000}"/>
    <cellStyle name="Normal 2 21 3 2 2 2 4 2" xfId="22457" xr:uid="{00000000-0005-0000-0000-000037480000}"/>
    <cellStyle name="Normal 2 21 3 2 2 2 5" xfId="7385" xr:uid="{00000000-0005-0000-0000-000038480000}"/>
    <cellStyle name="Normal 2 21 3 2 2 2 5 2" xfId="26293" xr:uid="{00000000-0005-0000-0000-000039480000}"/>
    <cellStyle name="Normal 2 21 3 2 2 2 6" xfId="7386" xr:uid="{00000000-0005-0000-0000-00003A480000}"/>
    <cellStyle name="Normal 2 21 3 2 2 2 6 2" xfId="30130" xr:uid="{00000000-0005-0000-0000-00003B480000}"/>
    <cellStyle name="Normal 2 21 3 2 2 2 7" xfId="17522" xr:uid="{00000000-0005-0000-0000-00003C480000}"/>
    <cellStyle name="Normal 2 21 3 2 2 3" xfId="7387" xr:uid="{00000000-0005-0000-0000-00003D480000}"/>
    <cellStyle name="Normal 2 21 3 2 2 3 2" xfId="7388" xr:uid="{00000000-0005-0000-0000-00003E480000}"/>
    <cellStyle name="Normal 2 21 3 2 2 3 2 2" xfId="7389" xr:uid="{00000000-0005-0000-0000-00003F480000}"/>
    <cellStyle name="Normal 2 21 3 2 2 3 2 2 2" xfId="22462" xr:uid="{00000000-0005-0000-0000-000040480000}"/>
    <cellStyle name="Normal 2 21 3 2 2 3 2 3" xfId="7390" xr:uid="{00000000-0005-0000-0000-000041480000}"/>
    <cellStyle name="Normal 2 21 3 2 2 3 2 3 2" xfId="26298" xr:uid="{00000000-0005-0000-0000-000042480000}"/>
    <cellStyle name="Normal 2 21 3 2 2 3 2 4" xfId="7391" xr:uid="{00000000-0005-0000-0000-000043480000}"/>
    <cellStyle name="Normal 2 21 3 2 2 3 2 4 2" xfId="30135" xr:uid="{00000000-0005-0000-0000-000044480000}"/>
    <cellStyle name="Normal 2 21 3 2 2 3 2 5" xfId="20023" xr:uid="{00000000-0005-0000-0000-000045480000}"/>
    <cellStyle name="Normal 2 21 3 2 2 3 3" xfId="7392" xr:uid="{00000000-0005-0000-0000-000046480000}"/>
    <cellStyle name="Normal 2 21 3 2 2 3 3 2" xfId="22461" xr:uid="{00000000-0005-0000-0000-000047480000}"/>
    <cellStyle name="Normal 2 21 3 2 2 3 4" xfId="7393" xr:uid="{00000000-0005-0000-0000-000048480000}"/>
    <cellStyle name="Normal 2 21 3 2 2 3 4 2" xfId="26297" xr:uid="{00000000-0005-0000-0000-000049480000}"/>
    <cellStyle name="Normal 2 21 3 2 2 3 5" xfId="7394" xr:uid="{00000000-0005-0000-0000-00004A480000}"/>
    <cellStyle name="Normal 2 21 3 2 2 3 5 2" xfId="30134" xr:uid="{00000000-0005-0000-0000-00004B480000}"/>
    <cellStyle name="Normal 2 21 3 2 2 3 6" xfId="17524" xr:uid="{00000000-0005-0000-0000-00004C480000}"/>
    <cellStyle name="Normal 2 21 3 2 2 4" xfId="7395" xr:uid="{00000000-0005-0000-0000-00004D480000}"/>
    <cellStyle name="Normal 2 21 3 2 2 4 2" xfId="7396" xr:uid="{00000000-0005-0000-0000-00004E480000}"/>
    <cellStyle name="Normal 2 21 3 2 2 4 2 2" xfId="22463" xr:uid="{00000000-0005-0000-0000-00004F480000}"/>
    <cellStyle name="Normal 2 21 3 2 2 4 3" xfId="7397" xr:uid="{00000000-0005-0000-0000-000050480000}"/>
    <cellStyle name="Normal 2 21 3 2 2 4 3 2" xfId="26299" xr:uid="{00000000-0005-0000-0000-000051480000}"/>
    <cellStyle name="Normal 2 21 3 2 2 4 4" xfId="7398" xr:uid="{00000000-0005-0000-0000-000052480000}"/>
    <cellStyle name="Normal 2 21 3 2 2 4 4 2" xfId="30136" xr:uid="{00000000-0005-0000-0000-000053480000}"/>
    <cellStyle name="Normal 2 21 3 2 2 4 5" xfId="19036" xr:uid="{00000000-0005-0000-0000-000054480000}"/>
    <cellStyle name="Normal 2 21 3 2 2 5" xfId="7399" xr:uid="{00000000-0005-0000-0000-000055480000}"/>
    <cellStyle name="Normal 2 21 3 2 2 5 2" xfId="22456" xr:uid="{00000000-0005-0000-0000-000056480000}"/>
    <cellStyle name="Normal 2 21 3 2 2 6" xfId="7400" xr:uid="{00000000-0005-0000-0000-000057480000}"/>
    <cellStyle name="Normal 2 21 3 2 2 6 2" xfId="26292" xr:uid="{00000000-0005-0000-0000-000058480000}"/>
    <cellStyle name="Normal 2 21 3 2 2 7" xfId="7401" xr:uid="{00000000-0005-0000-0000-000059480000}"/>
    <cellStyle name="Normal 2 21 3 2 2 7 2" xfId="30129" xr:uid="{00000000-0005-0000-0000-00005A480000}"/>
    <cellStyle name="Normal 2 21 3 2 2 8" xfId="17521" xr:uid="{00000000-0005-0000-0000-00005B480000}"/>
    <cellStyle name="Normal 2 21 3 2 3" xfId="7402" xr:uid="{00000000-0005-0000-0000-00005C480000}"/>
    <cellStyle name="Normal 2 21 3 2 3 2" xfId="7403" xr:uid="{00000000-0005-0000-0000-00005D480000}"/>
    <cellStyle name="Normal 2 21 3 2 3 2 2" xfId="7404" xr:uid="{00000000-0005-0000-0000-00005E480000}"/>
    <cellStyle name="Normal 2 21 3 2 3 2 2 2" xfId="7405" xr:uid="{00000000-0005-0000-0000-00005F480000}"/>
    <cellStyle name="Normal 2 21 3 2 3 2 2 2 2" xfId="22466" xr:uid="{00000000-0005-0000-0000-000060480000}"/>
    <cellStyle name="Normal 2 21 3 2 3 2 2 3" xfId="7406" xr:uid="{00000000-0005-0000-0000-000061480000}"/>
    <cellStyle name="Normal 2 21 3 2 3 2 2 3 2" xfId="26302" xr:uid="{00000000-0005-0000-0000-000062480000}"/>
    <cellStyle name="Normal 2 21 3 2 3 2 2 4" xfId="7407" xr:uid="{00000000-0005-0000-0000-000063480000}"/>
    <cellStyle name="Normal 2 21 3 2 3 2 2 4 2" xfId="30139" xr:uid="{00000000-0005-0000-0000-000064480000}"/>
    <cellStyle name="Normal 2 21 3 2 3 2 2 5" xfId="20025" xr:uid="{00000000-0005-0000-0000-000065480000}"/>
    <cellStyle name="Normal 2 21 3 2 3 2 3" xfId="7408" xr:uid="{00000000-0005-0000-0000-000066480000}"/>
    <cellStyle name="Normal 2 21 3 2 3 2 3 2" xfId="22465" xr:uid="{00000000-0005-0000-0000-000067480000}"/>
    <cellStyle name="Normal 2 21 3 2 3 2 4" xfId="7409" xr:uid="{00000000-0005-0000-0000-000068480000}"/>
    <cellStyle name="Normal 2 21 3 2 3 2 4 2" xfId="26301" xr:uid="{00000000-0005-0000-0000-000069480000}"/>
    <cellStyle name="Normal 2 21 3 2 3 2 5" xfId="7410" xr:uid="{00000000-0005-0000-0000-00006A480000}"/>
    <cellStyle name="Normal 2 21 3 2 3 2 5 2" xfId="30138" xr:uid="{00000000-0005-0000-0000-00006B480000}"/>
    <cellStyle name="Normal 2 21 3 2 3 2 6" xfId="17526" xr:uid="{00000000-0005-0000-0000-00006C480000}"/>
    <cellStyle name="Normal 2 21 3 2 3 3" xfId="7411" xr:uid="{00000000-0005-0000-0000-00006D480000}"/>
    <cellStyle name="Normal 2 21 3 2 3 3 2" xfId="7412" xr:uid="{00000000-0005-0000-0000-00006E480000}"/>
    <cellStyle name="Normal 2 21 3 2 3 3 2 2" xfId="22467" xr:uid="{00000000-0005-0000-0000-00006F480000}"/>
    <cellStyle name="Normal 2 21 3 2 3 3 3" xfId="7413" xr:uid="{00000000-0005-0000-0000-000070480000}"/>
    <cellStyle name="Normal 2 21 3 2 3 3 3 2" xfId="26303" xr:uid="{00000000-0005-0000-0000-000071480000}"/>
    <cellStyle name="Normal 2 21 3 2 3 3 4" xfId="7414" xr:uid="{00000000-0005-0000-0000-000072480000}"/>
    <cellStyle name="Normal 2 21 3 2 3 3 4 2" xfId="30140" xr:uid="{00000000-0005-0000-0000-000073480000}"/>
    <cellStyle name="Normal 2 21 3 2 3 3 5" xfId="19038" xr:uid="{00000000-0005-0000-0000-000074480000}"/>
    <cellStyle name="Normal 2 21 3 2 3 4" xfId="7415" xr:uid="{00000000-0005-0000-0000-000075480000}"/>
    <cellStyle name="Normal 2 21 3 2 3 4 2" xfId="22464" xr:uid="{00000000-0005-0000-0000-000076480000}"/>
    <cellStyle name="Normal 2 21 3 2 3 5" xfId="7416" xr:uid="{00000000-0005-0000-0000-000077480000}"/>
    <cellStyle name="Normal 2 21 3 2 3 5 2" xfId="26300" xr:uid="{00000000-0005-0000-0000-000078480000}"/>
    <cellStyle name="Normal 2 21 3 2 3 6" xfId="7417" xr:uid="{00000000-0005-0000-0000-000079480000}"/>
    <cellStyle name="Normal 2 21 3 2 3 6 2" xfId="30137" xr:uid="{00000000-0005-0000-0000-00007A480000}"/>
    <cellStyle name="Normal 2 21 3 2 3 7" xfId="17525" xr:uid="{00000000-0005-0000-0000-00007B480000}"/>
    <cellStyle name="Normal 2 21 3 2 4" xfId="7418" xr:uid="{00000000-0005-0000-0000-00007C480000}"/>
    <cellStyle name="Normal 2 21 3 2 4 2" xfId="7419" xr:uid="{00000000-0005-0000-0000-00007D480000}"/>
    <cellStyle name="Normal 2 21 3 2 4 2 2" xfId="7420" xr:uid="{00000000-0005-0000-0000-00007E480000}"/>
    <cellStyle name="Normal 2 21 3 2 4 2 2 2" xfId="22469" xr:uid="{00000000-0005-0000-0000-00007F480000}"/>
    <cellStyle name="Normal 2 21 3 2 4 2 3" xfId="7421" xr:uid="{00000000-0005-0000-0000-000080480000}"/>
    <cellStyle name="Normal 2 21 3 2 4 2 3 2" xfId="26305" xr:uid="{00000000-0005-0000-0000-000081480000}"/>
    <cellStyle name="Normal 2 21 3 2 4 2 4" xfId="7422" xr:uid="{00000000-0005-0000-0000-000082480000}"/>
    <cellStyle name="Normal 2 21 3 2 4 2 4 2" xfId="30142" xr:uid="{00000000-0005-0000-0000-000083480000}"/>
    <cellStyle name="Normal 2 21 3 2 4 2 5" xfId="20022" xr:uid="{00000000-0005-0000-0000-000084480000}"/>
    <cellStyle name="Normal 2 21 3 2 4 3" xfId="7423" xr:uid="{00000000-0005-0000-0000-000085480000}"/>
    <cellStyle name="Normal 2 21 3 2 4 3 2" xfId="22468" xr:uid="{00000000-0005-0000-0000-000086480000}"/>
    <cellStyle name="Normal 2 21 3 2 4 4" xfId="7424" xr:uid="{00000000-0005-0000-0000-000087480000}"/>
    <cellStyle name="Normal 2 21 3 2 4 4 2" xfId="26304" xr:uid="{00000000-0005-0000-0000-000088480000}"/>
    <cellStyle name="Normal 2 21 3 2 4 5" xfId="7425" xr:uid="{00000000-0005-0000-0000-000089480000}"/>
    <cellStyle name="Normal 2 21 3 2 4 5 2" xfId="30141" xr:uid="{00000000-0005-0000-0000-00008A480000}"/>
    <cellStyle name="Normal 2 21 3 2 4 6" xfId="17527" xr:uid="{00000000-0005-0000-0000-00008B480000}"/>
    <cellStyle name="Normal 2 21 3 2 5" xfId="7426" xr:uid="{00000000-0005-0000-0000-00008C480000}"/>
    <cellStyle name="Normal 2 21 3 2 5 2" xfId="7427" xr:uid="{00000000-0005-0000-0000-00008D480000}"/>
    <cellStyle name="Normal 2 21 3 2 5 2 2" xfId="22470" xr:uid="{00000000-0005-0000-0000-00008E480000}"/>
    <cellStyle name="Normal 2 21 3 2 5 3" xfId="7428" xr:uid="{00000000-0005-0000-0000-00008F480000}"/>
    <cellStyle name="Normal 2 21 3 2 5 3 2" xfId="26306" xr:uid="{00000000-0005-0000-0000-000090480000}"/>
    <cellStyle name="Normal 2 21 3 2 5 4" xfId="7429" xr:uid="{00000000-0005-0000-0000-000091480000}"/>
    <cellStyle name="Normal 2 21 3 2 5 4 2" xfId="30143" xr:uid="{00000000-0005-0000-0000-000092480000}"/>
    <cellStyle name="Normal 2 21 3 2 5 5" xfId="19035" xr:uid="{00000000-0005-0000-0000-000093480000}"/>
    <cellStyle name="Normal 2 21 3 2 6" xfId="7430" xr:uid="{00000000-0005-0000-0000-000094480000}"/>
    <cellStyle name="Normal 2 21 3 2 6 2" xfId="22455" xr:uid="{00000000-0005-0000-0000-000095480000}"/>
    <cellStyle name="Normal 2 21 3 2 7" xfId="7431" xr:uid="{00000000-0005-0000-0000-000096480000}"/>
    <cellStyle name="Normal 2 21 3 2 7 2" xfId="26291" xr:uid="{00000000-0005-0000-0000-000097480000}"/>
    <cellStyle name="Normal 2 21 3 2 8" xfId="7432" xr:uid="{00000000-0005-0000-0000-000098480000}"/>
    <cellStyle name="Normal 2 21 3 2 8 2" xfId="30128" xr:uid="{00000000-0005-0000-0000-000099480000}"/>
    <cellStyle name="Normal 2 21 3 2 9" xfId="17520" xr:uid="{00000000-0005-0000-0000-00009A480000}"/>
    <cellStyle name="Normal 2 21 3 3" xfId="7433" xr:uid="{00000000-0005-0000-0000-00009B480000}"/>
    <cellStyle name="Normal 2 21 3 3 2" xfId="7434" xr:uid="{00000000-0005-0000-0000-00009C480000}"/>
    <cellStyle name="Normal 2 21 3 3 2 2" xfId="7435" xr:uid="{00000000-0005-0000-0000-00009D480000}"/>
    <cellStyle name="Normal 2 21 3 3 2 2 2" xfId="7436" xr:uid="{00000000-0005-0000-0000-00009E480000}"/>
    <cellStyle name="Normal 2 21 3 3 2 2 2 2" xfId="7437" xr:uid="{00000000-0005-0000-0000-00009F480000}"/>
    <cellStyle name="Normal 2 21 3 3 2 2 2 2 2" xfId="22474" xr:uid="{00000000-0005-0000-0000-0000A0480000}"/>
    <cellStyle name="Normal 2 21 3 3 2 2 2 3" xfId="7438" xr:uid="{00000000-0005-0000-0000-0000A1480000}"/>
    <cellStyle name="Normal 2 21 3 3 2 2 2 3 2" xfId="26310" xr:uid="{00000000-0005-0000-0000-0000A2480000}"/>
    <cellStyle name="Normal 2 21 3 3 2 2 2 4" xfId="7439" xr:uid="{00000000-0005-0000-0000-0000A3480000}"/>
    <cellStyle name="Normal 2 21 3 3 2 2 2 4 2" xfId="30147" xr:uid="{00000000-0005-0000-0000-0000A4480000}"/>
    <cellStyle name="Normal 2 21 3 3 2 2 2 5" xfId="20027" xr:uid="{00000000-0005-0000-0000-0000A5480000}"/>
    <cellStyle name="Normal 2 21 3 3 2 2 3" xfId="7440" xr:uid="{00000000-0005-0000-0000-0000A6480000}"/>
    <cellStyle name="Normal 2 21 3 3 2 2 3 2" xfId="22473" xr:uid="{00000000-0005-0000-0000-0000A7480000}"/>
    <cellStyle name="Normal 2 21 3 3 2 2 4" xfId="7441" xr:uid="{00000000-0005-0000-0000-0000A8480000}"/>
    <cellStyle name="Normal 2 21 3 3 2 2 4 2" xfId="26309" xr:uid="{00000000-0005-0000-0000-0000A9480000}"/>
    <cellStyle name="Normal 2 21 3 3 2 2 5" xfId="7442" xr:uid="{00000000-0005-0000-0000-0000AA480000}"/>
    <cellStyle name="Normal 2 21 3 3 2 2 5 2" xfId="30146" xr:uid="{00000000-0005-0000-0000-0000AB480000}"/>
    <cellStyle name="Normal 2 21 3 3 2 2 6" xfId="17530" xr:uid="{00000000-0005-0000-0000-0000AC480000}"/>
    <cellStyle name="Normal 2 21 3 3 2 3" xfId="7443" xr:uid="{00000000-0005-0000-0000-0000AD480000}"/>
    <cellStyle name="Normal 2 21 3 3 2 3 2" xfId="7444" xr:uid="{00000000-0005-0000-0000-0000AE480000}"/>
    <cellStyle name="Normal 2 21 3 3 2 3 2 2" xfId="22475" xr:uid="{00000000-0005-0000-0000-0000AF480000}"/>
    <cellStyle name="Normal 2 21 3 3 2 3 3" xfId="7445" xr:uid="{00000000-0005-0000-0000-0000B0480000}"/>
    <cellStyle name="Normal 2 21 3 3 2 3 3 2" xfId="26311" xr:uid="{00000000-0005-0000-0000-0000B1480000}"/>
    <cellStyle name="Normal 2 21 3 3 2 3 4" xfId="7446" xr:uid="{00000000-0005-0000-0000-0000B2480000}"/>
    <cellStyle name="Normal 2 21 3 3 2 3 4 2" xfId="30148" xr:uid="{00000000-0005-0000-0000-0000B3480000}"/>
    <cellStyle name="Normal 2 21 3 3 2 3 5" xfId="19040" xr:uid="{00000000-0005-0000-0000-0000B4480000}"/>
    <cellStyle name="Normal 2 21 3 3 2 4" xfId="7447" xr:uid="{00000000-0005-0000-0000-0000B5480000}"/>
    <cellStyle name="Normal 2 21 3 3 2 4 2" xfId="22472" xr:uid="{00000000-0005-0000-0000-0000B6480000}"/>
    <cellStyle name="Normal 2 21 3 3 2 5" xfId="7448" xr:uid="{00000000-0005-0000-0000-0000B7480000}"/>
    <cellStyle name="Normal 2 21 3 3 2 5 2" xfId="26308" xr:uid="{00000000-0005-0000-0000-0000B8480000}"/>
    <cellStyle name="Normal 2 21 3 3 2 6" xfId="7449" xr:uid="{00000000-0005-0000-0000-0000B9480000}"/>
    <cellStyle name="Normal 2 21 3 3 2 6 2" xfId="30145" xr:uid="{00000000-0005-0000-0000-0000BA480000}"/>
    <cellStyle name="Normal 2 21 3 3 2 7" xfId="17529" xr:uid="{00000000-0005-0000-0000-0000BB480000}"/>
    <cellStyle name="Normal 2 21 3 3 3" xfId="7450" xr:uid="{00000000-0005-0000-0000-0000BC480000}"/>
    <cellStyle name="Normal 2 21 3 3 3 2" xfId="7451" xr:uid="{00000000-0005-0000-0000-0000BD480000}"/>
    <cellStyle name="Normal 2 21 3 3 3 2 2" xfId="7452" xr:uid="{00000000-0005-0000-0000-0000BE480000}"/>
    <cellStyle name="Normal 2 21 3 3 3 2 2 2" xfId="22477" xr:uid="{00000000-0005-0000-0000-0000BF480000}"/>
    <cellStyle name="Normal 2 21 3 3 3 2 3" xfId="7453" xr:uid="{00000000-0005-0000-0000-0000C0480000}"/>
    <cellStyle name="Normal 2 21 3 3 3 2 3 2" xfId="26313" xr:uid="{00000000-0005-0000-0000-0000C1480000}"/>
    <cellStyle name="Normal 2 21 3 3 3 2 4" xfId="7454" xr:uid="{00000000-0005-0000-0000-0000C2480000}"/>
    <cellStyle name="Normal 2 21 3 3 3 2 4 2" xfId="30150" xr:uid="{00000000-0005-0000-0000-0000C3480000}"/>
    <cellStyle name="Normal 2 21 3 3 3 2 5" xfId="20026" xr:uid="{00000000-0005-0000-0000-0000C4480000}"/>
    <cellStyle name="Normal 2 21 3 3 3 3" xfId="7455" xr:uid="{00000000-0005-0000-0000-0000C5480000}"/>
    <cellStyle name="Normal 2 21 3 3 3 3 2" xfId="22476" xr:uid="{00000000-0005-0000-0000-0000C6480000}"/>
    <cellStyle name="Normal 2 21 3 3 3 4" xfId="7456" xr:uid="{00000000-0005-0000-0000-0000C7480000}"/>
    <cellStyle name="Normal 2 21 3 3 3 4 2" xfId="26312" xr:uid="{00000000-0005-0000-0000-0000C8480000}"/>
    <cellStyle name="Normal 2 21 3 3 3 5" xfId="7457" xr:uid="{00000000-0005-0000-0000-0000C9480000}"/>
    <cellStyle name="Normal 2 21 3 3 3 5 2" xfId="30149" xr:uid="{00000000-0005-0000-0000-0000CA480000}"/>
    <cellStyle name="Normal 2 21 3 3 3 6" xfId="17531" xr:uid="{00000000-0005-0000-0000-0000CB480000}"/>
    <cellStyle name="Normal 2 21 3 3 4" xfId="7458" xr:uid="{00000000-0005-0000-0000-0000CC480000}"/>
    <cellStyle name="Normal 2 21 3 3 4 2" xfId="7459" xr:uid="{00000000-0005-0000-0000-0000CD480000}"/>
    <cellStyle name="Normal 2 21 3 3 4 2 2" xfId="22478" xr:uid="{00000000-0005-0000-0000-0000CE480000}"/>
    <cellStyle name="Normal 2 21 3 3 4 3" xfId="7460" xr:uid="{00000000-0005-0000-0000-0000CF480000}"/>
    <cellStyle name="Normal 2 21 3 3 4 3 2" xfId="26314" xr:uid="{00000000-0005-0000-0000-0000D0480000}"/>
    <cellStyle name="Normal 2 21 3 3 4 4" xfId="7461" xr:uid="{00000000-0005-0000-0000-0000D1480000}"/>
    <cellStyle name="Normal 2 21 3 3 4 4 2" xfId="30151" xr:uid="{00000000-0005-0000-0000-0000D2480000}"/>
    <cellStyle name="Normal 2 21 3 3 4 5" xfId="19039" xr:uid="{00000000-0005-0000-0000-0000D3480000}"/>
    <cellStyle name="Normal 2 21 3 3 5" xfId="7462" xr:uid="{00000000-0005-0000-0000-0000D4480000}"/>
    <cellStyle name="Normal 2 21 3 3 5 2" xfId="22471" xr:uid="{00000000-0005-0000-0000-0000D5480000}"/>
    <cellStyle name="Normal 2 21 3 3 6" xfId="7463" xr:uid="{00000000-0005-0000-0000-0000D6480000}"/>
    <cellStyle name="Normal 2 21 3 3 6 2" xfId="26307" xr:uid="{00000000-0005-0000-0000-0000D7480000}"/>
    <cellStyle name="Normal 2 21 3 3 7" xfId="7464" xr:uid="{00000000-0005-0000-0000-0000D8480000}"/>
    <cellStyle name="Normal 2 21 3 3 7 2" xfId="30144" xr:uid="{00000000-0005-0000-0000-0000D9480000}"/>
    <cellStyle name="Normal 2 21 3 3 8" xfId="17528" xr:uid="{00000000-0005-0000-0000-0000DA480000}"/>
    <cellStyle name="Normal 2 21 3 4" xfId="7465" xr:uid="{00000000-0005-0000-0000-0000DB480000}"/>
    <cellStyle name="Normal 2 21 3 4 2" xfId="7466" xr:uid="{00000000-0005-0000-0000-0000DC480000}"/>
    <cellStyle name="Normal 2 21 3 4 2 2" xfId="7467" xr:uid="{00000000-0005-0000-0000-0000DD480000}"/>
    <cellStyle name="Normal 2 21 3 4 2 2 2" xfId="7468" xr:uid="{00000000-0005-0000-0000-0000DE480000}"/>
    <cellStyle name="Normal 2 21 3 4 2 2 2 2" xfId="22481" xr:uid="{00000000-0005-0000-0000-0000DF480000}"/>
    <cellStyle name="Normal 2 21 3 4 2 2 3" xfId="7469" xr:uid="{00000000-0005-0000-0000-0000E0480000}"/>
    <cellStyle name="Normal 2 21 3 4 2 2 3 2" xfId="26317" xr:uid="{00000000-0005-0000-0000-0000E1480000}"/>
    <cellStyle name="Normal 2 21 3 4 2 2 4" xfId="7470" xr:uid="{00000000-0005-0000-0000-0000E2480000}"/>
    <cellStyle name="Normal 2 21 3 4 2 2 4 2" xfId="30154" xr:uid="{00000000-0005-0000-0000-0000E3480000}"/>
    <cellStyle name="Normal 2 21 3 4 2 2 5" xfId="20028" xr:uid="{00000000-0005-0000-0000-0000E4480000}"/>
    <cellStyle name="Normal 2 21 3 4 2 3" xfId="7471" xr:uid="{00000000-0005-0000-0000-0000E5480000}"/>
    <cellStyle name="Normal 2 21 3 4 2 3 2" xfId="22480" xr:uid="{00000000-0005-0000-0000-0000E6480000}"/>
    <cellStyle name="Normal 2 21 3 4 2 4" xfId="7472" xr:uid="{00000000-0005-0000-0000-0000E7480000}"/>
    <cellStyle name="Normal 2 21 3 4 2 4 2" xfId="26316" xr:uid="{00000000-0005-0000-0000-0000E8480000}"/>
    <cellStyle name="Normal 2 21 3 4 2 5" xfId="7473" xr:uid="{00000000-0005-0000-0000-0000E9480000}"/>
    <cellStyle name="Normal 2 21 3 4 2 5 2" xfId="30153" xr:uid="{00000000-0005-0000-0000-0000EA480000}"/>
    <cellStyle name="Normal 2 21 3 4 2 6" xfId="17533" xr:uid="{00000000-0005-0000-0000-0000EB480000}"/>
    <cellStyle name="Normal 2 21 3 4 3" xfId="7474" xr:uid="{00000000-0005-0000-0000-0000EC480000}"/>
    <cellStyle name="Normal 2 21 3 4 3 2" xfId="7475" xr:uid="{00000000-0005-0000-0000-0000ED480000}"/>
    <cellStyle name="Normal 2 21 3 4 3 2 2" xfId="22482" xr:uid="{00000000-0005-0000-0000-0000EE480000}"/>
    <cellStyle name="Normal 2 21 3 4 3 3" xfId="7476" xr:uid="{00000000-0005-0000-0000-0000EF480000}"/>
    <cellStyle name="Normal 2 21 3 4 3 3 2" xfId="26318" xr:uid="{00000000-0005-0000-0000-0000F0480000}"/>
    <cellStyle name="Normal 2 21 3 4 3 4" xfId="7477" xr:uid="{00000000-0005-0000-0000-0000F1480000}"/>
    <cellStyle name="Normal 2 21 3 4 3 4 2" xfId="30155" xr:uid="{00000000-0005-0000-0000-0000F2480000}"/>
    <cellStyle name="Normal 2 21 3 4 3 5" xfId="19041" xr:uid="{00000000-0005-0000-0000-0000F3480000}"/>
    <cellStyle name="Normal 2 21 3 4 4" xfId="7478" xr:uid="{00000000-0005-0000-0000-0000F4480000}"/>
    <cellStyle name="Normal 2 21 3 4 4 2" xfId="22479" xr:uid="{00000000-0005-0000-0000-0000F5480000}"/>
    <cellStyle name="Normal 2 21 3 4 5" xfId="7479" xr:uid="{00000000-0005-0000-0000-0000F6480000}"/>
    <cellStyle name="Normal 2 21 3 4 5 2" xfId="26315" xr:uid="{00000000-0005-0000-0000-0000F7480000}"/>
    <cellStyle name="Normal 2 21 3 4 6" xfId="7480" xr:uid="{00000000-0005-0000-0000-0000F8480000}"/>
    <cellStyle name="Normal 2 21 3 4 6 2" xfId="30152" xr:uid="{00000000-0005-0000-0000-0000F9480000}"/>
    <cellStyle name="Normal 2 21 3 4 7" xfId="17532" xr:uid="{00000000-0005-0000-0000-0000FA480000}"/>
    <cellStyle name="Normal 2 21 3 5" xfId="7481" xr:uid="{00000000-0005-0000-0000-0000FB480000}"/>
    <cellStyle name="Normal 2 21 3 5 2" xfId="7482" xr:uid="{00000000-0005-0000-0000-0000FC480000}"/>
    <cellStyle name="Normal 2 21 3 5 2 2" xfId="7483" xr:uid="{00000000-0005-0000-0000-0000FD480000}"/>
    <cellStyle name="Normal 2 21 3 5 2 2 2" xfId="7484" xr:uid="{00000000-0005-0000-0000-0000FE480000}"/>
    <cellStyle name="Normal 2 21 3 5 2 2 2 2" xfId="22485" xr:uid="{00000000-0005-0000-0000-0000FF480000}"/>
    <cellStyle name="Normal 2 21 3 5 2 2 3" xfId="7485" xr:uid="{00000000-0005-0000-0000-000000490000}"/>
    <cellStyle name="Normal 2 21 3 5 2 2 3 2" xfId="26321" xr:uid="{00000000-0005-0000-0000-000001490000}"/>
    <cellStyle name="Normal 2 21 3 5 2 2 4" xfId="7486" xr:uid="{00000000-0005-0000-0000-000002490000}"/>
    <cellStyle name="Normal 2 21 3 5 2 2 4 2" xfId="30158" xr:uid="{00000000-0005-0000-0000-000003490000}"/>
    <cellStyle name="Normal 2 21 3 5 2 2 5" xfId="20566" xr:uid="{00000000-0005-0000-0000-000004490000}"/>
    <cellStyle name="Normal 2 21 3 5 2 3" xfId="7487" xr:uid="{00000000-0005-0000-0000-000005490000}"/>
    <cellStyle name="Normal 2 21 3 5 2 3 2" xfId="22484" xr:uid="{00000000-0005-0000-0000-000006490000}"/>
    <cellStyle name="Normal 2 21 3 5 2 4" xfId="7488" xr:uid="{00000000-0005-0000-0000-000007490000}"/>
    <cellStyle name="Normal 2 21 3 5 2 4 2" xfId="26320" xr:uid="{00000000-0005-0000-0000-000008490000}"/>
    <cellStyle name="Normal 2 21 3 5 2 5" xfId="7489" xr:uid="{00000000-0005-0000-0000-000009490000}"/>
    <cellStyle name="Normal 2 21 3 5 2 5 2" xfId="30157" xr:uid="{00000000-0005-0000-0000-00000A490000}"/>
    <cellStyle name="Normal 2 21 3 5 2 6" xfId="17535" xr:uid="{00000000-0005-0000-0000-00000B490000}"/>
    <cellStyle name="Normal 2 21 3 5 3" xfId="7490" xr:uid="{00000000-0005-0000-0000-00000C490000}"/>
    <cellStyle name="Normal 2 21 3 5 3 2" xfId="7491" xr:uid="{00000000-0005-0000-0000-00000D490000}"/>
    <cellStyle name="Normal 2 21 3 5 3 2 2" xfId="22486" xr:uid="{00000000-0005-0000-0000-00000E490000}"/>
    <cellStyle name="Normal 2 21 3 5 3 3" xfId="7492" xr:uid="{00000000-0005-0000-0000-00000F490000}"/>
    <cellStyle name="Normal 2 21 3 5 3 3 2" xfId="26322" xr:uid="{00000000-0005-0000-0000-000010490000}"/>
    <cellStyle name="Normal 2 21 3 5 3 4" xfId="7493" xr:uid="{00000000-0005-0000-0000-000011490000}"/>
    <cellStyle name="Normal 2 21 3 5 3 4 2" xfId="30159" xr:uid="{00000000-0005-0000-0000-000012490000}"/>
    <cellStyle name="Normal 2 21 3 5 3 5" xfId="19587" xr:uid="{00000000-0005-0000-0000-000013490000}"/>
    <cellStyle name="Normal 2 21 3 5 4" xfId="7494" xr:uid="{00000000-0005-0000-0000-000014490000}"/>
    <cellStyle name="Normal 2 21 3 5 4 2" xfId="22483" xr:uid="{00000000-0005-0000-0000-000015490000}"/>
    <cellStyle name="Normal 2 21 3 5 5" xfId="7495" xr:uid="{00000000-0005-0000-0000-000016490000}"/>
    <cellStyle name="Normal 2 21 3 5 5 2" xfId="26319" xr:uid="{00000000-0005-0000-0000-000017490000}"/>
    <cellStyle name="Normal 2 21 3 5 6" xfId="7496" xr:uid="{00000000-0005-0000-0000-000018490000}"/>
    <cellStyle name="Normal 2 21 3 5 6 2" xfId="30156" xr:uid="{00000000-0005-0000-0000-000019490000}"/>
    <cellStyle name="Normal 2 21 3 5 7" xfId="17534" xr:uid="{00000000-0005-0000-0000-00001A490000}"/>
    <cellStyle name="Normal 2 21 3 6" xfId="7497" xr:uid="{00000000-0005-0000-0000-00001B490000}"/>
    <cellStyle name="Normal 2 21 3 6 2" xfId="7498" xr:uid="{00000000-0005-0000-0000-00001C490000}"/>
    <cellStyle name="Normal 2 21 3 6 2 2" xfId="7499" xr:uid="{00000000-0005-0000-0000-00001D490000}"/>
    <cellStyle name="Normal 2 21 3 6 2 2 2" xfId="22488" xr:uid="{00000000-0005-0000-0000-00001E490000}"/>
    <cellStyle name="Normal 2 21 3 6 2 3" xfId="7500" xr:uid="{00000000-0005-0000-0000-00001F490000}"/>
    <cellStyle name="Normal 2 21 3 6 2 3 2" xfId="26324" xr:uid="{00000000-0005-0000-0000-000020490000}"/>
    <cellStyle name="Normal 2 21 3 6 2 4" xfId="7501" xr:uid="{00000000-0005-0000-0000-000021490000}"/>
    <cellStyle name="Normal 2 21 3 6 2 4 2" xfId="30161" xr:uid="{00000000-0005-0000-0000-000022490000}"/>
    <cellStyle name="Normal 2 21 3 6 2 5" xfId="20021" xr:uid="{00000000-0005-0000-0000-000023490000}"/>
    <cellStyle name="Normal 2 21 3 6 3" xfId="7502" xr:uid="{00000000-0005-0000-0000-000024490000}"/>
    <cellStyle name="Normal 2 21 3 6 3 2" xfId="22487" xr:uid="{00000000-0005-0000-0000-000025490000}"/>
    <cellStyle name="Normal 2 21 3 6 4" xfId="7503" xr:uid="{00000000-0005-0000-0000-000026490000}"/>
    <cellStyle name="Normal 2 21 3 6 4 2" xfId="26323" xr:uid="{00000000-0005-0000-0000-000027490000}"/>
    <cellStyle name="Normal 2 21 3 6 5" xfId="7504" xr:uid="{00000000-0005-0000-0000-000028490000}"/>
    <cellStyle name="Normal 2 21 3 6 5 2" xfId="30160" xr:uid="{00000000-0005-0000-0000-000029490000}"/>
    <cellStyle name="Normal 2 21 3 6 6" xfId="17536" xr:uid="{00000000-0005-0000-0000-00002A490000}"/>
    <cellStyle name="Normal 2 21 3 7" xfId="7505" xr:uid="{00000000-0005-0000-0000-00002B490000}"/>
    <cellStyle name="Normal 2 21 3 7 2" xfId="7506" xr:uid="{00000000-0005-0000-0000-00002C490000}"/>
    <cellStyle name="Normal 2 21 3 7 2 2" xfId="22489" xr:uid="{00000000-0005-0000-0000-00002D490000}"/>
    <cellStyle name="Normal 2 21 3 7 3" xfId="7507" xr:uid="{00000000-0005-0000-0000-00002E490000}"/>
    <cellStyle name="Normal 2 21 3 7 3 2" xfId="26325" xr:uid="{00000000-0005-0000-0000-00002F490000}"/>
    <cellStyle name="Normal 2 21 3 7 4" xfId="7508" xr:uid="{00000000-0005-0000-0000-000030490000}"/>
    <cellStyle name="Normal 2 21 3 7 4 2" xfId="30162" xr:uid="{00000000-0005-0000-0000-000031490000}"/>
    <cellStyle name="Normal 2 21 3 7 5" xfId="19034" xr:uid="{00000000-0005-0000-0000-000032490000}"/>
    <cellStyle name="Normal 2 21 3 8" xfId="7509" xr:uid="{00000000-0005-0000-0000-000033490000}"/>
    <cellStyle name="Normal 2 21 3 8 2" xfId="22454" xr:uid="{00000000-0005-0000-0000-000034490000}"/>
    <cellStyle name="Normal 2 21 3 9" xfId="7510" xr:uid="{00000000-0005-0000-0000-000035490000}"/>
    <cellStyle name="Normal 2 21 3 9 2" xfId="26290" xr:uid="{00000000-0005-0000-0000-000036490000}"/>
    <cellStyle name="Normal 2 21 4" xfId="7511" xr:uid="{00000000-0005-0000-0000-000037490000}"/>
    <cellStyle name="Normal 2 21 4 2" xfId="7512" xr:uid="{00000000-0005-0000-0000-000038490000}"/>
    <cellStyle name="Normal 2 21 4 2 2" xfId="7513" xr:uid="{00000000-0005-0000-0000-000039490000}"/>
    <cellStyle name="Normal 2 21 4 2 2 2" xfId="7514" xr:uid="{00000000-0005-0000-0000-00003A490000}"/>
    <cellStyle name="Normal 2 21 4 2 2 2 2" xfId="7515" xr:uid="{00000000-0005-0000-0000-00003B490000}"/>
    <cellStyle name="Normal 2 21 4 2 2 2 2 2" xfId="7516" xr:uid="{00000000-0005-0000-0000-00003C490000}"/>
    <cellStyle name="Normal 2 21 4 2 2 2 2 2 2" xfId="22494" xr:uid="{00000000-0005-0000-0000-00003D490000}"/>
    <cellStyle name="Normal 2 21 4 2 2 2 2 3" xfId="7517" xr:uid="{00000000-0005-0000-0000-00003E490000}"/>
    <cellStyle name="Normal 2 21 4 2 2 2 2 3 2" xfId="26330" xr:uid="{00000000-0005-0000-0000-00003F490000}"/>
    <cellStyle name="Normal 2 21 4 2 2 2 2 4" xfId="7518" xr:uid="{00000000-0005-0000-0000-000040490000}"/>
    <cellStyle name="Normal 2 21 4 2 2 2 2 4 2" xfId="30167" xr:uid="{00000000-0005-0000-0000-000041490000}"/>
    <cellStyle name="Normal 2 21 4 2 2 2 2 5" xfId="20031" xr:uid="{00000000-0005-0000-0000-000042490000}"/>
    <cellStyle name="Normal 2 21 4 2 2 2 3" xfId="7519" xr:uid="{00000000-0005-0000-0000-000043490000}"/>
    <cellStyle name="Normal 2 21 4 2 2 2 3 2" xfId="22493" xr:uid="{00000000-0005-0000-0000-000044490000}"/>
    <cellStyle name="Normal 2 21 4 2 2 2 4" xfId="7520" xr:uid="{00000000-0005-0000-0000-000045490000}"/>
    <cellStyle name="Normal 2 21 4 2 2 2 4 2" xfId="26329" xr:uid="{00000000-0005-0000-0000-000046490000}"/>
    <cellStyle name="Normal 2 21 4 2 2 2 5" xfId="7521" xr:uid="{00000000-0005-0000-0000-000047490000}"/>
    <cellStyle name="Normal 2 21 4 2 2 2 5 2" xfId="30166" xr:uid="{00000000-0005-0000-0000-000048490000}"/>
    <cellStyle name="Normal 2 21 4 2 2 2 6" xfId="17540" xr:uid="{00000000-0005-0000-0000-000049490000}"/>
    <cellStyle name="Normal 2 21 4 2 2 3" xfId="7522" xr:uid="{00000000-0005-0000-0000-00004A490000}"/>
    <cellStyle name="Normal 2 21 4 2 2 3 2" xfId="7523" xr:uid="{00000000-0005-0000-0000-00004B490000}"/>
    <cellStyle name="Normal 2 21 4 2 2 3 2 2" xfId="22495" xr:uid="{00000000-0005-0000-0000-00004C490000}"/>
    <cellStyle name="Normal 2 21 4 2 2 3 3" xfId="7524" xr:uid="{00000000-0005-0000-0000-00004D490000}"/>
    <cellStyle name="Normal 2 21 4 2 2 3 3 2" xfId="26331" xr:uid="{00000000-0005-0000-0000-00004E490000}"/>
    <cellStyle name="Normal 2 21 4 2 2 3 4" xfId="7525" xr:uid="{00000000-0005-0000-0000-00004F490000}"/>
    <cellStyle name="Normal 2 21 4 2 2 3 4 2" xfId="30168" xr:uid="{00000000-0005-0000-0000-000050490000}"/>
    <cellStyle name="Normal 2 21 4 2 2 3 5" xfId="19044" xr:uid="{00000000-0005-0000-0000-000051490000}"/>
    <cellStyle name="Normal 2 21 4 2 2 4" xfId="7526" xr:uid="{00000000-0005-0000-0000-000052490000}"/>
    <cellStyle name="Normal 2 21 4 2 2 4 2" xfId="22492" xr:uid="{00000000-0005-0000-0000-000053490000}"/>
    <cellStyle name="Normal 2 21 4 2 2 5" xfId="7527" xr:uid="{00000000-0005-0000-0000-000054490000}"/>
    <cellStyle name="Normal 2 21 4 2 2 5 2" xfId="26328" xr:uid="{00000000-0005-0000-0000-000055490000}"/>
    <cellStyle name="Normal 2 21 4 2 2 6" xfId="7528" xr:uid="{00000000-0005-0000-0000-000056490000}"/>
    <cellStyle name="Normal 2 21 4 2 2 6 2" xfId="30165" xr:uid="{00000000-0005-0000-0000-000057490000}"/>
    <cellStyle name="Normal 2 21 4 2 2 7" xfId="17539" xr:uid="{00000000-0005-0000-0000-000058490000}"/>
    <cellStyle name="Normal 2 21 4 2 3" xfId="7529" xr:uid="{00000000-0005-0000-0000-000059490000}"/>
    <cellStyle name="Normal 2 21 4 2 3 2" xfId="7530" xr:uid="{00000000-0005-0000-0000-00005A490000}"/>
    <cellStyle name="Normal 2 21 4 2 3 2 2" xfId="7531" xr:uid="{00000000-0005-0000-0000-00005B490000}"/>
    <cellStyle name="Normal 2 21 4 2 3 2 2 2" xfId="22497" xr:uid="{00000000-0005-0000-0000-00005C490000}"/>
    <cellStyle name="Normal 2 21 4 2 3 2 3" xfId="7532" xr:uid="{00000000-0005-0000-0000-00005D490000}"/>
    <cellStyle name="Normal 2 21 4 2 3 2 3 2" xfId="26333" xr:uid="{00000000-0005-0000-0000-00005E490000}"/>
    <cellStyle name="Normal 2 21 4 2 3 2 4" xfId="7533" xr:uid="{00000000-0005-0000-0000-00005F490000}"/>
    <cellStyle name="Normal 2 21 4 2 3 2 4 2" xfId="30170" xr:uid="{00000000-0005-0000-0000-000060490000}"/>
    <cellStyle name="Normal 2 21 4 2 3 2 5" xfId="20030" xr:uid="{00000000-0005-0000-0000-000061490000}"/>
    <cellStyle name="Normal 2 21 4 2 3 3" xfId="7534" xr:uid="{00000000-0005-0000-0000-000062490000}"/>
    <cellStyle name="Normal 2 21 4 2 3 3 2" xfId="22496" xr:uid="{00000000-0005-0000-0000-000063490000}"/>
    <cellStyle name="Normal 2 21 4 2 3 4" xfId="7535" xr:uid="{00000000-0005-0000-0000-000064490000}"/>
    <cellStyle name="Normal 2 21 4 2 3 4 2" xfId="26332" xr:uid="{00000000-0005-0000-0000-000065490000}"/>
    <cellStyle name="Normal 2 21 4 2 3 5" xfId="7536" xr:uid="{00000000-0005-0000-0000-000066490000}"/>
    <cellStyle name="Normal 2 21 4 2 3 5 2" xfId="30169" xr:uid="{00000000-0005-0000-0000-000067490000}"/>
    <cellStyle name="Normal 2 21 4 2 3 6" xfId="17541" xr:uid="{00000000-0005-0000-0000-000068490000}"/>
    <cellStyle name="Normal 2 21 4 2 4" xfId="7537" xr:uid="{00000000-0005-0000-0000-000069490000}"/>
    <cellStyle name="Normal 2 21 4 2 4 2" xfId="7538" xr:uid="{00000000-0005-0000-0000-00006A490000}"/>
    <cellStyle name="Normal 2 21 4 2 4 2 2" xfId="22498" xr:uid="{00000000-0005-0000-0000-00006B490000}"/>
    <cellStyle name="Normal 2 21 4 2 4 3" xfId="7539" xr:uid="{00000000-0005-0000-0000-00006C490000}"/>
    <cellStyle name="Normal 2 21 4 2 4 3 2" xfId="26334" xr:uid="{00000000-0005-0000-0000-00006D490000}"/>
    <cellStyle name="Normal 2 21 4 2 4 4" xfId="7540" xr:uid="{00000000-0005-0000-0000-00006E490000}"/>
    <cellStyle name="Normal 2 21 4 2 4 4 2" xfId="30171" xr:uid="{00000000-0005-0000-0000-00006F490000}"/>
    <cellStyle name="Normal 2 21 4 2 4 5" xfId="19043" xr:uid="{00000000-0005-0000-0000-000070490000}"/>
    <cellStyle name="Normal 2 21 4 2 5" xfId="7541" xr:uid="{00000000-0005-0000-0000-000071490000}"/>
    <cellStyle name="Normal 2 21 4 2 5 2" xfId="22491" xr:uid="{00000000-0005-0000-0000-000072490000}"/>
    <cellStyle name="Normal 2 21 4 2 6" xfId="7542" xr:uid="{00000000-0005-0000-0000-000073490000}"/>
    <cellStyle name="Normal 2 21 4 2 6 2" xfId="26327" xr:uid="{00000000-0005-0000-0000-000074490000}"/>
    <cellStyle name="Normal 2 21 4 2 7" xfId="7543" xr:uid="{00000000-0005-0000-0000-000075490000}"/>
    <cellStyle name="Normal 2 21 4 2 7 2" xfId="30164" xr:uid="{00000000-0005-0000-0000-000076490000}"/>
    <cellStyle name="Normal 2 21 4 2 8" xfId="17538" xr:uid="{00000000-0005-0000-0000-000077490000}"/>
    <cellStyle name="Normal 2 21 4 3" xfId="7544" xr:uid="{00000000-0005-0000-0000-000078490000}"/>
    <cellStyle name="Normal 2 21 4 3 2" xfId="7545" xr:uid="{00000000-0005-0000-0000-000079490000}"/>
    <cellStyle name="Normal 2 21 4 3 2 2" xfId="7546" xr:uid="{00000000-0005-0000-0000-00007A490000}"/>
    <cellStyle name="Normal 2 21 4 3 2 2 2" xfId="7547" xr:uid="{00000000-0005-0000-0000-00007B490000}"/>
    <cellStyle name="Normal 2 21 4 3 2 2 2 2" xfId="22501" xr:uid="{00000000-0005-0000-0000-00007C490000}"/>
    <cellStyle name="Normal 2 21 4 3 2 2 3" xfId="7548" xr:uid="{00000000-0005-0000-0000-00007D490000}"/>
    <cellStyle name="Normal 2 21 4 3 2 2 3 2" xfId="26337" xr:uid="{00000000-0005-0000-0000-00007E490000}"/>
    <cellStyle name="Normal 2 21 4 3 2 2 4" xfId="7549" xr:uid="{00000000-0005-0000-0000-00007F490000}"/>
    <cellStyle name="Normal 2 21 4 3 2 2 4 2" xfId="30174" xr:uid="{00000000-0005-0000-0000-000080490000}"/>
    <cellStyle name="Normal 2 21 4 3 2 2 5" xfId="20032" xr:uid="{00000000-0005-0000-0000-000081490000}"/>
    <cellStyle name="Normal 2 21 4 3 2 3" xfId="7550" xr:uid="{00000000-0005-0000-0000-000082490000}"/>
    <cellStyle name="Normal 2 21 4 3 2 3 2" xfId="22500" xr:uid="{00000000-0005-0000-0000-000083490000}"/>
    <cellStyle name="Normal 2 21 4 3 2 4" xfId="7551" xr:uid="{00000000-0005-0000-0000-000084490000}"/>
    <cellStyle name="Normal 2 21 4 3 2 4 2" xfId="26336" xr:uid="{00000000-0005-0000-0000-000085490000}"/>
    <cellStyle name="Normal 2 21 4 3 2 5" xfId="7552" xr:uid="{00000000-0005-0000-0000-000086490000}"/>
    <cellStyle name="Normal 2 21 4 3 2 5 2" xfId="30173" xr:uid="{00000000-0005-0000-0000-000087490000}"/>
    <cellStyle name="Normal 2 21 4 3 2 6" xfId="17543" xr:uid="{00000000-0005-0000-0000-000088490000}"/>
    <cellStyle name="Normal 2 21 4 3 3" xfId="7553" xr:uid="{00000000-0005-0000-0000-000089490000}"/>
    <cellStyle name="Normal 2 21 4 3 3 2" xfId="7554" xr:uid="{00000000-0005-0000-0000-00008A490000}"/>
    <cellStyle name="Normal 2 21 4 3 3 2 2" xfId="22502" xr:uid="{00000000-0005-0000-0000-00008B490000}"/>
    <cellStyle name="Normal 2 21 4 3 3 3" xfId="7555" xr:uid="{00000000-0005-0000-0000-00008C490000}"/>
    <cellStyle name="Normal 2 21 4 3 3 3 2" xfId="26338" xr:uid="{00000000-0005-0000-0000-00008D490000}"/>
    <cellStyle name="Normal 2 21 4 3 3 4" xfId="7556" xr:uid="{00000000-0005-0000-0000-00008E490000}"/>
    <cellStyle name="Normal 2 21 4 3 3 4 2" xfId="30175" xr:uid="{00000000-0005-0000-0000-00008F490000}"/>
    <cellStyle name="Normal 2 21 4 3 3 5" xfId="19045" xr:uid="{00000000-0005-0000-0000-000090490000}"/>
    <cellStyle name="Normal 2 21 4 3 4" xfId="7557" xr:uid="{00000000-0005-0000-0000-000091490000}"/>
    <cellStyle name="Normal 2 21 4 3 4 2" xfId="22499" xr:uid="{00000000-0005-0000-0000-000092490000}"/>
    <cellStyle name="Normal 2 21 4 3 5" xfId="7558" xr:uid="{00000000-0005-0000-0000-000093490000}"/>
    <cellStyle name="Normal 2 21 4 3 5 2" xfId="26335" xr:uid="{00000000-0005-0000-0000-000094490000}"/>
    <cellStyle name="Normal 2 21 4 3 6" xfId="7559" xr:uid="{00000000-0005-0000-0000-000095490000}"/>
    <cellStyle name="Normal 2 21 4 3 6 2" xfId="30172" xr:uid="{00000000-0005-0000-0000-000096490000}"/>
    <cellStyle name="Normal 2 21 4 3 7" xfId="17542" xr:uid="{00000000-0005-0000-0000-000097490000}"/>
    <cellStyle name="Normal 2 21 4 4" xfId="7560" xr:uid="{00000000-0005-0000-0000-000098490000}"/>
    <cellStyle name="Normal 2 21 4 4 2" xfId="7561" xr:uid="{00000000-0005-0000-0000-000099490000}"/>
    <cellStyle name="Normal 2 21 4 4 2 2" xfId="7562" xr:uid="{00000000-0005-0000-0000-00009A490000}"/>
    <cellStyle name="Normal 2 21 4 4 2 2 2" xfId="22504" xr:uid="{00000000-0005-0000-0000-00009B490000}"/>
    <cellStyle name="Normal 2 21 4 4 2 3" xfId="7563" xr:uid="{00000000-0005-0000-0000-00009C490000}"/>
    <cellStyle name="Normal 2 21 4 4 2 3 2" xfId="26340" xr:uid="{00000000-0005-0000-0000-00009D490000}"/>
    <cellStyle name="Normal 2 21 4 4 2 4" xfId="7564" xr:uid="{00000000-0005-0000-0000-00009E490000}"/>
    <cellStyle name="Normal 2 21 4 4 2 4 2" xfId="30177" xr:uid="{00000000-0005-0000-0000-00009F490000}"/>
    <cellStyle name="Normal 2 21 4 4 2 5" xfId="20029" xr:uid="{00000000-0005-0000-0000-0000A0490000}"/>
    <cellStyle name="Normal 2 21 4 4 3" xfId="7565" xr:uid="{00000000-0005-0000-0000-0000A1490000}"/>
    <cellStyle name="Normal 2 21 4 4 3 2" xfId="22503" xr:uid="{00000000-0005-0000-0000-0000A2490000}"/>
    <cellStyle name="Normal 2 21 4 4 4" xfId="7566" xr:uid="{00000000-0005-0000-0000-0000A3490000}"/>
    <cellStyle name="Normal 2 21 4 4 4 2" xfId="26339" xr:uid="{00000000-0005-0000-0000-0000A4490000}"/>
    <cellStyle name="Normal 2 21 4 4 5" xfId="7567" xr:uid="{00000000-0005-0000-0000-0000A5490000}"/>
    <cellStyle name="Normal 2 21 4 4 5 2" xfId="30176" xr:uid="{00000000-0005-0000-0000-0000A6490000}"/>
    <cellStyle name="Normal 2 21 4 4 6" xfId="17544" xr:uid="{00000000-0005-0000-0000-0000A7490000}"/>
    <cellStyle name="Normal 2 21 4 5" xfId="7568" xr:uid="{00000000-0005-0000-0000-0000A8490000}"/>
    <cellStyle name="Normal 2 21 4 5 2" xfId="7569" xr:uid="{00000000-0005-0000-0000-0000A9490000}"/>
    <cellStyle name="Normal 2 21 4 5 2 2" xfId="22505" xr:uid="{00000000-0005-0000-0000-0000AA490000}"/>
    <cellStyle name="Normal 2 21 4 5 3" xfId="7570" xr:uid="{00000000-0005-0000-0000-0000AB490000}"/>
    <cellStyle name="Normal 2 21 4 5 3 2" xfId="26341" xr:uid="{00000000-0005-0000-0000-0000AC490000}"/>
    <cellStyle name="Normal 2 21 4 5 4" xfId="7571" xr:uid="{00000000-0005-0000-0000-0000AD490000}"/>
    <cellStyle name="Normal 2 21 4 5 4 2" xfId="30178" xr:uid="{00000000-0005-0000-0000-0000AE490000}"/>
    <cellStyle name="Normal 2 21 4 5 5" xfId="19042" xr:uid="{00000000-0005-0000-0000-0000AF490000}"/>
    <cellStyle name="Normal 2 21 4 6" xfId="7572" xr:uid="{00000000-0005-0000-0000-0000B0490000}"/>
    <cellStyle name="Normal 2 21 4 6 2" xfId="22490" xr:uid="{00000000-0005-0000-0000-0000B1490000}"/>
    <cellStyle name="Normal 2 21 4 7" xfId="7573" xr:uid="{00000000-0005-0000-0000-0000B2490000}"/>
    <cellStyle name="Normal 2 21 4 7 2" xfId="26326" xr:uid="{00000000-0005-0000-0000-0000B3490000}"/>
    <cellStyle name="Normal 2 21 4 8" xfId="7574" xr:uid="{00000000-0005-0000-0000-0000B4490000}"/>
    <cellStyle name="Normal 2 21 4 8 2" xfId="30163" xr:uid="{00000000-0005-0000-0000-0000B5490000}"/>
    <cellStyle name="Normal 2 21 4 9" xfId="17537" xr:uid="{00000000-0005-0000-0000-0000B6490000}"/>
    <cellStyle name="Normal 2 21 5" xfId="7575" xr:uid="{00000000-0005-0000-0000-0000B7490000}"/>
    <cellStyle name="Normal 2 21 5 2" xfId="7576" xr:uid="{00000000-0005-0000-0000-0000B8490000}"/>
    <cellStyle name="Normal 2 21 5 2 2" xfId="7577" xr:uid="{00000000-0005-0000-0000-0000B9490000}"/>
    <cellStyle name="Normal 2 21 5 2 2 2" xfId="7578" xr:uid="{00000000-0005-0000-0000-0000BA490000}"/>
    <cellStyle name="Normal 2 21 5 2 2 2 2" xfId="7579" xr:uid="{00000000-0005-0000-0000-0000BB490000}"/>
    <cellStyle name="Normal 2 21 5 2 2 2 2 2" xfId="22509" xr:uid="{00000000-0005-0000-0000-0000BC490000}"/>
    <cellStyle name="Normal 2 21 5 2 2 2 3" xfId="7580" xr:uid="{00000000-0005-0000-0000-0000BD490000}"/>
    <cellStyle name="Normal 2 21 5 2 2 2 3 2" xfId="26345" xr:uid="{00000000-0005-0000-0000-0000BE490000}"/>
    <cellStyle name="Normal 2 21 5 2 2 2 4" xfId="7581" xr:uid="{00000000-0005-0000-0000-0000BF490000}"/>
    <cellStyle name="Normal 2 21 5 2 2 2 4 2" xfId="30182" xr:uid="{00000000-0005-0000-0000-0000C0490000}"/>
    <cellStyle name="Normal 2 21 5 2 2 2 5" xfId="20034" xr:uid="{00000000-0005-0000-0000-0000C1490000}"/>
    <cellStyle name="Normal 2 21 5 2 2 3" xfId="7582" xr:uid="{00000000-0005-0000-0000-0000C2490000}"/>
    <cellStyle name="Normal 2 21 5 2 2 3 2" xfId="22508" xr:uid="{00000000-0005-0000-0000-0000C3490000}"/>
    <cellStyle name="Normal 2 21 5 2 2 4" xfId="7583" xr:uid="{00000000-0005-0000-0000-0000C4490000}"/>
    <cellStyle name="Normal 2 21 5 2 2 4 2" xfId="26344" xr:uid="{00000000-0005-0000-0000-0000C5490000}"/>
    <cellStyle name="Normal 2 21 5 2 2 5" xfId="7584" xr:uid="{00000000-0005-0000-0000-0000C6490000}"/>
    <cellStyle name="Normal 2 21 5 2 2 5 2" xfId="30181" xr:uid="{00000000-0005-0000-0000-0000C7490000}"/>
    <cellStyle name="Normal 2 21 5 2 2 6" xfId="17547" xr:uid="{00000000-0005-0000-0000-0000C8490000}"/>
    <cellStyle name="Normal 2 21 5 2 3" xfId="7585" xr:uid="{00000000-0005-0000-0000-0000C9490000}"/>
    <cellStyle name="Normal 2 21 5 2 3 2" xfId="7586" xr:uid="{00000000-0005-0000-0000-0000CA490000}"/>
    <cellStyle name="Normal 2 21 5 2 3 2 2" xfId="22510" xr:uid="{00000000-0005-0000-0000-0000CB490000}"/>
    <cellStyle name="Normal 2 21 5 2 3 3" xfId="7587" xr:uid="{00000000-0005-0000-0000-0000CC490000}"/>
    <cellStyle name="Normal 2 21 5 2 3 3 2" xfId="26346" xr:uid="{00000000-0005-0000-0000-0000CD490000}"/>
    <cellStyle name="Normal 2 21 5 2 3 4" xfId="7588" xr:uid="{00000000-0005-0000-0000-0000CE490000}"/>
    <cellStyle name="Normal 2 21 5 2 3 4 2" xfId="30183" xr:uid="{00000000-0005-0000-0000-0000CF490000}"/>
    <cellStyle name="Normal 2 21 5 2 3 5" xfId="19047" xr:uid="{00000000-0005-0000-0000-0000D0490000}"/>
    <cellStyle name="Normal 2 21 5 2 4" xfId="7589" xr:uid="{00000000-0005-0000-0000-0000D1490000}"/>
    <cellStyle name="Normal 2 21 5 2 4 2" xfId="22507" xr:uid="{00000000-0005-0000-0000-0000D2490000}"/>
    <cellStyle name="Normal 2 21 5 2 5" xfId="7590" xr:uid="{00000000-0005-0000-0000-0000D3490000}"/>
    <cellStyle name="Normal 2 21 5 2 5 2" xfId="26343" xr:uid="{00000000-0005-0000-0000-0000D4490000}"/>
    <cellStyle name="Normal 2 21 5 2 6" xfId="7591" xr:uid="{00000000-0005-0000-0000-0000D5490000}"/>
    <cellStyle name="Normal 2 21 5 2 6 2" xfId="30180" xr:uid="{00000000-0005-0000-0000-0000D6490000}"/>
    <cellStyle name="Normal 2 21 5 2 7" xfId="17546" xr:uid="{00000000-0005-0000-0000-0000D7490000}"/>
    <cellStyle name="Normal 2 21 5 3" xfId="7592" xr:uid="{00000000-0005-0000-0000-0000D8490000}"/>
    <cellStyle name="Normal 2 21 5 3 2" xfId="7593" xr:uid="{00000000-0005-0000-0000-0000D9490000}"/>
    <cellStyle name="Normal 2 21 5 3 2 2" xfId="7594" xr:uid="{00000000-0005-0000-0000-0000DA490000}"/>
    <cellStyle name="Normal 2 21 5 3 2 2 2" xfId="22512" xr:uid="{00000000-0005-0000-0000-0000DB490000}"/>
    <cellStyle name="Normal 2 21 5 3 2 3" xfId="7595" xr:uid="{00000000-0005-0000-0000-0000DC490000}"/>
    <cellStyle name="Normal 2 21 5 3 2 3 2" xfId="26348" xr:uid="{00000000-0005-0000-0000-0000DD490000}"/>
    <cellStyle name="Normal 2 21 5 3 2 4" xfId="7596" xr:uid="{00000000-0005-0000-0000-0000DE490000}"/>
    <cellStyle name="Normal 2 21 5 3 2 4 2" xfId="30185" xr:uid="{00000000-0005-0000-0000-0000DF490000}"/>
    <cellStyle name="Normal 2 21 5 3 2 5" xfId="20033" xr:uid="{00000000-0005-0000-0000-0000E0490000}"/>
    <cellStyle name="Normal 2 21 5 3 3" xfId="7597" xr:uid="{00000000-0005-0000-0000-0000E1490000}"/>
    <cellStyle name="Normal 2 21 5 3 3 2" xfId="22511" xr:uid="{00000000-0005-0000-0000-0000E2490000}"/>
    <cellStyle name="Normal 2 21 5 3 4" xfId="7598" xr:uid="{00000000-0005-0000-0000-0000E3490000}"/>
    <cellStyle name="Normal 2 21 5 3 4 2" xfId="26347" xr:uid="{00000000-0005-0000-0000-0000E4490000}"/>
    <cellStyle name="Normal 2 21 5 3 5" xfId="7599" xr:uid="{00000000-0005-0000-0000-0000E5490000}"/>
    <cellStyle name="Normal 2 21 5 3 5 2" xfId="30184" xr:uid="{00000000-0005-0000-0000-0000E6490000}"/>
    <cellStyle name="Normal 2 21 5 3 6" xfId="17548" xr:uid="{00000000-0005-0000-0000-0000E7490000}"/>
    <cellStyle name="Normal 2 21 5 4" xfId="7600" xr:uid="{00000000-0005-0000-0000-0000E8490000}"/>
    <cellStyle name="Normal 2 21 5 4 2" xfId="7601" xr:uid="{00000000-0005-0000-0000-0000E9490000}"/>
    <cellStyle name="Normal 2 21 5 4 2 2" xfId="22513" xr:uid="{00000000-0005-0000-0000-0000EA490000}"/>
    <cellStyle name="Normal 2 21 5 4 3" xfId="7602" xr:uid="{00000000-0005-0000-0000-0000EB490000}"/>
    <cellStyle name="Normal 2 21 5 4 3 2" xfId="26349" xr:uid="{00000000-0005-0000-0000-0000EC490000}"/>
    <cellStyle name="Normal 2 21 5 4 4" xfId="7603" xr:uid="{00000000-0005-0000-0000-0000ED490000}"/>
    <cellStyle name="Normal 2 21 5 4 4 2" xfId="30186" xr:uid="{00000000-0005-0000-0000-0000EE490000}"/>
    <cellStyle name="Normal 2 21 5 4 5" xfId="19046" xr:uid="{00000000-0005-0000-0000-0000EF490000}"/>
    <cellStyle name="Normal 2 21 5 5" xfId="7604" xr:uid="{00000000-0005-0000-0000-0000F0490000}"/>
    <cellStyle name="Normal 2 21 5 5 2" xfId="22506" xr:uid="{00000000-0005-0000-0000-0000F1490000}"/>
    <cellStyle name="Normal 2 21 5 6" xfId="7605" xr:uid="{00000000-0005-0000-0000-0000F2490000}"/>
    <cellStyle name="Normal 2 21 5 6 2" xfId="26342" xr:uid="{00000000-0005-0000-0000-0000F3490000}"/>
    <cellStyle name="Normal 2 21 5 7" xfId="7606" xr:uid="{00000000-0005-0000-0000-0000F4490000}"/>
    <cellStyle name="Normal 2 21 5 7 2" xfId="30179" xr:uid="{00000000-0005-0000-0000-0000F5490000}"/>
    <cellStyle name="Normal 2 21 5 8" xfId="17545" xr:uid="{00000000-0005-0000-0000-0000F6490000}"/>
    <cellStyle name="Normal 2 21 6" xfId="7607" xr:uid="{00000000-0005-0000-0000-0000F7490000}"/>
    <cellStyle name="Normal 2 21 6 2" xfId="7608" xr:uid="{00000000-0005-0000-0000-0000F8490000}"/>
    <cellStyle name="Normal 2 21 6 2 2" xfId="7609" xr:uid="{00000000-0005-0000-0000-0000F9490000}"/>
    <cellStyle name="Normal 2 21 6 2 2 2" xfId="7610" xr:uid="{00000000-0005-0000-0000-0000FA490000}"/>
    <cellStyle name="Normal 2 21 6 2 2 2 2" xfId="22516" xr:uid="{00000000-0005-0000-0000-0000FB490000}"/>
    <cellStyle name="Normal 2 21 6 2 2 3" xfId="7611" xr:uid="{00000000-0005-0000-0000-0000FC490000}"/>
    <cellStyle name="Normal 2 21 6 2 2 3 2" xfId="26352" xr:uid="{00000000-0005-0000-0000-0000FD490000}"/>
    <cellStyle name="Normal 2 21 6 2 2 4" xfId="7612" xr:uid="{00000000-0005-0000-0000-0000FE490000}"/>
    <cellStyle name="Normal 2 21 6 2 2 4 2" xfId="30189" xr:uid="{00000000-0005-0000-0000-0000FF490000}"/>
    <cellStyle name="Normal 2 21 6 2 2 5" xfId="20035" xr:uid="{00000000-0005-0000-0000-0000004A0000}"/>
    <cellStyle name="Normal 2 21 6 2 3" xfId="7613" xr:uid="{00000000-0005-0000-0000-0000014A0000}"/>
    <cellStyle name="Normal 2 21 6 2 3 2" xfId="22515" xr:uid="{00000000-0005-0000-0000-0000024A0000}"/>
    <cellStyle name="Normal 2 21 6 2 4" xfId="7614" xr:uid="{00000000-0005-0000-0000-0000034A0000}"/>
    <cellStyle name="Normal 2 21 6 2 4 2" xfId="26351" xr:uid="{00000000-0005-0000-0000-0000044A0000}"/>
    <cellStyle name="Normal 2 21 6 2 5" xfId="7615" xr:uid="{00000000-0005-0000-0000-0000054A0000}"/>
    <cellStyle name="Normal 2 21 6 2 5 2" xfId="30188" xr:uid="{00000000-0005-0000-0000-0000064A0000}"/>
    <cellStyle name="Normal 2 21 6 2 6" xfId="17550" xr:uid="{00000000-0005-0000-0000-0000074A0000}"/>
    <cellStyle name="Normal 2 21 6 3" xfId="7616" xr:uid="{00000000-0005-0000-0000-0000084A0000}"/>
    <cellStyle name="Normal 2 21 6 3 2" xfId="7617" xr:uid="{00000000-0005-0000-0000-0000094A0000}"/>
    <cellStyle name="Normal 2 21 6 3 2 2" xfId="22517" xr:uid="{00000000-0005-0000-0000-00000A4A0000}"/>
    <cellStyle name="Normal 2 21 6 3 3" xfId="7618" xr:uid="{00000000-0005-0000-0000-00000B4A0000}"/>
    <cellStyle name="Normal 2 21 6 3 3 2" xfId="26353" xr:uid="{00000000-0005-0000-0000-00000C4A0000}"/>
    <cellStyle name="Normal 2 21 6 3 4" xfId="7619" xr:uid="{00000000-0005-0000-0000-00000D4A0000}"/>
    <cellStyle name="Normal 2 21 6 3 4 2" xfId="30190" xr:uid="{00000000-0005-0000-0000-00000E4A0000}"/>
    <cellStyle name="Normal 2 21 6 3 5" xfId="19048" xr:uid="{00000000-0005-0000-0000-00000F4A0000}"/>
    <cellStyle name="Normal 2 21 6 4" xfId="7620" xr:uid="{00000000-0005-0000-0000-0000104A0000}"/>
    <cellStyle name="Normal 2 21 6 4 2" xfId="22514" xr:uid="{00000000-0005-0000-0000-0000114A0000}"/>
    <cellStyle name="Normal 2 21 6 5" xfId="7621" xr:uid="{00000000-0005-0000-0000-0000124A0000}"/>
    <cellStyle name="Normal 2 21 6 5 2" xfId="26350" xr:uid="{00000000-0005-0000-0000-0000134A0000}"/>
    <cellStyle name="Normal 2 21 6 6" xfId="7622" xr:uid="{00000000-0005-0000-0000-0000144A0000}"/>
    <cellStyle name="Normal 2 21 6 6 2" xfId="30187" xr:uid="{00000000-0005-0000-0000-0000154A0000}"/>
    <cellStyle name="Normal 2 21 6 7" xfId="17549" xr:uid="{00000000-0005-0000-0000-0000164A0000}"/>
    <cellStyle name="Normal 2 21 7" xfId="7623" xr:uid="{00000000-0005-0000-0000-0000174A0000}"/>
    <cellStyle name="Normal 2 21 7 2" xfId="7624" xr:uid="{00000000-0005-0000-0000-0000184A0000}"/>
    <cellStyle name="Normal 2 21 7 2 2" xfId="7625" xr:uid="{00000000-0005-0000-0000-0000194A0000}"/>
    <cellStyle name="Normal 2 21 7 2 2 2" xfId="7626" xr:uid="{00000000-0005-0000-0000-00001A4A0000}"/>
    <cellStyle name="Normal 2 21 7 2 2 2 2" xfId="22520" xr:uid="{00000000-0005-0000-0000-00001B4A0000}"/>
    <cellStyle name="Normal 2 21 7 2 2 3" xfId="7627" xr:uid="{00000000-0005-0000-0000-00001C4A0000}"/>
    <cellStyle name="Normal 2 21 7 2 2 3 2" xfId="26356" xr:uid="{00000000-0005-0000-0000-00001D4A0000}"/>
    <cellStyle name="Normal 2 21 7 2 2 4" xfId="7628" xr:uid="{00000000-0005-0000-0000-00001E4A0000}"/>
    <cellStyle name="Normal 2 21 7 2 2 4 2" xfId="30193" xr:uid="{00000000-0005-0000-0000-00001F4A0000}"/>
    <cellStyle name="Normal 2 21 7 2 2 5" xfId="20567" xr:uid="{00000000-0005-0000-0000-0000204A0000}"/>
    <cellStyle name="Normal 2 21 7 2 3" xfId="7629" xr:uid="{00000000-0005-0000-0000-0000214A0000}"/>
    <cellStyle name="Normal 2 21 7 2 3 2" xfId="22519" xr:uid="{00000000-0005-0000-0000-0000224A0000}"/>
    <cellStyle name="Normal 2 21 7 2 4" xfId="7630" xr:uid="{00000000-0005-0000-0000-0000234A0000}"/>
    <cellStyle name="Normal 2 21 7 2 4 2" xfId="26355" xr:uid="{00000000-0005-0000-0000-0000244A0000}"/>
    <cellStyle name="Normal 2 21 7 2 5" xfId="7631" xr:uid="{00000000-0005-0000-0000-0000254A0000}"/>
    <cellStyle name="Normal 2 21 7 2 5 2" xfId="30192" xr:uid="{00000000-0005-0000-0000-0000264A0000}"/>
    <cellStyle name="Normal 2 21 7 2 6" xfId="17552" xr:uid="{00000000-0005-0000-0000-0000274A0000}"/>
    <cellStyle name="Normal 2 21 7 3" xfId="7632" xr:uid="{00000000-0005-0000-0000-0000284A0000}"/>
    <cellStyle name="Normal 2 21 7 3 2" xfId="7633" xr:uid="{00000000-0005-0000-0000-0000294A0000}"/>
    <cellStyle name="Normal 2 21 7 3 2 2" xfId="22521" xr:uid="{00000000-0005-0000-0000-00002A4A0000}"/>
    <cellStyle name="Normal 2 21 7 3 3" xfId="7634" xr:uid="{00000000-0005-0000-0000-00002B4A0000}"/>
    <cellStyle name="Normal 2 21 7 3 3 2" xfId="26357" xr:uid="{00000000-0005-0000-0000-00002C4A0000}"/>
    <cellStyle name="Normal 2 21 7 3 4" xfId="7635" xr:uid="{00000000-0005-0000-0000-00002D4A0000}"/>
    <cellStyle name="Normal 2 21 7 3 4 2" xfId="30194" xr:uid="{00000000-0005-0000-0000-00002E4A0000}"/>
    <cellStyle name="Normal 2 21 7 3 5" xfId="19546" xr:uid="{00000000-0005-0000-0000-00002F4A0000}"/>
    <cellStyle name="Normal 2 21 7 4" xfId="7636" xr:uid="{00000000-0005-0000-0000-0000304A0000}"/>
    <cellStyle name="Normal 2 21 7 4 2" xfId="22518" xr:uid="{00000000-0005-0000-0000-0000314A0000}"/>
    <cellStyle name="Normal 2 21 7 5" xfId="7637" xr:uid="{00000000-0005-0000-0000-0000324A0000}"/>
    <cellStyle name="Normal 2 21 7 5 2" xfId="26354" xr:uid="{00000000-0005-0000-0000-0000334A0000}"/>
    <cellStyle name="Normal 2 21 7 6" xfId="7638" xr:uid="{00000000-0005-0000-0000-0000344A0000}"/>
    <cellStyle name="Normal 2 21 7 6 2" xfId="30191" xr:uid="{00000000-0005-0000-0000-0000354A0000}"/>
    <cellStyle name="Normal 2 21 7 7" xfId="17551" xr:uid="{00000000-0005-0000-0000-0000364A0000}"/>
    <cellStyle name="Normal 2 21 8" xfId="7639" xr:uid="{00000000-0005-0000-0000-0000374A0000}"/>
    <cellStyle name="Normal 2 21 8 2" xfId="7640" xr:uid="{00000000-0005-0000-0000-0000384A0000}"/>
    <cellStyle name="Normal 2 21 8 2 2" xfId="7641" xr:uid="{00000000-0005-0000-0000-0000394A0000}"/>
    <cellStyle name="Normal 2 21 8 2 2 2" xfId="22523" xr:uid="{00000000-0005-0000-0000-00003A4A0000}"/>
    <cellStyle name="Normal 2 21 8 2 3" xfId="7642" xr:uid="{00000000-0005-0000-0000-00003B4A0000}"/>
    <cellStyle name="Normal 2 21 8 2 3 2" xfId="26359" xr:uid="{00000000-0005-0000-0000-00003C4A0000}"/>
    <cellStyle name="Normal 2 21 8 2 4" xfId="7643" xr:uid="{00000000-0005-0000-0000-00003D4A0000}"/>
    <cellStyle name="Normal 2 21 8 2 4 2" xfId="30196" xr:uid="{00000000-0005-0000-0000-00003E4A0000}"/>
    <cellStyle name="Normal 2 21 8 2 5" xfId="20012" xr:uid="{00000000-0005-0000-0000-00003F4A0000}"/>
    <cellStyle name="Normal 2 21 8 3" xfId="7644" xr:uid="{00000000-0005-0000-0000-0000404A0000}"/>
    <cellStyle name="Normal 2 21 8 3 2" xfId="22522" xr:uid="{00000000-0005-0000-0000-0000414A0000}"/>
    <cellStyle name="Normal 2 21 8 4" xfId="7645" xr:uid="{00000000-0005-0000-0000-0000424A0000}"/>
    <cellStyle name="Normal 2 21 8 4 2" xfId="26358" xr:uid="{00000000-0005-0000-0000-0000434A0000}"/>
    <cellStyle name="Normal 2 21 8 5" xfId="7646" xr:uid="{00000000-0005-0000-0000-0000444A0000}"/>
    <cellStyle name="Normal 2 21 8 5 2" xfId="30195" xr:uid="{00000000-0005-0000-0000-0000454A0000}"/>
    <cellStyle name="Normal 2 21 8 6" xfId="17553" xr:uid="{00000000-0005-0000-0000-0000464A0000}"/>
    <cellStyle name="Normal 2 21 9" xfId="7647" xr:uid="{00000000-0005-0000-0000-0000474A0000}"/>
    <cellStyle name="Normal 2 21 9 2" xfId="7648" xr:uid="{00000000-0005-0000-0000-0000484A0000}"/>
    <cellStyle name="Normal 2 21 9 2 2" xfId="22524" xr:uid="{00000000-0005-0000-0000-0000494A0000}"/>
    <cellStyle name="Normal 2 21 9 3" xfId="7649" xr:uid="{00000000-0005-0000-0000-00004A4A0000}"/>
    <cellStyle name="Normal 2 21 9 3 2" xfId="26360" xr:uid="{00000000-0005-0000-0000-00004B4A0000}"/>
    <cellStyle name="Normal 2 21 9 4" xfId="7650" xr:uid="{00000000-0005-0000-0000-00004C4A0000}"/>
    <cellStyle name="Normal 2 21 9 4 2" xfId="30197" xr:uid="{00000000-0005-0000-0000-00004D4A0000}"/>
    <cellStyle name="Normal 2 21 9 5" xfId="19025" xr:uid="{00000000-0005-0000-0000-00004E4A0000}"/>
    <cellStyle name="Normal 2 22" xfId="7651" xr:uid="{00000000-0005-0000-0000-00004F4A0000}"/>
    <cellStyle name="Normal 2 22 10" xfId="7652" xr:uid="{00000000-0005-0000-0000-0000504A0000}"/>
    <cellStyle name="Normal 2 22 10 2" xfId="22525" xr:uid="{00000000-0005-0000-0000-0000514A0000}"/>
    <cellStyle name="Normal 2 22 11" xfId="7653" xr:uid="{00000000-0005-0000-0000-0000524A0000}"/>
    <cellStyle name="Normal 2 22 11 2" xfId="26361" xr:uid="{00000000-0005-0000-0000-0000534A0000}"/>
    <cellStyle name="Normal 2 22 12" xfId="7654" xr:uid="{00000000-0005-0000-0000-0000544A0000}"/>
    <cellStyle name="Normal 2 22 12 2" xfId="30198" xr:uid="{00000000-0005-0000-0000-0000554A0000}"/>
    <cellStyle name="Normal 2 22 13" xfId="32653" xr:uid="{00000000-0005-0000-0000-0000564A0000}"/>
    <cellStyle name="Normal 2 22 14" xfId="17554" xr:uid="{00000000-0005-0000-0000-0000574A0000}"/>
    <cellStyle name="Normal 2 22 2" xfId="7655" xr:uid="{00000000-0005-0000-0000-0000584A0000}"/>
    <cellStyle name="Normal 2 22 2 10" xfId="7656" xr:uid="{00000000-0005-0000-0000-0000594A0000}"/>
    <cellStyle name="Normal 2 22 2 10 2" xfId="30199" xr:uid="{00000000-0005-0000-0000-00005A4A0000}"/>
    <cellStyle name="Normal 2 22 2 11" xfId="17555" xr:uid="{00000000-0005-0000-0000-00005B4A0000}"/>
    <cellStyle name="Normal 2 22 2 2" xfId="7657" xr:uid="{00000000-0005-0000-0000-00005C4A0000}"/>
    <cellStyle name="Normal 2 22 2 2 2" xfId="7658" xr:uid="{00000000-0005-0000-0000-00005D4A0000}"/>
    <cellStyle name="Normal 2 22 2 2 2 2" xfId="7659" xr:uid="{00000000-0005-0000-0000-00005E4A0000}"/>
    <cellStyle name="Normal 2 22 2 2 2 2 2" xfId="7660" xr:uid="{00000000-0005-0000-0000-00005F4A0000}"/>
    <cellStyle name="Normal 2 22 2 2 2 2 2 2" xfId="7661" xr:uid="{00000000-0005-0000-0000-0000604A0000}"/>
    <cellStyle name="Normal 2 22 2 2 2 2 2 2 2" xfId="7662" xr:uid="{00000000-0005-0000-0000-0000614A0000}"/>
    <cellStyle name="Normal 2 22 2 2 2 2 2 2 2 2" xfId="22531" xr:uid="{00000000-0005-0000-0000-0000624A0000}"/>
    <cellStyle name="Normal 2 22 2 2 2 2 2 2 3" xfId="7663" xr:uid="{00000000-0005-0000-0000-0000634A0000}"/>
    <cellStyle name="Normal 2 22 2 2 2 2 2 2 3 2" xfId="26367" xr:uid="{00000000-0005-0000-0000-0000644A0000}"/>
    <cellStyle name="Normal 2 22 2 2 2 2 2 2 4" xfId="7664" xr:uid="{00000000-0005-0000-0000-0000654A0000}"/>
    <cellStyle name="Normal 2 22 2 2 2 2 2 2 4 2" xfId="30204" xr:uid="{00000000-0005-0000-0000-0000664A0000}"/>
    <cellStyle name="Normal 2 22 2 2 2 2 2 2 5" xfId="20040" xr:uid="{00000000-0005-0000-0000-0000674A0000}"/>
    <cellStyle name="Normal 2 22 2 2 2 2 2 3" xfId="7665" xr:uid="{00000000-0005-0000-0000-0000684A0000}"/>
    <cellStyle name="Normal 2 22 2 2 2 2 2 3 2" xfId="22530" xr:uid="{00000000-0005-0000-0000-0000694A0000}"/>
    <cellStyle name="Normal 2 22 2 2 2 2 2 4" xfId="7666" xr:uid="{00000000-0005-0000-0000-00006A4A0000}"/>
    <cellStyle name="Normal 2 22 2 2 2 2 2 4 2" xfId="26366" xr:uid="{00000000-0005-0000-0000-00006B4A0000}"/>
    <cellStyle name="Normal 2 22 2 2 2 2 2 5" xfId="7667" xr:uid="{00000000-0005-0000-0000-00006C4A0000}"/>
    <cellStyle name="Normal 2 22 2 2 2 2 2 5 2" xfId="30203" xr:uid="{00000000-0005-0000-0000-00006D4A0000}"/>
    <cellStyle name="Normal 2 22 2 2 2 2 2 6" xfId="17559" xr:uid="{00000000-0005-0000-0000-00006E4A0000}"/>
    <cellStyle name="Normal 2 22 2 2 2 2 3" xfId="7668" xr:uid="{00000000-0005-0000-0000-00006F4A0000}"/>
    <cellStyle name="Normal 2 22 2 2 2 2 3 2" xfId="7669" xr:uid="{00000000-0005-0000-0000-0000704A0000}"/>
    <cellStyle name="Normal 2 22 2 2 2 2 3 2 2" xfId="22532" xr:uid="{00000000-0005-0000-0000-0000714A0000}"/>
    <cellStyle name="Normal 2 22 2 2 2 2 3 3" xfId="7670" xr:uid="{00000000-0005-0000-0000-0000724A0000}"/>
    <cellStyle name="Normal 2 22 2 2 2 2 3 3 2" xfId="26368" xr:uid="{00000000-0005-0000-0000-0000734A0000}"/>
    <cellStyle name="Normal 2 22 2 2 2 2 3 4" xfId="7671" xr:uid="{00000000-0005-0000-0000-0000744A0000}"/>
    <cellStyle name="Normal 2 22 2 2 2 2 3 4 2" xfId="30205" xr:uid="{00000000-0005-0000-0000-0000754A0000}"/>
    <cellStyle name="Normal 2 22 2 2 2 2 3 5" xfId="19053" xr:uid="{00000000-0005-0000-0000-0000764A0000}"/>
    <cellStyle name="Normal 2 22 2 2 2 2 4" xfId="7672" xr:uid="{00000000-0005-0000-0000-0000774A0000}"/>
    <cellStyle name="Normal 2 22 2 2 2 2 4 2" xfId="22529" xr:uid="{00000000-0005-0000-0000-0000784A0000}"/>
    <cellStyle name="Normal 2 22 2 2 2 2 5" xfId="7673" xr:uid="{00000000-0005-0000-0000-0000794A0000}"/>
    <cellStyle name="Normal 2 22 2 2 2 2 5 2" xfId="26365" xr:uid="{00000000-0005-0000-0000-00007A4A0000}"/>
    <cellStyle name="Normal 2 22 2 2 2 2 6" xfId="7674" xr:uid="{00000000-0005-0000-0000-00007B4A0000}"/>
    <cellStyle name="Normal 2 22 2 2 2 2 6 2" xfId="30202" xr:uid="{00000000-0005-0000-0000-00007C4A0000}"/>
    <cellStyle name="Normal 2 22 2 2 2 2 7" xfId="17558" xr:uid="{00000000-0005-0000-0000-00007D4A0000}"/>
    <cellStyle name="Normal 2 22 2 2 2 3" xfId="7675" xr:uid="{00000000-0005-0000-0000-00007E4A0000}"/>
    <cellStyle name="Normal 2 22 2 2 2 3 2" xfId="7676" xr:uid="{00000000-0005-0000-0000-00007F4A0000}"/>
    <cellStyle name="Normal 2 22 2 2 2 3 2 2" xfId="7677" xr:uid="{00000000-0005-0000-0000-0000804A0000}"/>
    <cellStyle name="Normal 2 22 2 2 2 3 2 2 2" xfId="22534" xr:uid="{00000000-0005-0000-0000-0000814A0000}"/>
    <cellStyle name="Normal 2 22 2 2 2 3 2 3" xfId="7678" xr:uid="{00000000-0005-0000-0000-0000824A0000}"/>
    <cellStyle name="Normal 2 22 2 2 2 3 2 3 2" xfId="26370" xr:uid="{00000000-0005-0000-0000-0000834A0000}"/>
    <cellStyle name="Normal 2 22 2 2 2 3 2 4" xfId="7679" xr:uid="{00000000-0005-0000-0000-0000844A0000}"/>
    <cellStyle name="Normal 2 22 2 2 2 3 2 4 2" xfId="30207" xr:uid="{00000000-0005-0000-0000-0000854A0000}"/>
    <cellStyle name="Normal 2 22 2 2 2 3 2 5" xfId="20039" xr:uid="{00000000-0005-0000-0000-0000864A0000}"/>
    <cellStyle name="Normal 2 22 2 2 2 3 3" xfId="7680" xr:uid="{00000000-0005-0000-0000-0000874A0000}"/>
    <cellStyle name="Normal 2 22 2 2 2 3 3 2" xfId="22533" xr:uid="{00000000-0005-0000-0000-0000884A0000}"/>
    <cellStyle name="Normal 2 22 2 2 2 3 4" xfId="7681" xr:uid="{00000000-0005-0000-0000-0000894A0000}"/>
    <cellStyle name="Normal 2 22 2 2 2 3 4 2" xfId="26369" xr:uid="{00000000-0005-0000-0000-00008A4A0000}"/>
    <cellStyle name="Normal 2 22 2 2 2 3 5" xfId="7682" xr:uid="{00000000-0005-0000-0000-00008B4A0000}"/>
    <cellStyle name="Normal 2 22 2 2 2 3 5 2" xfId="30206" xr:uid="{00000000-0005-0000-0000-00008C4A0000}"/>
    <cellStyle name="Normal 2 22 2 2 2 3 6" xfId="17560" xr:uid="{00000000-0005-0000-0000-00008D4A0000}"/>
    <cellStyle name="Normal 2 22 2 2 2 4" xfId="7683" xr:uid="{00000000-0005-0000-0000-00008E4A0000}"/>
    <cellStyle name="Normal 2 22 2 2 2 4 2" xfId="7684" xr:uid="{00000000-0005-0000-0000-00008F4A0000}"/>
    <cellStyle name="Normal 2 22 2 2 2 4 2 2" xfId="22535" xr:uid="{00000000-0005-0000-0000-0000904A0000}"/>
    <cellStyle name="Normal 2 22 2 2 2 4 3" xfId="7685" xr:uid="{00000000-0005-0000-0000-0000914A0000}"/>
    <cellStyle name="Normal 2 22 2 2 2 4 3 2" xfId="26371" xr:uid="{00000000-0005-0000-0000-0000924A0000}"/>
    <cellStyle name="Normal 2 22 2 2 2 4 4" xfId="7686" xr:uid="{00000000-0005-0000-0000-0000934A0000}"/>
    <cellStyle name="Normal 2 22 2 2 2 4 4 2" xfId="30208" xr:uid="{00000000-0005-0000-0000-0000944A0000}"/>
    <cellStyle name="Normal 2 22 2 2 2 4 5" xfId="19052" xr:uid="{00000000-0005-0000-0000-0000954A0000}"/>
    <cellStyle name="Normal 2 22 2 2 2 5" xfId="7687" xr:uid="{00000000-0005-0000-0000-0000964A0000}"/>
    <cellStyle name="Normal 2 22 2 2 2 5 2" xfId="22528" xr:uid="{00000000-0005-0000-0000-0000974A0000}"/>
    <cellStyle name="Normal 2 22 2 2 2 6" xfId="7688" xr:uid="{00000000-0005-0000-0000-0000984A0000}"/>
    <cellStyle name="Normal 2 22 2 2 2 6 2" xfId="26364" xr:uid="{00000000-0005-0000-0000-0000994A0000}"/>
    <cellStyle name="Normal 2 22 2 2 2 7" xfId="7689" xr:uid="{00000000-0005-0000-0000-00009A4A0000}"/>
    <cellStyle name="Normal 2 22 2 2 2 7 2" xfId="30201" xr:uid="{00000000-0005-0000-0000-00009B4A0000}"/>
    <cellStyle name="Normal 2 22 2 2 2 8" xfId="17557" xr:uid="{00000000-0005-0000-0000-00009C4A0000}"/>
    <cellStyle name="Normal 2 22 2 2 3" xfId="7690" xr:uid="{00000000-0005-0000-0000-00009D4A0000}"/>
    <cellStyle name="Normal 2 22 2 2 3 2" xfId="7691" xr:uid="{00000000-0005-0000-0000-00009E4A0000}"/>
    <cellStyle name="Normal 2 22 2 2 3 2 2" xfId="7692" xr:uid="{00000000-0005-0000-0000-00009F4A0000}"/>
    <cellStyle name="Normal 2 22 2 2 3 2 2 2" xfId="7693" xr:uid="{00000000-0005-0000-0000-0000A04A0000}"/>
    <cellStyle name="Normal 2 22 2 2 3 2 2 2 2" xfId="22538" xr:uid="{00000000-0005-0000-0000-0000A14A0000}"/>
    <cellStyle name="Normal 2 22 2 2 3 2 2 3" xfId="7694" xr:uid="{00000000-0005-0000-0000-0000A24A0000}"/>
    <cellStyle name="Normal 2 22 2 2 3 2 2 3 2" xfId="26374" xr:uid="{00000000-0005-0000-0000-0000A34A0000}"/>
    <cellStyle name="Normal 2 22 2 2 3 2 2 4" xfId="7695" xr:uid="{00000000-0005-0000-0000-0000A44A0000}"/>
    <cellStyle name="Normal 2 22 2 2 3 2 2 4 2" xfId="30211" xr:uid="{00000000-0005-0000-0000-0000A54A0000}"/>
    <cellStyle name="Normal 2 22 2 2 3 2 2 5" xfId="20041" xr:uid="{00000000-0005-0000-0000-0000A64A0000}"/>
    <cellStyle name="Normal 2 22 2 2 3 2 3" xfId="7696" xr:uid="{00000000-0005-0000-0000-0000A74A0000}"/>
    <cellStyle name="Normal 2 22 2 2 3 2 3 2" xfId="22537" xr:uid="{00000000-0005-0000-0000-0000A84A0000}"/>
    <cellStyle name="Normal 2 22 2 2 3 2 4" xfId="7697" xr:uid="{00000000-0005-0000-0000-0000A94A0000}"/>
    <cellStyle name="Normal 2 22 2 2 3 2 4 2" xfId="26373" xr:uid="{00000000-0005-0000-0000-0000AA4A0000}"/>
    <cellStyle name="Normal 2 22 2 2 3 2 5" xfId="7698" xr:uid="{00000000-0005-0000-0000-0000AB4A0000}"/>
    <cellStyle name="Normal 2 22 2 2 3 2 5 2" xfId="30210" xr:uid="{00000000-0005-0000-0000-0000AC4A0000}"/>
    <cellStyle name="Normal 2 22 2 2 3 2 6" xfId="17562" xr:uid="{00000000-0005-0000-0000-0000AD4A0000}"/>
    <cellStyle name="Normal 2 22 2 2 3 3" xfId="7699" xr:uid="{00000000-0005-0000-0000-0000AE4A0000}"/>
    <cellStyle name="Normal 2 22 2 2 3 3 2" xfId="7700" xr:uid="{00000000-0005-0000-0000-0000AF4A0000}"/>
    <cellStyle name="Normal 2 22 2 2 3 3 2 2" xfId="22539" xr:uid="{00000000-0005-0000-0000-0000B04A0000}"/>
    <cellStyle name="Normal 2 22 2 2 3 3 3" xfId="7701" xr:uid="{00000000-0005-0000-0000-0000B14A0000}"/>
    <cellStyle name="Normal 2 22 2 2 3 3 3 2" xfId="26375" xr:uid="{00000000-0005-0000-0000-0000B24A0000}"/>
    <cellStyle name="Normal 2 22 2 2 3 3 4" xfId="7702" xr:uid="{00000000-0005-0000-0000-0000B34A0000}"/>
    <cellStyle name="Normal 2 22 2 2 3 3 4 2" xfId="30212" xr:uid="{00000000-0005-0000-0000-0000B44A0000}"/>
    <cellStyle name="Normal 2 22 2 2 3 3 5" xfId="19054" xr:uid="{00000000-0005-0000-0000-0000B54A0000}"/>
    <cellStyle name="Normal 2 22 2 2 3 4" xfId="7703" xr:uid="{00000000-0005-0000-0000-0000B64A0000}"/>
    <cellStyle name="Normal 2 22 2 2 3 4 2" xfId="22536" xr:uid="{00000000-0005-0000-0000-0000B74A0000}"/>
    <cellStyle name="Normal 2 22 2 2 3 5" xfId="7704" xr:uid="{00000000-0005-0000-0000-0000B84A0000}"/>
    <cellStyle name="Normal 2 22 2 2 3 5 2" xfId="26372" xr:uid="{00000000-0005-0000-0000-0000B94A0000}"/>
    <cellStyle name="Normal 2 22 2 2 3 6" xfId="7705" xr:uid="{00000000-0005-0000-0000-0000BA4A0000}"/>
    <cellStyle name="Normal 2 22 2 2 3 6 2" xfId="30209" xr:uid="{00000000-0005-0000-0000-0000BB4A0000}"/>
    <cellStyle name="Normal 2 22 2 2 3 7" xfId="17561" xr:uid="{00000000-0005-0000-0000-0000BC4A0000}"/>
    <cellStyle name="Normal 2 22 2 2 4" xfId="7706" xr:uid="{00000000-0005-0000-0000-0000BD4A0000}"/>
    <cellStyle name="Normal 2 22 2 2 4 2" xfId="7707" xr:uid="{00000000-0005-0000-0000-0000BE4A0000}"/>
    <cellStyle name="Normal 2 22 2 2 4 2 2" xfId="7708" xr:uid="{00000000-0005-0000-0000-0000BF4A0000}"/>
    <cellStyle name="Normal 2 22 2 2 4 2 2 2" xfId="22541" xr:uid="{00000000-0005-0000-0000-0000C04A0000}"/>
    <cellStyle name="Normal 2 22 2 2 4 2 3" xfId="7709" xr:uid="{00000000-0005-0000-0000-0000C14A0000}"/>
    <cellStyle name="Normal 2 22 2 2 4 2 3 2" xfId="26377" xr:uid="{00000000-0005-0000-0000-0000C24A0000}"/>
    <cellStyle name="Normal 2 22 2 2 4 2 4" xfId="7710" xr:uid="{00000000-0005-0000-0000-0000C34A0000}"/>
    <cellStyle name="Normal 2 22 2 2 4 2 4 2" xfId="30214" xr:uid="{00000000-0005-0000-0000-0000C44A0000}"/>
    <cellStyle name="Normal 2 22 2 2 4 2 5" xfId="20038" xr:uid="{00000000-0005-0000-0000-0000C54A0000}"/>
    <cellStyle name="Normal 2 22 2 2 4 3" xfId="7711" xr:uid="{00000000-0005-0000-0000-0000C64A0000}"/>
    <cellStyle name="Normal 2 22 2 2 4 3 2" xfId="22540" xr:uid="{00000000-0005-0000-0000-0000C74A0000}"/>
    <cellStyle name="Normal 2 22 2 2 4 4" xfId="7712" xr:uid="{00000000-0005-0000-0000-0000C84A0000}"/>
    <cellStyle name="Normal 2 22 2 2 4 4 2" xfId="26376" xr:uid="{00000000-0005-0000-0000-0000C94A0000}"/>
    <cellStyle name="Normal 2 22 2 2 4 5" xfId="7713" xr:uid="{00000000-0005-0000-0000-0000CA4A0000}"/>
    <cellStyle name="Normal 2 22 2 2 4 5 2" xfId="30213" xr:uid="{00000000-0005-0000-0000-0000CB4A0000}"/>
    <cellStyle name="Normal 2 22 2 2 4 6" xfId="17563" xr:uid="{00000000-0005-0000-0000-0000CC4A0000}"/>
    <cellStyle name="Normal 2 22 2 2 5" xfId="7714" xr:uid="{00000000-0005-0000-0000-0000CD4A0000}"/>
    <cellStyle name="Normal 2 22 2 2 5 2" xfId="7715" xr:uid="{00000000-0005-0000-0000-0000CE4A0000}"/>
    <cellStyle name="Normal 2 22 2 2 5 2 2" xfId="22542" xr:uid="{00000000-0005-0000-0000-0000CF4A0000}"/>
    <cellStyle name="Normal 2 22 2 2 5 3" xfId="7716" xr:uid="{00000000-0005-0000-0000-0000D04A0000}"/>
    <cellStyle name="Normal 2 22 2 2 5 3 2" xfId="26378" xr:uid="{00000000-0005-0000-0000-0000D14A0000}"/>
    <cellStyle name="Normal 2 22 2 2 5 4" xfId="7717" xr:uid="{00000000-0005-0000-0000-0000D24A0000}"/>
    <cellStyle name="Normal 2 22 2 2 5 4 2" xfId="30215" xr:uid="{00000000-0005-0000-0000-0000D34A0000}"/>
    <cellStyle name="Normal 2 22 2 2 5 5" xfId="19051" xr:uid="{00000000-0005-0000-0000-0000D44A0000}"/>
    <cellStyle name="Normal 2 22 2 2 6" xfId="7718" xr:uid="{00000000-0005-0000-0000-0000D54A0000}"/>
    <cellStyle name="Normal 2 22 2 2 6 2" xfId="22527" xr:uid="{00000000-0005-0000-0000-0000D64A0000}"/>
    <cellStyle name="Normal 2 22 2 2 7" xfId="7719" xr:uid="{00000000-0005-0000-0000-0000D74A0000}"/>
    <cellStyle name="Normal 2 22 2 2 7 2" xfId="26363" xr:uid="{00000000-0005-0000-0000-0000D84A0000}"/>
    <cellStyle name="Normal 2 22 2 2 8" xfId="7720" xr:uid="{00000000-0005-0000-0000-0000D94A0000}"/>
    <cellStyle name="Normal 2 22 2 2 8 2" xfId="30200" xr:uid="{00000000-0005-0000-0000-0000DA4A0000}"/>
    <cellStyle name="Normal 2 22 2 2 9" xfId="17556" xr:uid="{00000000-0005-0000-0000-0000DB4A0000}"/>
    <cellStyle name="Normal 2 22 2 3" xfId="7721" xr:uid="{00000000-0005-0000-0000-0000DC4A0000}"/>
    <cellStyle name="Normal 2 22 2 3 2" xfId="7722" xr:uid="{00000000-0005-0000-0000-0000DD4A0000}"/>
    <cellStyle name="Normal 2 22 2 3 2 2" xfId="7723" xr:uid="{00000000-0005-0000-0000-0000DE4A0000}"/>
    <cellStyle name="Normal 2 22 2 3 2 2 2" xfId="7724" xr:uid="{00000000-0005-0000-0000-0000DF4A0000}"/>
    <cellStyle name="Normal 2 22 2 3 2 2 2 2" xfId="7725" xr:uid="{00000000-0005-0000-0000-0000E04A0000}"/>
    <cellStyle name="Normal 2 22 2 3 2 2 2 2 2" xfId="22546" xr:uid="{00000000-0005-0000-0000-0000E14A0000}"/>
    <cellStyle name="Normal 2 22 2 3 2 2 2 3" xfId="7726" xr:uid="{00000000-0005-0000-0000-0000E24A0000}"/>
    <cellStyle name="Normal 2 22 2 3 2 2 2 3 2" xfId="26382" xr:uid="{00000000-0005-0000-0000-0000E34A0000}"/>
    <cellStyle name="Normal 2 22 2 3 2 2 2 4" xfId="7727" xr:uid="{00000000-0005-0000-0000-0000E44A0000}"/>
    <cellStyle name="Normal 2 22 2 3 2 2 2 4 2" xfId="30219" xr:uid="{00000000-0005-0000-0000-0000E54A0000}"/>
    <cellStyle name="Normal 2 22 2 3 2 2 2 5" xfId="20043" xr:uid="{00000000-0005-0000-0000-0000E64A0000}"/>
    <cellStyle name="Normal 2 22 2 3 2 2 3" xfId="7728" xr:uid="{00000000-0005-0000-0000-0000E74A0000}"/>
    <cellStyle name="Normal 2 22 2 3 2 2 3 2" xfId="22545" xr:uid="{00000000-0005-0000-0000-0000E84A0000}"/>
    <cellStyle name="Normal 2 22 2 3 2 2 4" xfId="7729" xr:uid="{00000000-0005-0000-0000-0000E94A0000}"/>
    <cellStyle name="Normal 2 22 2 3 2 2 4 2" xfId="26381" xr:uid="{00000000-0005-0000-0000-0000EA4A0000}"/>
    <cellStyle name="Normal 2 22 2 3 2 2 5" xfId="7730" xr:uid="{00000000-0005-0000-0000-0000EB4A0000}"/>
    <cellStyle name="Normal 2 22 2 3 2 2 5 2" xfId="30218" xr:uid="{00000000-0005-0000-0000-0000EC4A0000}"/>
    <cellStyle name="Normal 2 22 2 3 2 2 6" xfId="17566" xr:uid="{00000000-0005-0000-0000-0000ED4A0000}"/>
    <cellStyle name="Normal 2 22 2 3 2 3" xfId="7731" xr:uid="{00000000-0005-0000-0000-0000EE4A0000}"/>
    <cellStyle name="Normal 2 22 2 3 2 3 2" xfId="7732" xr:uid="{00000000-0005-0000-0000-0000EF4A0000}"/>
    <cellStyle name="Normal 2 22 2 3 2 3 2 2" xfId="22547" xr:uid="{00000000-0005-0000-0000-0000F04A0000}"/>
    <cellStyle name="Normal 2 22 2 3 2 3 3" xfId="7733" xr:uid="{00000000-0005-0000-0000-0000F14A0000}"/>
    <cellStyle name="Normal 2 22 2 3 2 3 3 2" xfId="26383" xr:uid="{00000000-0005-0000-0000-0000F24A0000}"/>
    <cellStyle name="Normal 2 22 2 3 2 3 4" xfId="7734" xr:uid="{00000000-0005-0000-0000-0000F34A0000}"/>
    <cellStyle name="Normal 2 22 2 3 2 3 4 2" xfId="30220" xr:uid="{00000000-0005-0000-0000-0000F44A0000}"/>
    <cellStyle name="Normal 2 22 2 3 2 3 5" xfId="19056" xr:uid="{00000000-0005-0000-0000-0000F54A0000}"/>
    <cellStyle name="Normal 2 22 2 3 2 4" xfId="7735" xr:uid="{00000000-0005-0000-0000-0000F64A0000}"/>
    <cellStyle name="Normal 2 22 2 3 2 4 2" xfId="22544" xr:uid="{00000000-0005-0000-0000-0000F74A0000}"/>
    <cellStyle name="Normal 2 22 2 3 2 5" xfId="7736" xr:uid="{00000000-0005-0000-0000-0000F84A0000}"/>
    <cellStyle name="Normal 2 22 2 3 2 5 2" xfId="26380" xr:uid="{00000000-0005-0000-0000-0000F94A0000}"/>
    <cellStyle name="Normal 2 22 2 3 2 6" xfId="7737" xr:uid="{00000000-0005-0000-0000-0000FA4A0000}"/>
    <cellStyle name="Normal 2 22 2 3 2 6 2" xfId="30217" xr:uid="{00000000-0005-0000-0000-0000FB4A0000}"/>
    <cellStyle name="Normal 2 22 2 3 2 7" xfId="17565" xr:uid="{00000000-0005-0000-0000-0000FC4A0000}"/>
    <cellStyle name="Normal 2 22 2 3 3" xfId="7738" xr:uid="{00000000-0005-0000-0000-0000FD4A0000}"/>
    <cellStyle name="Normal 2 22 2 3 3 2" xfId="7739" xr:uid="{00000000-0005-0000-0000-0000FE4A0000}"/>
    <cellStyle name="Normal 2 22 2 3 3 2 2" xfId="7740" xr:uid="{00000000-0005-0000-0000-0000FF4A0000}"/>
    <cellStyle name="Normal 2 22 2 3 3 2 2 2" xfId="22549" xr:uid="{00000000-0005-0000-0000-0000004B0000}"/>
    <cellStyle name="Normal 2 22 2 3 3 2 3" xfId="7741" xr:uid="{00000000-0005-0000-0000-0000014B0000}"/>
    <cellStyle name="Normal 2 22 2 3 3 2 3 2" xfId="26385" xr:uid="{00000000-0005-0000-0000-0000024B0000}"/>
    <cellStyle name="Normal 2 22 2 3 3 2 4" xfId="7742" xr:uid="{00000000-0005-0000-0000-0000034B0000}"/>
    <cellStyle name="Normal 2 22 2 3 3 2 4 2" xfId="30222" xr:uid="{00000000-0005-0000-0000-0000044B0000}"/>
    <cellStyle name="Normal 2 22 2 3 3 2 5" xfId="20042" xr:uid="{00000000-0005-0000-0000-0000054B0000}"/>
    <cellStyle name="Normal 2 22 2 3 3 3" xfId="7743" xr:uid="{00000000-0005-0000-0000-0000064B0000}"/>
    <cellStyle name="Normal 2 22 2 3 3 3 2" xfId="22548" xr:uid="{00000000-0005-0000-0000-0000074B0000}"/>
    <cellStyle name="Normal 2 22 2 3 3 4" xfId="7744" xr:uid="{00000000-0005-0000-0000-0000084B0000}"/>
    <cellStyle name="Normal 2 22 2 3 3 4 2" xfId="26384" xr:uid="{00000000-0005-0000-0000-0000094B0000}"/>
    <cellStyle name="Normal 2 22 2 3 3 5" xfId="7745" xr:uid="{00000000-0005-0000-0000-00000A4B0000}"/>
    <cellStyle name="Normal 2 22 2 3 3 5 2" xfId="30221" xr:uid="{00000000-0005-0000-0000-00000B4B0000}"/>
    <cellStyle name="Normal 2 22 2 3 3 6" xfId="17567" xr:uid="{00000000-0005-0000-0000-00000C4B0000}"/>
    <cellStyle name="Normal 2 22 2 3 4" xfId="7746" xr:uid="{00000000-0005-0000-0000-00000D4B0000}"/>
    <cellStyle name="Normal 2 22 2 3 4 2" xfId="7747" xr:uid="{00000000-0005-0000-0000-00000E4B0000}"/>
    <cellStyle name="Normal 2 22 2 3 4 2 2" xfId="22550" xr:uid="{00000000-0005-0000-0000-00000F4B0000}"/>
    <cellStyle name="Normal 2 22 2 3 4 3" xfId="7748" xr:uid="{00000000-0005-0000-0000-0000104B0000}"/>
    <cellStyle name="Normal 2 22 2 3 4 3 2" xfId="26386" xr:uid="{00000000-0005-0000-0000-0000114B0000}"/>
    <cellStyle name="Normal 2 22 2 3 4 4" xfId="7749" xr:uid="{00000000-0005-0000-0000-0000124B0000}"/>
    <cellStyle name="Normal 2 22 2 3 4 4 2" xfId="30223" xr:uid="{00000000-0005-0000-0000-0000134B0000}"/>
    <cellStyle name="Normal 2 22 2 3 4 5" xfId="19055" xr:uid="{00000000-0005-0000-0000-0000144B0000}"/>
    <cellStyle name="Normal 2 22 2 3 5" xfId="7750" xr:uid="{00000000-0005-0000-0000-0000154B0000}"/>
    <cellStyle name="Normal 2 22 2 3 5 2" xfId="22543" xr:uid="{00000000-0005-0000-0000-0000164B0000}"/>
    <cellStyle name="Normal 2 22 2 3 6" xfId="7751" xr:uid="{00000000-0005-0000-0000-0000174B0000}"/>
    <cellStyle name="Normal 2 22 2 3 6 2" xfId="26379" xr:uid="{00000000-0005-0000-0000-0000184B0000}"/>
    <cellStyle name="Normal 2 22 2 3 7" xfId="7752" xr:uid="{00000000-0005-0000-0000-0000194B0000}"/>
    <cellStyle name="Normal 2 22 2 3 7 2" xfId="30216" xr:uid="{00000000-0005-0000-0000-00001A4B0000}"/>
    <cellStyle name="Normal 2 22 2 3 8" xfId="17564" xr:uid="{00000000-0005-0000-0000-00001B4B0000}"/>
    <cellStyle name="Normal 2 22 2 4" xfId="7753" xr:uid="{00000000-0005-0000-0000-00001C4B0000}"/>
    <cellStyle name="Normal 2 22 2 4 2" xfId="7754" xr:uid="{00000000-0005-0000-0000-00001D4B0000}"/>
    <cellStyle name="Normal 2 22 2 4 2 2" xfId="7755" xr:uid="{00000000-0005-0000-0000-00001E4B0000}"/>
    <cellStyle name="Normal 2 22 2 4 2 2 2" xfId="7756" xr:uid="{00000000-0005-0000-0000-00001F4B0000}"/>
    <cellStyle name="Normal 2 22 2 4 2 2 2 2" xfId="22553" xr:uid="{00000000-0005-0000-0000-0000204B0000}"/>
    <cellStyle name="Normal 2 22 2 4 2 2 3" xfId="7757" xr:uid="{00000000-0005-0000-0000-0000214B0000}"/>
    <cellStyle name="Normal 2 22 2 4 2 2 3 2" xfId="26389" xr:uid="{00000000-0005-0000-0000-0000224B0000}"/>
    <cellStyle name="Normal 2 22 2 4 2 2 4" xfId="7758" xr:uid="{00000000-0005-0000-0000-0000234B0000}"/>
    <cellStyle name="Normal 2 22 2 4 2 2 4 2" xfId="30226" xr:uid="{00000000-0005-0000-0000-0000244B0000}"/>
    <cellStyle name="Normal 2 22 2 4 2 2 5" xfId="20044" xr:uid="{00000000-0005-0000-0000-0000254B0000}"/>
    <cellStyle name="Normal 2 22 2 4 2 3" xfId="7759" xr:uid="{00000000-0005-0000-0000-0000264B0000}"/>
    <cellStyle name="Normal 2 22 2 4 2 3 2" xfId="22552" xr:uid="{00000000-0005-0000-0000-0000274B0000}"/>
    <cellStyle name="Normal 2 22 2 4 2 4" xfId="7760" xr:uid="{00000000-0005-0000-0000-0000284B0000}"/>
    <cellStyle name="Normal 2 22 2 4 2 4 2" xfId="26388" xr:uid="{00000000-0005-0000-0000-0000294B0000}"/>
    <cellStyle name="Normal 2 22 2 4 2 5" xfId="7761" xr:uid="{00000000-0005-0000-0000-00002A4B0000}"/>
    <cellStyle name="Normal 2 22 2 4 2 5 2" xfId="30225" xr:uid="{00000000-0005-0000-0000-00002B4B0000}"/>
    <cellStyle name="Normal 2 22 2 4 2 6" xfId="17569" xr:uid="{00000000-0005-0000-0000-00002C4B0000}"/>
    <cellStyle name="Normal 2 22 2 4 3" xfId="7762" xr:uid="{00000000-0005-0000-0000-00002D4B0000}"/>
    <cellStyle name="Normal 2 22 2 4 3 2" xfId="7763" xr:uid="{00000000-0005-0000-0000-00002E4B0000}"/>
    <cellStyle name="Normal 2 22 2 4 3 2 2" xfId="22554" xr:uid="{00000000-0005-0000-0000-00002F4B0000}"/>
    <cellStyle name="Normal 2 22 2 4 3 3" xfId="7764" xr:uid="{00000000-0005-0000-0000-0000304B0000}"/>
    <cellStyle name="Normal 2 22 2 4 3 3 2" xfId="26390" xr:uid="{00000000-0005-0000-0000-0000314B0000}"/>
    <cellStyle name="Normal 2 22 2 4 3 4" xfId="7765" xr:uid="{00000000-0005-0000-0000-0000324B0000}"/>
    <cellStyle name="Normal 2 22 2 4 3 4 2" xfId="30227" xr:uid="{00000000-0005-0000-0000-0000334B0000}"/>
    <cellStyle name="Normal 2 22 2 4 3 5" xfId="19057" xr:uid="{00000000-0005-0000-0000-0000344B0000}"/>
    <cellStyle name="Normal 2 22 2 4 4" xfId="7766" xr:uid="{00000000-0005-0000-0000-0000354B0000}"/>
    <cellStyle name="Normal 2 22 2 4 4 2" xfId="22551" xr:uid="{00000000-0005-0000-0000-0000364B0000}"/>
    <cellStyle name="Normal 2 22 2 4 5" xfId="7767" xr:uid="{00000000-0005-0000-0000-0000374B0000}"/>
    <cellStyle name="Normal 2 22 2 4 5 2" xfId="26387" xr:uid="{00000000-0005-0000-0000-0000384B0000}"/>
    <cellStyle name="Normal 2 22 2 4 6" xfId="7768" xr:uid="{00000000-0005-0000-0000-0000394B0000}"/>
    <cellStyle name="Normal 2 22 2 4 6 2" xfId="30224" xr:uid="{00000000-0005-0000-0000-00003A4B0000}"/>
    <cellStyle name="Normal 2 22 2 4 7" xfId="17568" xr:uid="{00000000-0005-0000-0000-00003B4B0000}"/>
    <cellStyle name="Normal 2 22 2 5" xfId="7769" xr:uid="{00000000-0005-0000-0000-00003C4B0000}"/>
    <cellStyle name="Normal 2 22 2 5 2" xfId="7770" xr:uid="{00000000-0005-0000-0000-00003D4B0000}"/>
    <cellStyle name="Normal 2 22 2 5 2 2" xfId="7771" xr:uid="{00000000-0005-0000-0000-00003E4B0000}"/>
    <cellStyle name="Normal 2 22 2 5 2 2 2" xfId="7772" xr:uid="{00000000-0005-0000-0000-00003F4B0000}"/>
    <cellStyle name="Normal 2 22 2 5 2 2 2 2" xfId="22557" xr:uid="{00000000-0005-0000-0000-0000404B0000}"/>
    <cellStyle name="Normal 2 22 2 5 2 2 3" xfId="7773" xr:uid="{00000000-0005-0000-0000-0000414B0000}"/>
    <cellStyle name="Normal 2 22 2 5 2 2 3 2" xfId="26393" xr:uid="{00000000-0005-0000-0000-0000424B0000}"/>
    <cellStyle name="Normal 2 22 2 5 2 2 4" xfId="7774" xr:uid="{00000000-0005-0000-0000-0000434B0000}"/>
    <cellStyle name="Normal 2 22 2 5 2 2 4 2" xfId="30230" xr:uid="{00000000-0005-0000-0000-0000444B0000}"/>
    <cellStyle name="Normal 2 22 2 5 2 2 5" xfId="20568" xr:uid="{00000000-0005-0000-0000-0000454B0000}"/>
    <cellStyle name="Normal 2 22 2 5 2 3" xfId="7775" xr:uid="{00000000-0005-0000-0000-0000464B0000}"/>
    <cellStyle name="Normal 2 22 2 5 2 3 2" xfId="22556" xr:uid="{00000000-0005-0000-0000-0000474B0000}"/>
    <cellStyle name="Normal 2 22 2 5 2 4" xfId="7776" xr:uid="{00000000-0005-0000-0000-0000484B0000}"/>
    <cellStyle name="Normal 2 22 2 5 2 4 2" xfId="26392" xr:uid="{00000000-0005-0000-0000-0000494B0000}"/>
    <cellStyle name="Normal 2 22 2 5 2 5" xfId="7777" xr:uid="{00000000-0005-0000-0000-00004A4B0000}"/>
    <cellStyle name="Normal 2 22 2 5 2 5 2" xfId="30229" xr:uid="{00000000-0005-0000-0000-00004B4B0000}"/>
    <cellStyle name="Normal 2 22 2 5 2 6" xfId="17571" xr:uid="{00000000-0005-0000-0000-00004C4B0000}"/>
    <cellStyle name="Normal 2 22 2 5 3" xfId="7778" xr:uid="{00000000-0005-0000-0000-00004D4B0000}"/>
    <cellStyle name="Normal 2 22 2 5 3 2" xfId="7779" xr:uid="{00000000-0005-0000-0000-00004E4B0000}"/>
    <cellStyle name="Normal 2 22 2 5 3 2 2" xfId="22558" xr:uid="{00000000-0005-0000-0000-00004F4B0000}"/>
    <cellStyle name="Normal 2 22 2 5 3 3" xfId="7780" xr:uid="{00000000-0005-0000-0000-0000504B0000}"/>
    <cellStyle name="Normal 2 22 2 5 3 3 2" xfId="26394" xr:uid="{00000000-0005-0000-0000-0000514B0000}"/>
    <cellStyle name="Normal 2 22 2 5 3 4" xfId="7781" xr:uid="{00000000-0005-0000-0000-0000524B0000}"/>
    <cellStyle name="Normal 2 22 2 5 3 4 2" xfId="30231" xr:uid="{00000000-0005-0000-0000-0000534B0000}"/>
    <cellStyle name="Normal 2 22 2 5 3 5" xfId="19588" xr:uid="{00000000-0005-0000-0000-0000544B0000}"/>
    <cellStyle name="Normal 2 22 2 5 4" xfId="7782" xr:uid="{00000000-0005-0000-0000-0000554B0000}"/>
    <cellStyle name="Normal 2 22 2 5 4 2" xfId="22555" xr:uid="{00000000-0005-0000-0000-0000564B0000}"/>
    <cellStyle name="Normal 2 22 2 5 5" xfId="7783" xr:uid="{00000000-0005-0000-0000-0000574B0000}"/>
    <cellStyle name="Normal 2 22 2 5 5 2" xfId="26391" xr:uid="{00000000-0005-0000-0000-0000584B0000}"/>
    <cellStyle name="Normal 2 22 2 5 6" xfId="7784" xr:uid="{00000000-0005-0000-0000-0000594B0000}"/>
    <cellStyle name="Normal 2 22 2 5 6 2" xfId="30228" xr:uid="{00000000-0005-0000-0000-00005A4B0000}"/>
    <cellStyle name="Normal 2 22 2 5 7" xfId="17570" xr:uid="{00000000-0005-0000-0000-00005B4B0000}"/>
    <cellStyle name="Normal 2 22 2 6" xfId="7785" xr:uid="{00000000-0005-0000-0000-00005C4B0000}"/>
    <cellStyle name="Normal 2 22 2 6 2" xfId="7786" xr:uid="{00000000-0005-0000-0000-00005D4B0000}"/>
    <cellStyle name="Normal 2 22 2 6 2 2" xfId="7787" xr:uid="{00000000-0005-0000-0000-00005E4B0000}"/>
    <cellStyle name="Normal 2 22 2 6 2 2 2" xfId="22560" xr:uid="{00000000-0005-0000-0000-00005F4B0000}"/>
    <cellStyle name="Normal 2 22 2 6 2 3" xfId="7788" xr:uid="{00000000-0005-0000-0000-0000604B0000}"/>
    <cellStyle name="Normal 2 22 2 6 2 3 2" xfId="26396" xr:uid="{00000000-0005-0000-0000-0000614B0000}"/>
    <cellStyle name="Normal 2 22 2 6 2 4" xfId="7789" xr:uid="{00000000-0005-0000-0000-0000624B0000}"/>
    <cellStyle name="Normal 2 22 2 6 2 4 2" xfId="30233" xr:uid="{00000000-0005-0000-0000-0000634B0000}"/>
    <cellStyle name="Normal 2 22 2 6 2 5" xfId="20037" xr:uid="{00000000-0005-0000-0000-0000644B0000}"/>
    <cellStyle name="Normal 2 22 2 6 3" xfId="7790" xr:uid="{00000000-0005-0000-0000-0000654B0000}"/>
    <cellStyle name="Normal 2 22 2 6 3 2" xfId="22559" xr:uid="{00000000-0005-0000-0000-0000664B0000}"/>
    <cellStyle name="Normal 2 22 2 6 4" xfId="7791" xr:uid="{00000000-0005-0000-0000-0000674B0000}"/>
    <cellStyle name="Normal 2 22 2 6 4 2" xfId="26395" xr:uid="{00000000-0005-0000-0000-0000684B0000}"/>
    <cellStyle name="Normal 2 22 2 6 5" xfId="7792" xr:uid="{00000000-0005-0000-0000-0000694B0000}"/>
    <cellStyle name="Normal 2 22 2 6 5 2" xfId="30232" xr:uid="{00000000-0005-0000-0000-00006A4B0000}"/>
    <cellStyle name="Normal 2 22 2 6 6" xfId="17572" xr:uid="{00000000-0005-0000-0000-00006B4B0000}"/>
    <cellStyle name="Normal 2 22 2 7" xfId="7793" xr:uid="{00000000-0005-0000-0000-00006C4B0000}"/>
    <cellStyle name="Normal 2 22 2 7 2" xfId="7794" xr:uid="{00000000-0005-0000-0000-00006D4B0000}"/>
    <cellStyle name="Normal 2 22 2 7 2 2" xfId="22561" xr:uid="{00000000-0005-0000-0000-00006E4B0000}"/>
    <cellStyle name="Normal 2 22 2 7 3" xfId="7795" xr:uid="{00000000-0005-0000-0000-00006F4B0000}"/>
    <cellStyle name="Normal 2 22 2 7 3 2" xfId="26397" xr:uid="{00000000-0005-0000-0000-0000704B0000}"/>
    <cellStyle name="Normal 2 22 2 7 4" xfId="7796" xr:uid="{00000000-0005-0000-0000-0000714B0000}"/>
    <cellStyle name="Normal 2 22 2 7 4 2" xfId="30234" xr:uid="{00000000-0005-0000-0000-0000724B0000}"/>
    <cellStyle name="Normal 2 22 2 7 5" xfId="19050" xr:uid="{00000000-0005-0000-0000-0000734B0000}"/>
    <cellStyle name="Normal 2 22 2 8" xfId="7797" xr:uid="{00000000-0005-0000-0000-0000744B0000}"/>
    <cellStyle name="Normal 2 22 2 8 2" xfId="22526" xr:uid="{00000000-0005-0000-0000-0000754B0000}"/>
    <cellStyle name="Normal 2 22 2 9" xfId="7798" xr:uid="{00000000-0005-0000-0000-0000764B0000}"/>
    <cellStyle name="Normal 2 22 2 9 2" xfId="26362" xr:uid="{00000000-0005-0000-0000-0000774B0000}"/>
    <cellStyle name="Normal 2 22 3" xfId="7799" xr:uid="{00000000-0005-0000-0000-0000784B0000}"/>
    <cellStyle name="Normal 2 22 3 10" xfId="7800" xr:uid="{00000000-0005-0000-0000-0000794B0000}"/>
    <cellStyle name="Normal 2 22 3 10 2" xfId="30235" xr:uid="{00000000-0005-0000-0000-00007A4B0000}"/>
    <cellStyle name="Normal 2 22 3 11" xfId="17573" xr:uid="{00000000-0005-0000-0000-00007B4B0000}"/>
    <cellStyle name="Normal 2 22 3 2" xfId="7801" xr:uid="{00000000-0005-0000-0000-00007C4B0000}"/>
    <cellStyle name="Normal 2 22 3 2 2" xfId="7802" xr:uid="{00000000-0005-0000-0000-00007D4B0000}"/>
    <cellStyle name="Normal 2 22 3 2 2 2" xfId="7803" xr:uid="{00000000-0005-0000-0000-00007E4B0000}"/>
    <cellStyle name="Normal 2 22 3 2 2 2 2" xfId="7804" xr:uid="{00000000-0005-0000-0000-00007F4B0000}"/>
    <cellStyle name="Normal 2 22 3 2 2 2 2 2" xfId="7805" xr:uid="{00000000-0005-0000-0000-0000804B0000}"/>
    <cellStyle name="Normal 2 22 3 2 2 2 2 2 2" xfId="7806" xr:uid="{00000000-0005-0000-0000-0000814B0000}"/>
    <cellStyle name="Normal 2 22 3 2 2 2 2 2 2 2" xfId="22567" xr:uid="{00000000-0005-0000-0000-0000824B0000}"/>
    <cellStyle name="Normal 2 22 3 2 2 2 2 2 3" xfId="7807" xr:uid="{00000000-0005-0000-0000-0000834B0000}"/>
    <cellStyle name="Normal 2 22 3 2 2 2 2 2 3 2" xfId="26403" xr:uid="{00000000-0005-0000-0000-0000844B0000}"/>
    <cellStyle name="Normal 2 22 3 2 2 2 2 2 4" xfId="7808" xr:uid="{00000000-0005-0000-0000-0000854B0000}"/>
    <cellStyle name="Normal 2 22 3 2 2 2 2 2 4 2" xfId="30240" xr:uid="{00000000-0005-0000-0000-0000864B0000}"/>
    <cellStyle name="Normal 2 22 3 2 2 2 2 2 5" xfId="20048" xr:uid="{00000000-0005-0000-0000-0000874B0000}"/>
    <cellStyle name="Normal 2 22 3 2 2 2 2 3" xfId="7809" xr:uid="{00000000-0005-0000-0000-0000884B0000}"/>
    <cellStyle name="Normal 2 22 3 2 2 2 2 3 2" xfId="22566" xr:uid="{00000000-0005-0000-0000-0000894B0000}"/>
    <cellStyle name="Normal 2 22 3 2 2 2 2 4" xfId="7810" xr:uid="{00000000-0005-0000-0000-00008A4B0000}"/>
    <cellStyle name="Normal 2 22 3 2 2 2 2 4 2" xfId="26402" xr:uid="{00000000-0005-0000-0000-00008B4B0000}"/>
    <cellStyle name="Normal 2 22 3 2 2 2 2 5" xfId="7811" xr:uid="{00000000-0005-0000-0000-00008C4B0000}"/>
    <cellStyle name="Normal 2 22 3 2 2 2 2 5 2" xfId="30239" xr:uid="{00000000-0005-0000-0000-00008D4B0000}"/>
    <cellStyle name="Normal 2 22 3 2 2 2 2 6" xfId="17577" xr:uid="{00000000-0005-0000-0000-00008E4B0000}"/>
    <cellStyle name="Normal 2 22 3 2 2 2 3" xfId="7812" xr:uid="{00000000-0005-0000-0000-00008F4B0000}"/>
    <cellStyle name="Normal 2 22 3 2 2 2 3 2" xfId="7813" xr:uid="{00000000-0005-0000-0000-0000904B0000}"/>
    <cellStyle name="Normal 2 22 3 2 2 2 3 2 2" xfId="22568" xr:uid="{00000000-0005-0000-0000-0000914B0000}"/>
    <cellStyle name="Normal 2 22 3 2 2 2 3 3" xfId="7814" xr:uid="{00000000-0005-0000-0000-0000924B0000}"/>
    <cellStyle name="Normal 2 22 3 2 2 2 3 3 2" xfId="26404" xr:uid="{00000000-0005-0000-0000-0000934B0000}"/>
    <cellStyle name="Normal 2 22 3 2 2 2 3 4" xfId="7815" xr:uid="{00000000-0005-0000-0000-0000944B0000}"/>
    <cellStyle name="Normal 2 22 3 2 2 2 3 4 2" xfId="30241" xr:uid="{00000000-0005-0000-0000-0000954B0000}"/>
    <cellStyle name="Normal 2 22 3 2 2 2 3 5" xfId="19061" xr:uid="{00000000-0005-0000-0000-0000964B0000}"/>
    <cellStyle name="Normal 2 22 3 2 2 2 4" xfId="7816" xr:uid="{00000000-0005-0000-0000-0000974B0000}"/>
    <cellStyle name="Normal 2 22 3 2 2 2 4 2" xfId="22565" xr:uid="{00000000-0005-0000-0000-0000984B0000}"/>
    <cellStyle name="Normal 2 22 3 2 2 2 5" xfId="7817" xr:uid="{00000000-0005-0000-0000-0000994B0000}"/>
    <cellStyle name="Normal 2 22 3 2 2 2 5 2" xfId="26401" xr:uid="{00000000-0005-0000-0000-00009A4B0000}"/>
    <cellStyle name="Normal 2 22 3 2 2 2 6" xfId="7818" xr:uid="{00000000-0005-0000-0000-00009B4B0000}"/>
    <cellStyle name="Normal 2 22 3 2 2 2 6 2" xfId="30238" xr:uid="{00000000-0005-0000-0000-00009C4B0000}"/>
    <cellStyle name="Normal 2 22 3 2 2 2 7" xfId="17576" xr:uid="{00000000-0005-0000-0000-00009D4B0000}"/>
    <cellStyle name="Normal 2 22 3 2 2 3" xfId="7819" xr:uid="{00000000-0005-0000-0000-00009E4B0000}"/>
    <cellStyle name="Normal 2 22 3 2 2 3 2" xfId="7820" xr:uid="{00000000-0005-0000-0000-00009F4B0000}"/>
    <cellStyle name="Normal 2 22 3 2 2 3 2 2" xfId="7821" xr:uid="{00000000-0005-0000-0000-0000A04B0000}"/>
    <cellStyle name="Normal 2 22 3 2 2 3 2 2 2" xfId="22570" xr:uid="{00000000-0005-0000-0000-0000A14B0000}"/>
    <cellStyle name="Normal 2 22 3 2 2 3 2 3" xfId="7822" xr:uid="{00000000-0005-0000-0000-0000A24B0000}"/>
    <cellStyle name="Normal 2 22 3 2 2 3 2 3 2" xfId="26406" xr:uid="{00000000-0005-0000-0000-0000A34B0000}"/>
    <cellStyle name="Normal 2 22 3 2 2 3 2 4" xfId="7823" xr:uid="{00000000-0005-0000-0000-0000A44B0000}"/>
    <cellStyle name="Normal 2 22 3 2 2 3 2 4 2" xfId="30243" xr:uid="{00000000-0005-0000-0000-0000A54B0000}"/>
    <cellStyle name="Normal 2 22 3 2 2 3 2 5" xfId="20047" xr:uid="{00000000-0005-0000-0000-0000A64B0000}"/>
    <cellStyle name="Normal 2 22 3 2 2 3 3" xfId="7824" xr:uid="{00000000-0005-0000-0000-0000A74B0000}"/>
    <cellStyle name="Normal 2 22 3 2 2 3 3 2" xfId="22569" xr:uid="{00000000-0005-0000-0000-0000A84B0000}"/>
    <cellStyle name="Normal 2 22 3 2 2 3 4" xfId="7825" xr:uid="{00000000-0005-0000-0000-0000A94B0000}"/>
    <cellStyle name="Normal 2 22 3 2 2 3 4 2" xfId="26405" xr:uid="{00000000-0005-0000-0000-0000AA4B0000}"/>
    <cellStyle name="Normal 2 22 3 2 2 3 5" xfId="7826" xr:uid="{00000000-0005-0000-0000-0000AB4B0000}"/>
    <cellStyle name="Normal 2 22 3 2 2 3 5 2" xfId="30242" xr:uid="{00000000-0005-0000-0000-0000AC4B0000}"/>
    <cellStyle name="Normal 2 22 3 2 2 3 6" xfId="17578" xr:uid="{00000000-0005-0000-0000-0000AD4B0000}"/>
    <cellStyle name="Normal 2 22 3 2 2 4" xfId="7827" xr:uid="{00000000-0005-0000-0000-0000AE4B0000}"/>
    <cellStyle name="Normal 2 22 3 2 2 4 2" xfId="7828" xr:uid="{00000000-0005-0000-0000-0000AF4B0000}"/>
    <cellStyle name="Normal 2 22 3 2 2 4 2 2" xfId="22571" xr:uid="{00000000-0005-0000-0000-0000B04B0000}"/>
    <cellStyle name="Normal 2 22 3 2 2 4 3" xfId="7829" xr:uid="{00000000-0005-0000-0000-0000B14B0000}"/>
    <cellStyle name="Normal 2 22 3 2 2 4 3 2" xfId="26407" xr:uid="{00000000-0005-0000-0000-0000B24B0000}"/>
    <cellStyle name="Normal 2 22 3 2 2 4 4" xfId="7830" xr:uid="{00000000-0005-0000-0000-0000B34B0000}"/>
    <cellStyle name="Normal 2 22 3 2 2 4 4 2" xfId="30244" xr:uid="{00000000-0005-0000-0000-0000B44B0000}"/>
    <cellStyle name="Normal 2 22 3 2 2 4 5" xfId="19060" xr:uid="{00000000-0005-0000-0000-0000B54B0000}"/>
    <cellStyle name="Normal 2 22 3 2 2 5" xfId="7831" xr:uid="{00000000-0005-0000-0000-0000B64B0000}"/>
    <cellStyle name="Normal 2 22 3 2 2 5 2" xfId="22564" xr:uid="{00000000-0005-0000-0000-0000B74B0000}"/>
    <cellStyle name="Normal 2 22 3 2 2 6" xfId="7832" xr:uid="{00000000-0005-0000-0000-0000B84B0000}"/>
    <cellStyle name="Normal 2 22 3 2 2 6 2" xfId="26400" xr:uid="{00000000-0005-0000-0000-0000B94B0000}"/>
    <cellStyle name="Normal 2 22 3 2 2 7" xfId="7833" xr:uid="{00000000-0005-0000-0000-0000BA4B0000}"/>
    <cellStyle name="Normal 2 22 3 2 2 7 2" xfId="30237" xr:uid="{00000000-0005-0000-0000-0000BB4B0000}"/>
    <cellStyle name="Normal 2 22 3 2 2 8" xfId="17575" xr:uid="{00000000-0005-0000-0000-0000BC4B0000}"/>
    <cellStyle name="Normal 2 22 3 2 3" xfId="7834" xr:uid="{00000000-0005-0000-0000-0000BD4B0000}"/>
    <cellStyle name="Normal 2 22 3 2 3 2" xfId="7835" xr:uid="{00000000-0005-0000-0000-0000BE4B0000}"/>
    <cellStyle name="Normal 2 22 3 2 3 2 2" xfId="7836" xr:uid="{00000000-0005-0000-0000-0000BF4B0000}"/>
    <cellStyle name="Normal 2 22 3 2 3 2 2 2" xfId="7837" xr:uid="{00000000-0005-0000-0000-0000C04B0000}"/>
    <cellStyle name="Normal 2 22 3 2 3 2 2 2 2" xfId="22574" xr:uid="{00000000-0005-0000-0000-0000C14B0000}"/>
    <cellStyle name="Normal 2 22 3 2 3 2 2 3" xfId="7838" xr:uid="{00000000-0005-0000-0000-0000C24B0000}"/>
    <cellStyle name="Normal 2 22 3 2 3 2 2 3 2" xfId="26410" xr:uid="{00000000-0005-0000-0000-0000C34B0000}"/>
    <cellStyle name="Normal 2 22 3 2 3 2 2 4" xfId="7839" xr:uid="{00000000-0005-0000-0000-0000C44B0000}"/>
    <cellStyle name="Normal 2 22 3 2 3 2 2 4 2" xfId="30247" xr:uid="{00000000-0005-0000-0000-0000C54B0000}"/>
    <cellStyle name="Normal 2 22 3 2 3 2 2 5" xfId="20049" xr:uid="{00000000-0005-0000-0000-0000C64B0000}"/>
    <cellStyle name="Normal 2 22 3 2 3 2 3" xfId="7840" xr:uid="{00000000-0005-0000-0000-0000C74B0000}"/>
    <cellStyle name="Normal 2 22 3 2 3 2 3 2" xfId="22573" xr:uid="{00000000-0005-0000-0000-0000C84B0000}"/>
    <cellStyle name="Normal 2 22 3 2 3 2 4" xfId="7841" xr:uid="{00000000-0005-0000-0000-0000C94B0000}"/>
    <cellStyle name="Normal 2 22 3 2 3 2 4 2" xfId="26409" xr:uid="{00000000-0005-0000-0000-0000CA4B0000}"/>
    <cellStyle name="Normal 2 22 3 2 3 2 5" xfId="7842" xr:uid="{00000000-0005-0000-0000-0000CB4B0000}"/>
    <cellStyle name="Normal 2 22 3 2 3 2 5 2" xfId="30246" xr:uid="{00000000-0005-0000-0000-0000CC4B0000}"/>
    <cellStyle name="Normal 2 22 3 2 3 2 6" xfId="17580" xr:uid="{00000000-0005-0000-0000-0000CD4B0000}"/>
    <cellStyle name="Normal 2 22 3 2 3 3" xfId="7843" xr:uid="{00000000-0005-0000-0000-0000CE4B0000}"/>
    <cellStyle name="Normal 2 22 3 2 3 3 2" xfId="7844" xr:uid="{00000000-0005-0000-0000-0000CF4B0000}"/>
    <cellStyle name="Normal 2 22 3 2 3 3 2 2" xfId="22575" xr:uid="{00000000-0005-0000-0000-0000D04B0000}"/>
    <cellStyle name="Normal 2 22 3 2 3 3 3" xfId="7845" xr:uid="{00000000-0005-0000-0000-0000D14B0000}"/>
    <cellStyle name="Normal 2 22 3 2 3 3 3 2" xfId="26411" xr:uid="{00000000-0005-0000-0000-0000D24B0000}"/>
    <cellStyle name="Normal 2 22 3 2 3 3 4" xfId="7846" xr:uid="{00000000-0005-0000-0000-0000D34B0000}"/>
    <cellStyle name="Normal 2 22 3 2 3 3 4 2" xfId="30248" xr:uid="{00000000-0005-0000-0000-0000D44B0000}"/>
    <cellStyle name="Normal 2 22 3 2 3 3 5" xfId="19062" xr:uid="{00000000-0005-0000-0000-0000D54B0000}"/>
    <cellStyle name="Normal 2 22 3 2 3 4" xfId="7847" xr:uid="{00000000-0005-0000-0000-0000D64B0000}"/>
    <cellStyle name="Normal 2 22 3 2 3 4 2" xfId="22572" xr:uid="{00000000-0005-0000-0000-0000D74B0000}"/>
    <cellStyle name="Normal 2 22 3 2 3 5" xfId="7848" xr:uid="{00000000-0005-0000-0000-0000D84B0000}"/>
    <cellStyle name="Normal 2 22 3 2 3 5 2" xfId="26408" xr:uid="{00000000-0005-0000-0000-0000D94B0000}"/>
    <cellStyle name="Normal 2 22 3 2 3 6" xfId="7849" xr:uid="{00000000-0005-0000-0000-0000DA4B0000}"/>
    <cellStyle name="Normal 2 22 3 2 3 6 2" xfId="30245" xr:uid="{00000000-0005-0000-0000-0000DB4B0000}"/>
    <cellStyle name="Normal 2 22 3 2 3 7" xfId="17579" xr:uid="{00000000-0005-0000-0000-0000DC4B0000}"/>
    <cellStyle name="Normal 2 22 3 2 4" xfId="7850" xr:uid="{00000000-0005-0000-0000-0000DD4B0000}"/>
    <cellStyle name="Normal 2 22 3 2 4 2" xfId="7851" xr:uid="{00000000-0005-0000-0000-0000DE4B0000}"/>
    <cellStyle name="Normal 2 22 3 2 4 2 2" xfId="7852" xr:uid="{00000000-0005-0000-0000-0000DF4B0000}"/>
    <cellStyle name="Normal 2 22 3 2 4 2 2 2" xfId="22577" xr:uid="{00000000-0005-0000-0000-0000E04B0000}"/>
    <cellStyle name="Normal 2 22 3 2 4 2 3" xfId="7853" xr:uid="{00000000-0005-0000-0000-0000E14B0000}"/>
    <cellStyle name="Normal 2 22 3 2 4 2 3 2" xfId="26413" xr:uid="{00000000-0005-0000-0000-0000E24B0000}"/>
    <cellStyle name="Normal 2 22 3 2 4 2 4" xfId="7854" xr:uid="{00000000-0005-0000-0000-0000E34B0000}"/>
    <cellStyle name="Normal 2 22 3 2 4 2 4 2" xfId="30250" xr:uid="{00000000-0005-0000-0000-0000E44B0000}"/>
    <cellStyle name="Normal 2 22 3 2 4 2 5" xfId="20046" xr:uid="{00000000-0005-0000-0000-0000E54B0000}"/>
    <cellStyle name="Normal 2 22 3 2 4 3" xfId="7855" xr:uid="{00000000-0005-0000-0000-0000E64B0000}"/>
    <cellStyle name="Normal 2 22 3 2 4 3 2" xfId="22576" xr:uid="{00000000-0005-0000-0000-0000E74B0000}"/>
    <cellStyle name="Normal 2 22 3 2 4 4" xfId="7856" xr:uid="{00000000-0005-0000-0000-0000E84B0000}"/>
    <cellStyle name="Normal 2 22 3 2 4 4 2" xfId="26412" xr:uid="{00000000-0005-0000-0000-0000E94B0000}"/>
    <cellStyle name="Normal 2 22 3 2 4 5" xfId="7857" xr:uid="{00000000-0005-0000-0000-0000EA4B0000}"/>
    <cellStyle name="Normal 2 22 3 2 4 5 2" xfId="30249" xr:uid="{00000000-0005-0000-0000-0000EB4B0000}"/>
    <cellStyle name="Normal 2 22 3 2 4 6" xfId="17581" xr:uid="{00000000-0005-0000-0000-0000EC4B0000}"/>
    <cellStyle name="Normal 2 22 3 2 5" xfId="7858" xr:uid="{00000000-0005-0000-0000-0000ED4B0000}"/>
    <cellStyle name="Normal 2 22 3 2 5 2" xfId="7859" xr:uid="{00000000-0005-0000-0000-0000EE4B0000}"/>
    <cellStyle name="Normal 2 22 3 2 5 2 2" xfId="22578" xr:uid="{00000000-0005-0000-0000-0000EF4B0000}"/>
    <cellStyle name="Normal 2 22 3 2 5 3" xfId="7860" xr:uid="{00000000-0005-0000-0000-0000F04B0000}"/>
    <cellStyle name="Normal 2 22 3 2 5 3 2" xfId="26414" xr:uid="{00000000-0005-0000-0000-0000F14B0000}"/>
    <cellStyle name="Normal 2 22 3 2 5 4" xfId="7861" xr:uid="{00000000-0005-0000-0000-0000F24B0000}"/>
    <cellStyle name="Normal 2 22 3 2 5 4 2" xfId="30251" xr:uid="{00000000-0005-0000-0000-0000F34B0000}"/>
    <cellStyle name="Normal 2 22 3 2 5 5" xfId="19059" xr:uid="{00000000-0005-0000-0000-0000F44B0000}"/>
    <cellStyle name="Normal 2 22 3 2 6" xfId="7862" xr:uid="{00000000-0005-0000-0000-0000F54B0000}"/>
    <cellStyle name="Normal 2 22 3 2 6 2" xfId="22563" xr:uid="{00000000-0005-0000-0000-0000F64B0000}"/>
    <cellStyle name="Normal 2 22 3 2 7" xfId="7863" xr:uid="{00000000-0005-0000-0000-0000F74B0000}"/>
    <cellStyle name="Normal 2 22 3 2 7 2" xfId="26399" xr:uid="{00000000-0005-0000-0000-0000F84B0000}"/>
    <cellStyle name="Normal 2 22 3 2 8" xfId="7864" xr:uid="{00000000-0005-0000-0000-0000F94B0000}"/>
    <cellStyle name="Normal 2 22 3 2 8 2" xfId="30236" xr:uid="{00000000-0005-0000-0000-0000FA4B0000}"/>
    <cellStyle name="Normal 2 22 3 2 9" xfId="17574" xr:uid="{00000000-0005-0000-0000-0000FB4B0000}"/>
    <cellStyle name="Normal 2 22 3 3" xfId="7865" xr:uid="{00000000-0005-0000-0000-0000FC4B0000}"/>
    <cellStyle name="Normal 2 22 3 3 2" xfId="7866" xr:uid="{00000000-0005-0000-0000-0000FD4B0000}"/>
    <cellStyle name="Normal 2 22 3 3 2 2" xfId="7867" xr:uid="{00000000-0005-0000-0000-0000FE4B0000}"/>
    <cellStyle name="Normal 2 22 3 3 2 2 2" xfId="7868" xr:uid="{00000000-0005-0000-0000-0000FF4B0000}"/>
    <cellStyle name="Normal 2 22 3 3 2 2 2 2" xfId="7869" xr:uid="{00000000-0005-0000-0000-0000004C0000}"/>
    <cellStyle name="Normal 2 22 3 3 2 2 2 2 2" xfId="22582" xr:uid="{00000000-0005-0000-0000-0000014C0000}"/>
    <cellStyle name="Normal 2 22 3 3 2 2 2 3" xfId="7870" xr:uid="{00000000-0005-0000-0000-0000024C0000}"/>
    <cellStyle name="Normal 2 22 3 3 2 2 2 3 2" xfId="26418" xr:uid="{00000000-0005-0000-0000-0000034C0000}"/>
    <cellStyle name="Normal 2 22 3 3 2 2 2 4" xfId="7871" xr:uid="{00000000-0005-0000-0000-0000044C0000}"/>
    <cellStyle name="Normal 2 22 3 3 2 2 2 4 2" xfId="30255" xr:uid="{00000000-0005-0000-0000-0000054C0000}"/>
    <cellStyle name="Normal 2 22 3 3 2 2 2 5" xfId="20051" xr:uid="{00000000-0005-0000-0000-0000064C0000}"/>
    <cellStyle name="Normal 2 22 3 3 2 2 3" xfId="7872" xr:uid="{00000000-0005-0000-0000-0000074C0000}"/>
    <cellStyle name="Normal 2 22 3 3 2 2 3 2" xfId="22581" xr:uid="{00000000-0005-0000-0000-0000084C0000}"/>
    <cellStyle name="Normal 2 22 3 3 2 2 4" xfId="7873" xr:uid="{00000000-0005-0000-0000-0000094C0000}"/>
    <cellStyle name="Normal 2 22 3 3 2 2 4 2" xfId="26417" xr:uid="{00000000-0005-0000-0000-00000A4C0000}"/>
    <cellStyle name="Normal 2 22 3 3 2 2 5" xfId="7874" xr:uid="{00000000-0005-0000-0000-00000B4C0000}"/>
    <cellStyle name="Normal 2 22 3 3 2 2 5 2" xfId="30254" xr:uid="{00000000-0005-0000-0000-00000C4C0000}"/>
    <cellStyle name="Normal 2 22 3 3 2 2 6" xfId="17584" xr:uid="{00000000-0005-0000-0000-00000D4C0000}"/>
    <cellStyle name="Normal 2 22 3 3 2 3" xfId="7875" xr:uid="{00000000-0005-0000-0000-00000E4C0000}"/>
    <cellStyle name="Normal 2 22 3 3 2 3 2" xfId="7876" xr:uid="{00000000-0005-0000-0000-00000F4C0000}"/>
    <cellStyle name="Normal 2 22 3 3 2 3 2 2" xfId="22583" xr:uid="{00000000-0005-0000-0000-0000104C0000}"/>
    <cellStyle name="Normal 2 22 3 3 2 3 3" xfId="7877" xr:uid="{00000000-0005-0000-0000-0000114C0000}"/>
    <cellStyle name="Normal 2 22 3 3 2 3 3 2" xfId="26419" xr:uid="{00000000-0005-0000-0000-0000124C0000}"/>
    <cellStyle name="Normal 2 22 3 3 2 3 4" xfId="7878" xr:uid="{00000000-0005-0000-0000-0000134C0000}"/>
    <cellStyle name="Normal 2 22 3 3 2 3 4 2" xfId="30256" xr:uid="{00000000-0005-0000-0000-0000144C0000}"/>
    <cellStyle name="Normal 2 22 3 3 2 3 5" xfId="19064" xr:uid="{00000000-0005-0000-0000-0000154C0000}"/>
    <cellStyle name="Normal 2 22 3 3 2 4" xfId="7879" xr:uid="{00000000-0005-0000-0000-0000164C0000}"/>
    <cellStyle name="Normal 2 22 3 3 2 4 2" xfId="22580" xr:uid="{00000000-0005-0000-0000-0000174C0000}"/>
    <cellStyle name="Normal 2 22 3 3 2 5" xfId="7880" xr:uid="{00000000-0005-0000-0000-0000184C0000}"/>
    <cellStyle name="Normal 2 22 3 3 2 5 2" xfId="26416" xr:uid="{00000000-0005-0000-0000-0000194C0000}"/>
    <cellStyle name="Normal 2 22 3 3 2 6" xfId="7881" xr:uid="{00000000-0005-0000-0000-00001A4C0000}"/>
    <cellStyle name="Normal 2 22 3 3 2 6 2" xfId="30253" xr:uid="{00000000-0005-0000-0000-00001B4C0000}"/>
    <cellStyle name="Normal 2 22 3 3 2 7" xfId="17583" xr:uid="{00000000-0005-0000-0000-00001C4C0000}"/>
    <cellStyle name="Normal 2 22 3 3 3" xfId="7882" xr:uid="{00000000-0005-0000-0000-00001D4C0000}"/>
    <cellStyle name="Normal 2 22 3 3 3 2" xfId="7883" xr:uid="{00000000-0005-0000-0000-00001E4C0000}"/>
    <cellStyle name="Normal 2 22 3 3 3 2 2" xfId="7884" xr:uid="{00000000-0005-0000-0000-00001F4C0000}"/>
    <cellStyle name="Normal 2 22 3 3 3 2 2 2" xfId="22585" xr:uid="{00000000-0005-0000-0000-0000204C0000}"/>
    <cellStyle name="Normal 2 22 3 3 3 2 3" xfId="7885" xr:uid="{00000000-0005-0000-0000-0000214C0000}"/>
    <cellStyle name="Normal 2 22 3 3 3 2 3 2" xfId="26421" xr:uid="{00000000-0005-0000-0000-0000224C0000}"/>
    <cellStyle name="Normal 2 22 3 3 3 2 4" xfId="7886" xr:uid="{00000000-0005-0000-0000-0000234C0000}"/>
    <cellStyle name="Normal 2 22 3 3 3 2 4 2" xfId="30258" xr:uid="{00000000-0005-0000-0000-0000244C0000}"/>
    <cellStyle name="Normal 2 22 3 3 3 2 5" xfId="20050" xr:uid="{00000000-0005-0000-0000-0000254C0000}"/>
    <cellStyle name="Normal 2 22 3 3 3 3" xfId="7887" xr:uid="{00000000-0005-0000-0000-0000264C0000}"/>
    <cellStyle name="Normal 2 22 3 3 3 3 2" xfId="22584" xr:uid="{00000000-0005-0000-0000-0000274C0000}"/>
    <cellStyle name="Normal 2 22 3 3 3 4" xfId="7888" xr:uid="{00000000-0005-0000-0000-0000284C0000}"/>
    <cellStyle name="Normal 2 22 3 3 3 4 2" xfId="26420" xr:uid="{00000000-0005-0000-0000-0000294C0000}"/>
    <cellStyle name="Normal 2 22 3 3 3 5" xfId="7889" xr:uid="{00000000-0005-0000-0000-00002A4C0000}"/>
    <cellStyle name="Normal 2 22 3 3 3 5 2" xfId="30257" xr:uid="{00000000-0005-0000-0000-00002B4C0000}"/>
    <cellStyle name="Normal 2 22 3 3 3 6" xfId="17585" xr:uid="{00000000-0005-0000-0000-00002C4C0000}"/>
    <cellStyle name="Normal 2 22 3 3 4" xfId="7890" xr:uid="{00000000-0005-0000-0000-00002D4C0000}"/>
    <cellStyle name="Normal 2 22 3 3 4 2" xfId="7891" xr:uid="{00000000-0005-0000-0000-00002E4C0000}"/>
    <cellStyle name="Normal 2 22 3 3 4 2 2" xfId="22586" xr:uid="{00000000-0005-0000-0000-00002F4C0000}"/>
    <cellStyle name="Normal 2 22 3 3 4 3" xfId="7892" xr:uid="{00000000-0005-0000-0000-0000304C0000}"/>
    <cellStyle name="Normal 2 22 3 3 4 3 2" xfId="26422" xr:uid="{00000000-0005-0000-0000-0000314C0000}"/>
    <cellStyle name="Normal 2 22 3 3 4 4" xfId="7893" xr:uid="{00000000-0005-0000-0000-0000324C0000}"/>
    <cellStyle name="Normal 2 22 3 3 4 4 2" xfId="30259" xr:uid="{00000000-0005-0000-0000-0000334C0000}"/>
    <cellStyle name="Normal 2 22 3 3 4 5" xfId="19063" xr:uid="{00000000-0005-0000-0000-0000344C0000}"/>
    <cellStyle name="Normal 2 22 3 3 5" xfId="7894" xr:uid="{00000000-0005-0000-0000-0000354C0000}"/>
    <cellStyle name="Normal 2 22 3 3 5 2" xfId="22579" xr:uid="{00000000-0005-0000-0000-0000364C0000}"/>
    <cellStyle name="Normal 2 22 3 3 6" xfId="7895" xr:uid="{00000000-0005-0000-0000-0000374C0000}"/>
    <cellStyle name="Normal 2 22 3 3 6 2" xfId="26415" xr:uid="{00000000-0005-0000-0000-0000384C0000}"/>
    <cellStyle name="Normal 2 22 3 3 7" xfId="7896" xr:uid="{00000000-0005-0000-0000-0000394C0000}"/>
    <cellStyle name="Normal 2 22 3 3 7 2" xfId="30252" xr:uid="{00000000-0005-0000-0000-00003A4C0000}"/>
    <cellStyle name="Normal 2 22 3 3 8" xfId="17582" xr:uid="{00000000-0005-0000-0000-00003B4C0000}"/>
    <cellStyle name="Normal 2 22 3 4" xfId="7897" xr:uid="{00000000-0005-0000-0000-00003C4C0000}"/>
    <cellStyle name="Normal 2 22 3 4 2" xfId="7898" xr:uid="{00000000-0005-0000-0000-00003D4C0000}"/>
    <cellStyle name="Normal 2 22 3 4 2 2" xfId="7899" xr:uid="{00000000-0005-0000-0000-00003E4C0000}"/>
    <cellStyle name="Normal 2 22 3 4 2 2 2" xfId="7900" xr:uid="{00000000-0005-0000-0000-00003F4C0000}"/>
    <cellStyle name="Normal 2 22 3 4 2 2 2 2" xfId="22589" xr:uid="{00000000-0005-0000-0000-0000404C0000}"/>
    <cellStyle name="Normal 2 22 3 4 2 2 3" xfId="7901" xr:uid="{00000000-0005-0000-0000-0000414C0000}"/>
    <cellStyle name="Normal 2 22 3 4 2 2 3 2" xfId="26425" xr:uid="{00000000-0005-0000-0000-0000424C0000}"/>
    <cellStyle name="Normal 2 22 3 4 2 2 4" xfId="7902" xr:uid="{00000000-0005-0000-0000-0000434C0000}"/>
    <cellStyle name="Normal 2 22 3 4 2 2 4 2" xfId="30262" xr:uid="{00000000-0005-0000-0000-0000444C0000}"/>
    <cellStyle name="Normal 2 22 3 4 2 2 5" xfId="20052" xr:uid="{00000000-0005-0000-0000-0000454C0000}"/>
    <cellStyle name="Normal 2 22 3 4 2 3" xfId="7903" xr:uid="{00000000-0005-0000-0000-0000464C0000}"/>
    <cellStyle name="Normal 2 22 3 4 2 3 2" xfId="22588" xr:uid="{00000000-0005-0000-0000-0000474C0000}"/>
    <cellStyle name="Normal 2 22 3 4 2 4" xfId="7904" xr:uid="{00000000-0005-0000-0000-0000484C0000}"/>
    <cellStyle name="Normal 2 22 3 4 2 4 2" xfId="26424" xr:uid="{00000000-0005-0000-0000-0000494C0000}"/>
    <cellStyle name="Normal 2 22 3 4 2 5" xfId="7905" xr:uid="{00000000-0005-0000-0000-00004A4C0000}"/>
    <cellStyle name="Normal 2 22 3 4 2 5 2" xfId="30261" xr:uid="{00000000-0005-0000-0000-00004B4C0000}"/>
    <cellStyle name="Normal 2 22 3 4 2 6" xfId="17587" xr:uid="{00000000-0005-0000-0000-00004C4C0000}"/>
    <cellStyle name="Normal 2 22 3 4 3" xfId="7906" xr:uid="{00000000-0005-0000-0000-00004D4C0000}"/>
    <cellStyle name="Normal 2 22 3 4 3 2" xfId="7907" xr:uid="{00000000-0005-0000-0000-00004E4C0000}"/>
    <cellStyle name="Normal 2 22 3 4 3 2 2" xfId="22590" xr:uid="{00000000-0005-0000-0000-00004F4C0000}"/>
    <cellStyle name="Normal 2 22 3 4 3 3" xfId="7908" xr:uid="{00000000-0005-0000-0000-0000504C0000}"/>
    <cellStyle name="Normal 2 22 3 4 3 3 2" xfId="26426" xr:uid="{00000000-0005-0000-0000-0000514C0000}"/>
    <cellStyle name="Normal 2 22 3 4 3 4" xfId="7909" xr:uid="{00000000-0005-0000-0000-0000524C0000}"/>
    <cellStyle name="Normal 2 22 3 4 3 4 2" xfId="30263" xr:uid="{00000000-0005-0000-0000-0000534C0000}"/>
    <cellStyle name="Normal 2 22 3 4 3 5" xfId="19065" xr:uid="{00000000-0005-0000-0000-0000544C0000}"/>
    <cellStyle name="Normal 2 22 3 4 4" xfId="7910" xr:uid="{00000000-0005-0000-0000-0000554C0000}"/>
    <cellStyle name="Normal 2 22 3 4 4 2" xfId="22587" xr:uid="{00000000-0005-0000-0000-0000564C0000}"/>
    <cellStyle name="Normal 2 22 3 4 5" xfId="7911" xr:uid="{00000000-0005-0000-0000-0000574C0000}"/>
    <cellStyle name="Normal 2 22 3 4 5 2" xfId="26423" xr:uid="{00000000-0005-0000-0000-0000584C0000}"/>
    <cellStyle name="Normal 2 22 3 4 6" xfId="7912" xr:uid="{00000000-0005-0000-0000-0000594C0000}"/>
    <cellStyle name="Normal 2 22 3 4 6 2" xfId="30260" xr:uid="{00000000-0005-0000-0000-00005A4C0000}"/>
    <cellStyle name="Normal 2 22 3 4 7" xfId="17586" xr:uid="{00000000-0005-0000-0000-00005B4C0000}"/>
    <cellStyle name="Normal 2 22 3 5" xfId="7913" xr:uid="{00000000-0005-0000-0000-00005C4C0000}"/>
    <cellStyle name="Normal 2 22 3 5 2" xfId="7914" xr:uid="{00000000-0005-0000-0000-00005D4C0000}"/>
    <cellStyle name="Normal 2 22 3 5 2 2" xfId="7915" xr:uid="{00000000-0005-0000-0000-00005E4C0000}"/>
    <cellStyle name="Normal 2 22 3 5 2 2 2" xfId="7916" xr:uid="{00000000-0005-0000-0000-00005F4C0000}"/>
    <cellStyle name="Normal 2 22 3 5 2 2 2 2" xfId="22593" xr:uid="{00000000-0005-0000-0000-0000604C0000}"/>
    <cellStyle name="Normal 2 22 3 5 2 2 3" xfId="7917" xr:uid="{00000000-0005-0000-0000-0000614C0000}"/>
    <cellStyle name="Normal 2 22 3 5 2 2 3 2" xfId="26429" xr:uid="{00000000-0005-0000-0000-0000624C0000}"/>
    <cellStyle name="Normal 2 22 3 5 2 2 4" xfId="7918" xr:uid="{00000000-0005-0000-0000-0000634C0000}"/>
    <cellStyle name="Normal 2 22 3 5 2 2 4 2" xfId="30266" xr:uid="{00000000-0005-0000-0000-0000644C0000}"/>
    <cellStyle name="Normal 2 22 3 5 2 2 5" xfId="20569" xr:uid="{00000000-0005-0000-0000-0000654C0000}"/>
    <cellStyle name="Normal 2 22 3 5 2 3" xfId="7919" xr:uid="{00000000-0005-0000-0000-0000664C0000}"/>
    <cellStyle name="Normal 2 22 3 5 2 3 2" xfId="22592" xr:uid="{00000000-0005-0000-0000-0000674C0000}"/>
    <cellStyle name="Normal 2 22 3 5 2 4" xfId="7920" xr:uid="{00000000-0005-0000-0000-0000684C0000}"/>
    <cellStyle name="Normal 2 22 3 5 2 4 2" xfId="26428" xr:uid="{00000000-0005-0000-0000-0000694C0000}"/>
    <cellStyle name="Normal 2 22 3 5 2 5" xfId="7921" xr:uid="{00000000-0005-0000-0000-00006A4C0000}"/>
    <cellStyle name="Normal 2 22 3 5 2 5 2" xfId="30265" xr:uid="{00000000-0005-0000-0000-00006B4C0000}"/>
    <cellStyle name="Normal 2 22 3 5 2 6" xfId="17589" xr:uid="{00000000-0005-0000-0000-00006C4C0000}"/>
    <cellStyle name="Normal 2 22 3 5 3" xfId="7922" xr:uid="{00000000-0005-0000-0000-00006D4C0000}"/>
    <cellStyle name="Normal 2 22 3 5 3 2" xfId="7923" xr:uid="{00000000-0005-0000-0000-00006E4C0000}"/>
    <cellStyle name="Normal 2 22 3 5 3 2 2" xfId="22594" xr:uid="{00000000-0005-0000-0000-00006F4C0000}"/>
    <cellStyle name="Normal 2 22 3 5 3 3" xfId="7924" xr:uid="{00000000-0005-0000-0000-0000704C0000}"/>
    <cellStyle name="Normal 2 22 3 5 3 3 2" xfId="26430" xr:uid="{00000000-0005-0000-0000-0000714C0000}"/>
    <cellStyle name="Normal 2 22 3 5 3 4" xfId="7925" xr:uid="{00000000-0005-0000-0000-0000724C0000}"/>
    <cellStyle name="Normal 2 22 3 5 3 4 2" xfId="30267" xr:uid="{00000000-0005-0000-0000-0000734C0000}"/>
    <cellStyle name="Normal 2 22 3 5 3 5" xfId="19589" xr:uid="{00000000-0005-0000-0000-0000744C0000}"/>
    <cellStyle name="Normal 2 22 3 5 4" xfId="7926" xr:uid="{00000000-0005-0000-0000-0000754C0000}"/>
    <cellStyle name="Normal 2 22 3 5 4 2" xfId="22591" xr:uid="{00000000-0005-0000-0000-0000764C0000}"/>
    <cellStyle name="Normal 2 22 3 5 5" xfId="7927" xr:uid="{00000000-0005-0000-0000-0000774C0000}"/>
    <cellStyle name="Normal 2 22 3 5 5 2" xfId="26427" xr:uid="{00000000-0005-0000-0000-0000784C0000}"/>
    <cellStyle name="Normal 2 22 3 5 6" xfId="7928" xr:uid="{00000000-0005-0000-0000-0000794C0000}"/>
    <cellStyle name="Normal 2 22 3 5 6 2" xfId="30264" xr:uid="{00000000-0005-0000-0000-00007A4C0000}"/>
    <cellStyle name="Normal 2 22 3 5 7" xfId="17588" xr:uid="{00000000-0005-0000-0000-00007B4C0000}"/>
    <cellStyle name="Normal 2 22 3 6" xfId="7929" xr:uid="{00000000-0005-0000-0000-00007C4C0000}"/>
    <cellStyle name="Normal 2 22 3 6 2" xfId="7930" xr:uid="{00000000-0005-0000-0000-00007D4C0000}"/>
    <cellStyle name="Normal 2 22 3 6 2 2" xfId="7931" xr:uid="{00000000-0005-0000-0000-00007E4C0000}"/>
    <cellStyle name="Normal 2 22 3 6 2 2 2" xfId="22596" xr:uid="{00000000-0005-0000-0000-00007F4C0000}"/>
    <cellStyle name="Normal 2 22 3 6 2 3" xfId="7932" xr:uid="{00000000-0005-0000-0000-0000804C0000}"/>
    <cellStyle name="Normal 2 22 3 6 2 3 2" xfId="26432" xr:uid="{00000000-0005-0000-0000-0000814C0000}"/>
    <cellStyle name="Normal 2 22 3 6 2 4" xfId="7933" xr:uid="{00000000-0005-0000-0000-0000824C0000}"/>
    <cellStyle name="Normal 2 22 3 6 2 4 2" xfId="30269" xr:uid="{00000000-0005-0000-0000-0000834C0000}"/>
    <cellStyle name="Normal 2 22 3 6 2 5" xfId="20045" xr:uid="{00000000-0005-0000-0000-0000844C0000}"/>
    <cellStyle name="Normal 2 22 3 6 3" xfId="7934" xr:uid="{00000000-0005-0000-0000-0000854C0000}"/>
    <cellStyle name="Normal 2 22 3 6 3 2" xfId="22595" xr:uid="{00000000-0005-0000-0000-0000864C0000}"/>
    <cellStyle name="Normal 2 22 3 6 4" xfId="7935" xr:uid="{00000000-0005-0000-0000-0000874C0000}"/>
    <cellStyle name="Normal 2 22 3 6 4 2" xfId="26431" xr:uid="{00000000-0005-0000-0000-0000884C0000}"/>
    <cellStyle name="Normal 2 22 3 6 5" xfId="7936" xr:uid="{00000000-0005-0000-0000-0000894C0000}"/>
    <cellStyle name="Normal 2 22 3 6 5 2" xfId="30268" xr:uid="{00000000-0005-0000-0000-00008A4C0000}"/>
    <cellStyle name="Normal 2 22 3 6 6" xfId="17590" xr:uid="{00000000-0005-0000-0000-00008B4C0000}"/>
    <cellStyle name="Normal 2 22 3 7" xfId="7937" xr:uid="{00000000-0005-0000-0000-00008C4C0000}"/>
    <cellStyle name="Normal 2 22 3 7 2" xfId="7938" xr:uid="{00000000-0005-0000-0000-00008D4C0000}"/>
    <cellStyle name="Normal 2 22 3 7 2 2" xfId="22597" xr:uid="{00000000-0005-0000-0000-00008E4C0000}"/>
    <cellStyle name="Normal 2 22 3 7 3" xfId="7939" xr:uid="{00000000-0005-0000-0000-00008F4C0000}"/>
    <cellStyle name="Normal 2 22 3 7 3 2" xfId="26433" xr:uid="{00000000-0005-0000-0000-0000904C0000}"/>
    <cellStyle name="Normal 2 22 3 7 4" xfId="7940" xr:uid="{00000000-0005-0000-0000-0000914C0000}"/>
    <cellStyle name="Normal 2 22 3 7 4 2" xfId="30270" xr:uid="{00000000-0005-0000-0000-0000924C0000}"/>
    <cellStyle name="Normal 2 22 3 7 5" xfId="19058" xr:uid="{00000000-0005-0000-0000-0000934C0000}"/>
    <cellStyle name="Normal 2 22 3 8" xfId="7941" xr:uid="{00000000-0005-0000-0000-0000944C0000}"/>
    <cellStyle name="Normal 2 22 3 8 2" xfId="22562" xr:uid="{00000000-0005-0000-0000-0000954C0000}"/>
    <cellStyle name="Normal 2 22 3 9" xfId="7942" xr:uid="{00000000-0005-0000-0000-0000964C0000}"/>
    <cellStyle name="Normal 2 22 3 9 2" xfId="26398" xr:uid="{00000000-0005-0000-0000-0000974C0000}"/>
    <cellStyle name="Normal 2 22 4" xfId="7943" xr:uid="{00000000-0005-0000-0000-0000984C0000}"/>
    <cellStyle name="Normal 2 22 4 2" xfId="7944" xr:uid="{00000000-0005-0000-0000-0000994C0000}"/>
    <cellStyle name="Normal 2 22 4 2 2" xfId="7945" xr:uid="{00000000-0005-0000-0000-00009A4C0000}"/>
    <cellStyle name="Normal 2 22 4 2 2 2" xfId="7946" xr:uid="{00000000-0005-0000-0000-00009B4C0000}"/>
    <cellStyle name="Normal 2 22 4 2 2 2 2" xfId="7947" xr:uid="{00000000-0005-0000-0000-00009C4C0000}"/>
    <cellStyle name="Normal 2 22 4 2 2 2 2 2" xfId="7948" xr:uid="{00000000-0005-0000-0000-00009D4C0000}"/>
    <cellStyle name="Normal 2 22 4 2 2 2 2 2 2" xfId="22602" xr:uid="{00000000-0005-0000-0000-00009E4C0000}"/>
    <cellStyle name="Normal 2 22 4 2 2 2 2 3" xfId="7949" xr:uid="{00000000-0005-0000-0000-00009F4C0000}"/>
    <cellStyle name="Normal 2 22 4 2 2 2 2 3 2" xfId="26438" xr:uid="{00000000-0005-0000-0000-0000A04C0000}"/>
    <cellStyle name="Normal 2 22 4 2 2 2 2 4" xfId="7950" xr:uid="{00000000-0005-0000-0000-0000A14C0000}"/>
    <cellStyle name="Normal 2 22 4 2 2 2 2 4 2" xfId="30275" xr:uid="{00000000-0005-0000-0000-0000A24C0000}"/>
    <cellStyle name="Normal 2 22 4 2 2 2 2 5" xfId="20055" xr:uid="{00000000-0005-0000-0000-0000A34C0000}"/>
    <cellStyle name="Normal 2 22 4 2 2 2 3" xfId="7951" xr:uid="{00000000-0005-0000-0000-0000A44C0000}"/>
    <cellStyle name="Normal 2 22 4 2 2 2 3 2" xfId="22601" xr:uid="{00000000-0005-0000-0000-0000A54C0000}"/>
    <cellStyle name="Normal 2 22 4 2 2 2 4" xfId="7952" xr:uid="{00000000-0005-0000-0000-0000A64C0000}"/>
    <cellStyle name="Normal 2 22 4 2 2 2 4 2" xfId="26437" xr:uid="{00000000-0005-0000-0000-0000A74C0000}"/>
    <cellStyle name="Normal 2 22 4 2 2 2 5" xfId="7953" xr:uid="{00000000-0005-0000-0000-0000A84C0000}"/>
    <cellStyle name="Normal 2 22 4 2 2 2 5 2" xfId="30274" xr:uid="{00000000-0005-0000-0000-0000A94C0000}"/>
    <cellStyle name="Normal 2 22 4 2 2 2 6" xfId="17594" xr:uid="{00000000-0005-0000-0000-0000AA4C0000}"/>
    <cellStyle name="Normal 2 22 4 2 2 3" xfId="7954" xr:uid="{00000000-0005-0000-0000-0000AB4C0000}"/>
    <cellStyle name="Normal 2 22 4 2 2 3 2" xfId="7955" xr:uid="{00000000-0005-0000-0000-0000AC4C0000}"/>
    <cellStyle name="Normal 2 22 4 2 2 3 2 2" xfId="22603" xr:uid="{00000000-0005-0000-0000-0000AD4C0000}"/>
    <cellStyle name="Normal 2 22 4 2 2 3 3" xfId="7956" xr:uid="{00000000-0005-0000-0000-0000AE4C0000}"/>
    <cellStyle name="Normal 2 22 4 2 2 3 3 2" xfId="26439" xr:uid="{00000000-0005-0000-0000-0000AF4C0000}"/>
    <cellStyle name="Normal 2 22 4 2 2 3 4" xfId="7957" xr:uid="{00000000-0005-0000-0000-0000B04C0000}"/>
    <cellStyle name="Normal 2 22 4 2 2 3 4 2" xfId="30276" xr:uid="{00000000-0005-0000-0000-0000B14C0000}"/>
    <cellStyle name="Normal 2 22 4 2 2 3 5" xfId="19068" xr:uid="{00000000-0005-0000-0000-0000B24C0000}"/>
    <cellStyle name="Normal 2 22 4 2 2 4" xfId="7958" xr:uid="{00000000-0005-0000-0000-0000B34C0000}"/>
    <cellStyle name="Normal 2 22 4 2 2 4 2" xfId="22600" xr:uid="{00000000-0005-0000-0000-0000B44C0000}"/>
    <cellStyle name="Normal 2 22 4 2 2 5" xfId="7959" xr:uid="{00000000-0005-0000-0000-0000B54C0000}"/>
    <cellStyle name="Normal 2 22 4 2 2 5 2" xfId="26436" xr:uid="{00000000-0005-0000-0000-0000B64C0000}"/>
    <cellStyle name="Normal 2 22 4 2 2 6" xfId="7960" xr:uid="{00000000-0005-0000-0000-0000B74C0000}"/>
    <cellStyle name="Normal 2 22 4 2 2 6 2" xfId="30273" xr:uid="{00000000-0005-0000-0000-0000B84C0000}"/>
    <cellStyle name="Normal 2 22 4 2 2 7" xfId="17593" xr:uid="{00000000-0005-0000-0000-0000B94C0000}"/>
    <cellStyle name="Normal 2 22 4 2 3" xfId="7961" xr:uid="{00000000-0005-0000-0000-0000BA4C0000}"/>
    <cellStyle name="Normal 2 22 4 2 3 2" xfId="7962" xr:uid="{00000000-0005-0000-0000-0000BB4C0000}"/>
    <cellStyle name="Normal 2 22 4 2 3 2 2" xfId="7963" xr:uid="{00000000-0005-0000-0000-0000BC4C0000}"/>
    <cellStyle name="Normal 2 22 4 2 3 2 2 2" xfId="22605" xr:uid="{00000000-0005-0000-0000-0000BD4C0000}"/>
    <cellStyle name="Normal 2 22 4 2 3 2 3" xfId="7964" xr:uid="{00000000-0005-0000-0000-0000BE4C0000}"/>
    <cellStyle name="Normal 2 22 4 2 3 2 3 2" xfId="26441" xr:uid="{00000000-0005-0000-0000-0000BF4C0000}"/>
    <cellStyle name="Normal 2 22 4 2 3 2 4" xfId="7965" xr:uid="{00000000-0005-0000-0000-0000C04C0000}"/>
    <cellStyle name="Normal 2 22 4 2 3 2 4 2" xfId="30278" xr:uid="{00000000-0005-0000-0000-0000C14C0000}"/>
    <cellStyle name="Normal 2 22 4 2 3 2 5" xfId="20054" xr:uid="{00000000-0005-0000-0000-0000C24C0000}"/>
    <cellStyle name="Normal 2 22 4 2 3 3" xfId="7966" xr:uid="{00000000-0005-0000-0000-0000C34C0000}"/>
    <cellStyle name="Normal 2 22 4 2 3 3 2" xfId="22604" xr:uid="{00000000-0005-0000-0000-0000C44C0000}"/>
    <cellStyle name="Normal 2 22 4 2 3 4" xfId="7967" xr:uid="{00000000-0005-0000-0000-0000C54C0000}"/>
    <cellStyle name="Normal 2 22 4 2 3 4 2" xfId="26440" xr:uid="{00000000-0005-0000-0000-0000C64C0000}"/>
    <cellStyle name="Normal 2 22 4 2 3 5" xfId="7968" xr:uid="{00000000-0005-0000-0000-0000C74C0000}"/>
    <cellStyle name="Normal 2 22 4 2 3 5 2" xfId="30277" xr:uid="{00000000-0005-0000-0000-0000C84C0000}"/>
    <cellStyle name="Normal 2 22 4 2 3 6" xfId="17595" xr:uid="{00000000-0005-0000-0000-0000C94C0000}"/>
    <cellStyle name="Normal 2 22 4 2 4" xfId="7969" xr:uid="{00000000-0005-0000-0000-0000CA4C0000}"/>
    <cellStyle name="Normal 2 22 4 2 4 2" xfId="7970" xr:uid="{00000000-0005-0000-0000-0000CB4C0000}"/>
    <cellStyle name="Normal 2 22 4 2 4 2 2" xfId="22606" xr:uid="{00000000-0005-0000-0000-0000CC4C0000}"/>
    <cellStyle name="Normal 2 22 4 2 4 3" xfId="7971" xr:uid="{00000000-0005-0000-0000-0000CD4C0000}"/>
    <cellStyle name="Normal 2 22 4 2 4 3 2" xfId="26442" xr:uid="{00000000-0005-0000-0000-0000CE4C0000}"/>
    <cellStyle name="Normal 2 22 4 2 4 4" xfId="7972" xr:uid="{00000000-0005-0000-0000-0000CF4C0000}"/>
    <cellStyle name="Normal 2 22 4 2 4 4 2" xfId="30279" xr:uid="{00000000-0005-0000-0000-0000D04C0000}"/>
    <cellStyle name="Normal 2 22 4 2 4 5" xfId="19067" xr:uid="{00000000-0005-0000-0000-0000D14C0000}"/>
    <cellStyle name="Normal 2 22 4 2 5" xfId="7973" xr:uid="{00000000-0005-0000-0000-0000D24C0000}"/>
    <cellStyle name="Normal 2 22 4 2 5 2" xfId="22599" xr:uid="{00000000-0005-0000-0000-0000D34C0000}"/>
    <cellStyle name="Normal 2 22 4 2 6" xfId="7974" xr:uid="{00000000-0005-0000-0000-0000D44C0000}"/>
    <cellStyle name="Normal 2 22 4 2 6 2" xfId="26435" xr:uid="{00000000-0005-0000-0000-0000D54C0000}"/>
    <cellStyle name="Normal 2 22 4 2 7" xfId="7975" xr:uid="{00000000-0005-0000-0000-0000D64C0000}"/>
    <cellStyle name="Normal 2 22 4 2 7 2" xfId="30272" xr:uid="{00000000-0005-0000-0000-0000D74C0000}"/>
    <cellStyle name="Normal 2 22 4 2 8" xfId="17592" xr:uid="{00000000-0005-0000-0000-0000D84C0000}"/>
    <cellStyle name="Normal 2 22 4 3" xfId="7976" xr:uid="{00000000-0005-0000-0000-0000D94C0000}"/>
    <cellStyle name="Normal 2 22 4 3 2" xfId="7977" xr:uid="{00000000-0005-0000-0000-0000DA4C0000}"/>
    <cellStyle name="Normal 2 22 4 3 2 2" xfId="7978" xr:uid="{00000000-0005-0000-0000-0000DB4C0000}"/>
    <cellStyle name="Normal 2 22 4 3 2 2 2" xfId="7979" xr:uid="{00000000-0005-0000-0000-0000DC4C0000}"/>
    <cellStyle name="Normal 2 22 4 3 2 2 2 2" xfId="22609" xr:uid="{00000000-0005-0000-0000-0000DD4C0000}"/>
    <cellStyle name="Normal 2 22 4 3 2 2 3" xfId="7980" xr:uid="{00000000-0005-0000-0000-0000DE4C0000}"/>
    <cellStyle name="Normal 2 22 4 3 2 2 3 2" xfId="26445" xr:uid="{00000000-0005-0000-0000-0000DF4C0000}"/>
    <cellStyle name="Normal 2 22 4 3 2 2 4" xfId="7981" xr:uid="{00000000-0005-0000-0000-0000E04C0000}"/>
    <cellStyle name="Normal 2 22 4 3 2 2 4 2" xfId="30282" xr:uid="{00000000-0005-0000-0000-0000E14C0000}"/>
    <cellStyle name="Normal 2 22 4 3 2 2 5" xfId="20056" xr:uid="{00000000-0005-0000-0000-0000E24C0000}"/>
    <cellStyle name="Normal 2 22 4 3 2 3" xfId="7982" xr:uid="{00000000-0005-0000-0000-0000E34C0000}"/>
    <cellStyle name="Normal 2 22 4 3 2 3 2" xfId="22608" xr:uid="{00000000-0005-0000-0000-0000E44C0000}"/>
    <cellStyle name="Normal 2 22 4 3 2 4" xfId="7983" xr:uid="{00000000-0005-0000-0000-0000E54C0000}"/>
    <cellStyle name="Normal 2 22 4 3 2 4 2" xfId="26444" xr:uid="{00000000-0005-0000-0000-0000E64C0000}"/>
    <cellStyle name="Normal 2 22 4 3 2 5" xfId="7984" xr:uid="{00000000-0005-0000-0000-0000E74C0000}"/>
    <cellStyle name="Normal 2 22 4 3 2 5 2" xfId="30281" xr:uid="{00000000-0005-0000-0000-0000E84C0000}"/>
    <cellStyle name="Normal 2 22 4 3 2 6" xfId="17597" xr:uid="{00000000-0005-0000-0000-0000E94C0000}"/>
    <cellStyle name="Normal 2 22 4 3 3" xfId="7985" xr:uid="{00000000-0005-0000-0000-0000EA4C0000}"/>
    <cellStyle name="Normal 2 22 4 3 3 2" xfId="7986" xr:uid="{00000000-0005-0000-0000-0000EB4C0000}"/>
    <cellStyle name="Normal 2 22 4 3 3 2 2" xfId="22610" xr:uid="{00000000-0005-0000-0000-0000EC4C0000}"/>
    <cellStyle name="Normal 2 22 4 3 3 3" xfId="7987" xr:uid="{00000000-0005-0000-0000-0000ED4C0000}"/>
    <cellStyle name="Normal 2 22 4 3 3 3 2" xfId="26446" xr:uid="{00000000-0005-0000-0000-0000EE4C0000}"/>
    <cellStyle name="Normal 2 22 4 3 3 4" xfId="7988" xr:uid="{00000000-0005-0000-0000-0000EF4C0000}"/>
    <cellStyle name="Normal 2 22 4 3 3 4 2" xfId="30283" xr:uid="{00000000-0005-0000-0000-0000F04C0000}"/>
    <cellStyle name="Normal 2 22 4 3 3 5" xfId="19069" xr:uid="{00000000-0005-0000-0000-0000F14C0000}"/>
    <cellStyle name="Normal 2 22 4 3 4" xfId="7989" xr:uid="{00000000-0005-0000-0000-0000F24C0000}"/>
    <cellStyle name="Normal 2 22 4 3 4 2" xfId="22607" xr:uid="{00000000-0005-0000-0000-0000F34C0000}"/>
    <cellStyle name="Normal 2 22 4 3 5" xfId="7990" xr:uid="{00000000-0005-0000-0000-0000F44C0000}"/>
    <cellStyle name="Normal 2 22 4 3 5 2" xfId="26443" xr:uid="{00000000-0005-0000-0000-0000F54C0000}"/>
    <cellStyle name="Normal 2 22 4 3 6" xfId="7991" xr:uid="{00000000-0005-0000-0000-0000F64C0000}"/>
    <cellStyle name="Normal 2 22 4 3 6 2" xfId="30280" xr:uid="{00000000-0005-0000-0000-0000F74C0000}"/>
    <cellStyle name="Normal 2 22 4 3 7" xfId="17596" xr:uid="{00000000-0005-0000-0000-0000F84C0000}"/>
    <cellStyle name="Normal 2 22 4 4" xfId="7992" xr:uid="{00000000-0005-0000-0000-0000F94C0000}"/>
    <cellStyle name="Normal 2 22 4 4 2" xfId="7993" xr:uid="{00000000-0005-0000-0000-0000FA4C0000}"/>
    <cellStyle name="Normal 2 22 4 4 2 2" xfId="7994" xr:uid="{00000000-0005-0000-0000-0000FB4C0000}"/>
    <cellStyle name="Normal 2 22 4 4 2 2 2" xfId="22612" xr:uid="{00000000-0005-0000-0000-0000FC4C0000}"/>
    <cellStyle name="Normal 2 22 4 4 2 3" xfId="7995" xr:uid="{00000000-0005-0000-0000-0000FD4C0000}"/>
    <cellStyle name="Normal 2 22 4 4 2 3 2" xfId="26448" xr:uid="{00000000-0005-0000-0000-0000FE4C0000}"/>
    <cellStyle name="Normal 2 22 4 4 2 4" xfId="7996" xr:uid="{00000000-0005-0000-0000-0000FF4C0000}"/>
    <cellStyle name="Normal 2 22 4 4 2 4 2" xfId="30285" xr:uid="{00000000-0005-0000-0000-0000004D0000}"/>
    <cellStyle name="Normal 2 22 4 4 2 5" xfId="20053" xr:uid="{00000000-0005-0000-0000-0000014D0000}"/>
    <cellStyle name="Normal 2 22 4 4 3" xfId="7997" xr:uid="{00000000-0005-0000-0000-0000024D0000}"/>
    <cellStyle name="Normal 2 22 4 4 3 2" xfId="22611" xr:uid="{00000000-0005-0000-0000-0000034D0000}"/>
    <cellStyle name="Normal 2 22 4 4 4" xfId="7998" xr:uid="{00000000-0005-0000-0000-0000044D0000}"/>
    <cellStyle name="Normal 2 22 4 4 4 2" xfId="26447" xr:uid="{00000000-0005-0000-0000-0000054D0000}"/>
    <cellStyle name="Normal 2 22 4 4 5" xfId="7999" xr:uid="{00000000-0005-0000-0000-0000064D0000}"/>
    <cellStyle name="Normal 2 22 4 4 5 2" xfId="30284" xr:uid="{00000000-0005-0000-0000-0000074D0000}"/>
    <cellStyle name="Normal 2 22 4 4 6" xfId="17598" xr:uid="{00000000-0005-0000-0000-0000084D0000}"/>
    <cellStyle name="Normal 2 22 4 5" xfId="8000" xr:uid="{00000000-0005-0000-0000-0000094D0000}"/>
    <cellStyle name="Normal 2 22 4 5 2" xfId="8001" xr:uid="{00000000-0005-0000-0000-00000A4D0000}"/>
    <cellStyle name="Normal 2 22 4 5 2 2" xfId="22613" xr:uid="{00000000-0005-0000-0000-00000B4D0000}"/>
    <cellStyle name="Normal 2 22 4 5 3" xfId="8002" xr:uid="{00000000-0005-0000-0000-00000C4D0000}"/>
    <cellStyle name="Normal 2 22 4 5 3 2" xfId="26449" xr:uid="{00000000-0005-0000-0000-00000D4D0000}"/>
    <cellStyle name="Normal 2 22 4 5 4" xfId="8003" xr:uid="{00000000-0005-0000-0000-00000E4D0000}"/>
    <cellStyle name="Normal 2 22 4 5 4 2" xfId="30286" xr:uid="{00000000-0005-0000-0000-00000F4D0000}"/>
    <cellStyle name="Normal 2 22 4 5 5" xfId="19066" xr:uid="{00000000-0005-0000-0000-0000104D0000}"/>
    <cellStyle name="Normal 2 22 4 6" xfId="8004" xr:uid="{00000000-0005-0000-0000-0000114D0000}"/>
    <cellStyle name="Normal 2 22 4 6 2" xfId="22598" xr:uid="{00000000-0005-0000-0000-0000124D0000}"/>
    <cellStyle name="Normal 2 22 4 7" xfId="8005" xr:uid="{00000000-0005-0000-0000-0000134D0000}"/>
    <cellStyle name="Normal 2 22 4 7 2" xfId="26434" xr:uid="{00000000-0005-0000-0000-0000144D0000}"/>
    <cellStyle name="Normal 2 22 4 8" xfId="8006" xr:uid="{00000000-0005-0000-0000-0000154D0000}"/>
    <cellStyle name="Normal 2 22 4 8 2" xfId="30271" xr:uid="{00000000-0005-0000-0000-0000164D0000}"/>
    <cellStyle name="Normal 2 22 4 9" xfId="17591" xr:uid="{00000000-0005-0000-0000-0000174D0000}"/>
    <cellStyle name="Normal 2 22 5" xfId="8007" xr:uid="{00000000-0005-0000-0000-0000184D0000}"/>
    <cellStyle name="Normal 2 22 5 2" xfId="8008" xr:uid="{00000000-0005-0000-0000-0000194D0000}"/>
    <cellStyle name="Normal 2 22 5 2 2" xfId="8009" xr:uid="{00000000-0005-0000-0000-00001A4D0000}"/>
    <cellStyle name="Normal 2 22 5 2 2 2" xfId="8010" xr:uid="{00000000-0005-0000-0000-00001B4D0000}"/>
    <cellStyle name="Normal 2 22 5 2 2 2 2" xfId="8011" xr:uid="{00000000-0005-0000-0000-00001C4D0000}"/>
    <cellStyle name="Normal 2 22 5 2 2 2 2 2" xfId="22617" xr:uid="{00000000-0005-0000-0000-00001D4D0000}"/>
    <cellStyle name="Normal 2 22 5 2 2 2 3" xfId="8012" xr:uid="{00000000-0005-0000-0000-00001E4D0000}"/>
    <cellStyle name="Normal 2 22 5 2 2 2 3 2" xfId="26453" xr:uid="{00000000-0005-0000-0000-00001F4D0000}"/>
    <cellStyle name="Normal 2 22 5 2 2 2 4" xfId="8013" xr:uid="{00000000-0005-0000-0000-0000204D0000}"/>
    <cellStyle name="Normal 2 22 5 2 2 2 4 2" xfId="30290" xr:uid="{00000000-0005-0000-0000-0000214D0000}"/>
    <cellStyle name="Normal 2 22 5 2 2 2 5" xfId="20058" xr:uid="{00000000-0005-0000-0000-0000224D0000}"/>
    <cellStyle name="Normal 2 22 5 2 2 3" xfId="8014" xr:uid="{00000000-0005-0000-0000-0000234D0000}"/>
    <cellStyle name="Normal 2 22 5 2 2 3 2" xfId="22616" xr:uid="{00000000-0005-0000-0000-0000244D0000}"/>
    <cellStyle name="Normal 2 22 5 2 2 4" xfId="8015" xr:uid="{00000000-0005-0000-0000-0000254D0000}"/>
    <cellStyle name="Normal 2 22 5 2 2 4 2" xfId="26452" xr:uid="{00000000-0005-0000-0000-0000264D0000}"/>
    <cellStyle name="Normal 2 22 5 2 2 5" xfId="8016" xr:uid="{00000000-0005-0000-0000-0000274D0000}"/>
    <cellStyle name="Normal 2 22 5 2 2 5 2" xfId="30289" xr:uid="{00000000-0005-0000-0000-0000284D0000}"/>
    <cellStyle name="Normal 2 22 5 2 2 6" xfId="17601" xr:uid="{00000000-0005-0000-0000-0000294D0000}"/>
    <cellStyle name="Normal 2 22 5 2 3" xfId="8017" xr:uid="{00000000-0005-0000-0000-00002A4D0000}"/>
    <cellStyle name="Normal 2 22 5 2 3 2" xfId="8018" xr:uid="{00000000-0005-0000-0000-00002B4D0000}"/>
    <cellStyle name="Normal 2 22 5 2 3 2 2" xfId="22618" xr:uid="{00000000-0005-0000-0000-00002C4D0000}"/>
    <cellStyle name="Normal 2 22 5 2 3 3" xfId="8019" xr:uid="{00000000-0005-0000-0000-00002D4D0000}"/>
    <cellStyle name="Normal 2 22 5 2 3 3 2" xfId="26454" xr:uid="{00000000-0005-0000-0000-00002E4D0000}"/>
    <cellStyle name="Normal 2 22 5 2 3 4" xfId="8020" xr:uid="{00000000-0005-0000-0000-00002F4D0000}"/>
    <cellStyle name="Normal 2 22 5 2 3 4 2" xfId="30291" xr:uid="{00000000-0005-0000-0000-0000304D0000}"/>
    <cellStyle name="Normal 2 22 5 2 3 5" xfId="19071" xr:uid="{00000000-0005-0000-0000-0000314D0000}"/>
    <cellStyle name="Normal 2 22 5 2 4" xfId="8021" xr:uid="{00000000-0005-0000-0000-0000324D0000}"/>
    <cellStyle name="Normal 2 22 5 2 4 2" xfId="22615" xr:uid="{00000000-0005-0000-0000-0000334D0000}"/>
    <cellStyle name="Normal 2 22 5 2 5" xfId="8022" xr:uid="{00000000-0005-0000-0000-0000344D0000}"/>
    <cellStyle name="Normal 2 22 5 2 5 2" xfId="26451" xr:uid="{00000000-0005-0000-0000-0000354D0000}"/>
    <cellStyle name="Normal 2 22 5 2 6" xfId="8023" xr:uid="{00000000-0005-0000-0000-0000364D0000}"/>
    <cellStyle name="Normal 2 22 5 2 6 2" xfId="30288" xr:uid="{00000000-0005-0000-0000-0000374D0000}"/>
    <cellStyle name="Normal 2 22 5 2 7" xfId="17600" xr:uid="{00000000-0005-0000-0000-0000384D0000}"/>
    <cellStyle name="Normal 2 22 5 3" xfId="8024" xr:uid="{00000000-0005-0000-0000-0000394D0000}"/>
    <cellStyle name="Normal 2 22 5 3 2" xfId="8025" xr:uid="{00000000-0005-0000-0000-00003A4D0000}"/>
    <cellStyle name="Normal 2 22 5 3 2 2" xfId="8026" xr:uid="{00000000-0005-0000-0000-00003B4D0000}"/>
    <cellStyle name="Normal 2 22 5 3 2 2 2" xfId="22620" xr:uid="{00000000-0005-0000-0000-00003C4D0000}"/>
    <cellStyle name="Normal 2 22 5 3 2 3" xfId="8027" xr:uid="{00000000-0005-0000-0000-00003D4D0000}"/>
    <cellStyle name="Normal 2 22 5 3 2 3 2" xfId="26456" xr:uid="{00000000-0005-0000-0000-00003E4D0000}"/>
    <cellStyle name="Normal 2 22 5 3 2 4" xfId="8028" xr:uid="{00000000-0005-0000-0000-00003F4D0000}"/>
    <cellStyle name="Normal 2 22 5 3 2 4 2" xfId="30293" xr:uid="{00000000-0005-0000-0000-0000404D0000}"/>
    <cellStyle name="Normal 2 22 5 3 2 5" xfId="20057" xr:uid="{00000000-0005-0000-0000-0000414D0000}"/>
    <cellStyle name="Normal 2 22 5 3 3" xfId="8029" xr:uid="{00000000-0005-0000-0000-0000424D0000}"/>
    <cellStyle name="Normal 2 22 5 3 3 2" xfId="22619" xr:uid="{00000000-0005-0000-0000-0000434D0000}"/>
    <cellStyle name="Normal 2 22 5 3 4" xfId="8030" xr:uid="{00000000-0005-0000-0000-0000444D0000}"/>
    <cellStyle name="Normal 2 22 5 3 4 2" xfId="26455" xr:uid="{00000000-0005-0000-0000-0000454D0000}"/>
    <cellStyle name="Normal 2 22 5 3 5" xfId="8031" xr:uid="{00000000-0005-0000-0000-0000464D0000}"/>
    <cellStyle name="Normal 2 22 5 3 5 2" xfId="30292" xr:uid="{00000000-0005-0000-0000-0000474D0000}"/>
    <cellStyle name="Normal 2 22 5 3 6" xfId="17602" xr:uid="{00000000-0005-0000-0000-0000484D0000}"/>
    <cellStyle name="Normal 2 22 5 4" xfId="8032" xr:uid="{00000000-0005-0000-0000-0000494D0000}"/>
    <cellStyle name="Normal 2 22 5 4 2" xfId="8033" xr:uid="{00000000-0005-0000-0000-00004A4D0000}"/>
    <cellStyle name="Normal 2 22 5 4 2 2" xfId="22621" xr:uid="{00000000-0005-0000-0000-00004B4D0000}"/>
    <cellStyle name="Normal 2 22 5 4 3" xfId="8034" xr:uid="{00000000-0005-0000-0000-00004C4D0000}"/>
    <cellStyle name="Normal 2 22 5 4 3 2" xfId="26457" xr:uid="{00000000-0005-0000-0000-00004D4D0000}"/>
    <cellStyle name="Normal 2 22 5 4 4" xfId="8035" xr:uid="{00000000-0005-0000-0000-00004E4D0000}"/>
    <cellStyle name="Normal 2 22 5 4 4 2" xfId="30294" xr:uid="{00000000-0005-0000-0000-00004F4D0000}"/>
    <cellStyle name="Normal 2 22 5 4 5" xfId="19070" xr:uid="{00000000-0005-0000-0000-0000504D0000}"/>
    <cellStyle name="Normal 2 22 5 5" xfId="8036" xr:uid="{00000000-0005-0000-0000-0000514D0000}"/>
    <cellStyle name="Normal 2 22 5 5 2" xfId="22614" xr:uid="{00000000-0005-0000-0000-0000524D0000}"/>
    <cellStyle name="Normal 2 22 5 6" xfId="8037" xr:uid="{00000000-0005-0000-0000-0000534D0000}"/>
    <cellStyle name="Normal 2 22 5 6 2" xfId="26450" xr:uid="{00000000-0005-0000-0000-0000544D0000}"/>
    <cellStyle name="Normal 2 22 5 7" xfId="8038" xr:uid="{00000000-0005-0000-0000-0000554D0000}"/>
    <cellStyle name="Normal 2 22 5 7 2" xfId="30287" xr:uid="{00000000-0005-0000-0000-0000564D0000}"/>
    <cellStyle name="Normal 2 22 5 8" xfId="17599" xr:uid="{00000000-0005-0000-0000-0000574D0000}"/>
    <cellStyle name="Normal 2 22 6" xfId="8039" xr:uid="{00000000-0005-0000-0000-0000584D0000}"/>
    <cellStyle name="Normal 2 22 6 2" xfId="8040" xr:uid="{00000000-0005-0000-0000-0000594D0000}"/>
    <cellStyle name="Normal 2 22 6 2 2" xfId="8041" xr:uid="{00000000-0005-0000-0000-00005A4D0000}"/>
    <cellStyle name="Normal 2 22 6 2 2 2" xfId="8042" xr:uid="{00000000-0005-0000-0000-00005B4D0000}"/>
    <cellStyle name="Normal 2 22 6 2 2 2 2" xfId="22624" xr:uid="{00000000-0005-0000-0000-00005C4D0000}"/>
    <cellStyle name="Normal 2 22 6 2 2 3" xfId="8043" xr:uid="{00000000-0005-0000-0000-00005D4D0000}"/>
    <cellStyle name="Normal 2 22 6 2 2 3 2" xfId="26460" xr:uid="{00000000-0005-0000-0000-00005E4D0000}"/>
    <cellStyle name="Normal 2 22 6 2 2 4" xfId="8044" xr:uid="{00000000-0005-0000-0000-00005F4D0000}"/>
    <cellStyle name="Normal 2 22 6 2 2 4 2" xfId="30297" xr:uid="{00000000-0005-0000-0000-0000604D0000}"/>
    <cellStyle name="Normal 2 22 6 2 2 5" xfId="20059" xr:uid="{00000000-0005-0000-0000-0000614D0000}"/>
    <cellStyle name="Normal 2 22 6 2 3" xfId="8045" xr:uid="{00000000-0005-0000-0000-0000624D0000}"/>
    <cellStyle name="Normal 2 22 6 2 3 2" xfId="22623" xr:uid="{00000000-0005-0000-0000-0000634D0000}"/>
    <cellStyle name="Normal 2 22 6 2 4" xfId="8046" xr:uid="{00000000-0005-0000-0000-0000644D0000}"/>
    <cellStyle name="Normal 2 22 6 2 4 2" xfId="26459" xr:uid="{00000000-0005-0000-0000-0000654D0000}"/>
    <cellStyle name="Normal 2 22 6 2 5" xfId="8047" xr:uid="{00000000-0005-0000-0000-0000664D0000}"/>
    <cellStyle name="Normal 2 22 6 2 5 2" xfId="30296" xr:uid="{00000000-0005-0000-0000-0000674D0000}"/>
    <cellStyle name="Normal 2 22 6 2 6" xfId="17604" xr:uid="{00000000-0005-0000-0000-0000684D0000}"/>
    <cellStyle name="Normal 2 22 6 3" xfId="8048" xr:uid="{00000000-0005-0000-0000-0000694D0000}"/>
    <cellStyle name="Normal 2 22 6 3 2" xfId="8049" xr:uid="{00000000-0005-0000-0000-00006A4D0000}"/>
    <cellStyle name="Normal 2 22 6 3 2 2" xfId="22625" xr:uid="{00000000-0005-0000-0000-00006B4D0000}"/>
    <cellStyle name="Normal 2 22 6 3 3" xfId="8050" xr:uid="{00000000-0005-0000-0000-00006C4D0000}"/>
    <cellStyle name="Normal 2 22 6 3 3 2" xfId="26461" xr:uid="{00000000-0005-0000-0000-00006D4D0000}"/>
    <cellStyle name="Normal 2 22 6 3 4" xfId="8051" xr:uid="{00000000-0005-0000-0000-00006E4D0000}"/>
    <cellStyle name="Normal 2 22 6 3 4 2" xfId="30298" xr:uid="{00000000-0005-0000-0000-00006F4D0000}"/>
    <cellStyle name="Normal 2 22 6 3 5" xfId="19072" xr:uid="{00000000-0005-0000-0000-0000704D0000}"/>
    <cellStyle name="Normal 2 22 6 4" xfId="8052" xr:uid="{00000000-0005-0000-0000-0000714D0000}"/>
    <cellStyle name="Normal 2 22 6 4 2" xfId="22622" xr:uid="{00000000-0005-0000-0000-0000724D0000}"/>
    <cellStyle name="Normal 2 22 6 5" xfId="8053" xr:uid="{00000000-0005-0000-0000-0000734D0000}"/>
    <cellStyle name="Normal 2 22 6 5 2" xfId="26458" xr:uid="{00000000-0005-0000-0000-0000744D0000}"/>
    <cellStyle name="Normal 2 22 6 6" xfId="8054" xr:uid="{00000000-0005-0000-0000-0000754D0000}"/>
    <cellStyle name="Normal 2 22 6 6 2" xfId="30295" xr:uid="{00000000-0005-0000-0000-0000764D0000}"/>
    <cellStyle name="Normal 2 22 6 7" xfId="17603" xr:uid="{00000000-0005-0000-0000-0000774D0000}"/>
    <cellStyle name="Normal 2 22 7" xfId="8055" xr:uid="{00000000-0005-0000-0000-0000784D0000}"/>
    <cellStyle name="Normal 2 22 7 2" xfId="8056" xr:uid="{00000000-0005-0000-0000-0000794D0000}"/>
    <cellStyle name="Normal 2 22 7 2 2" xfId="8057" xr:uid="{00000000-0005-0000-0000-00007A4D0000}"/>
    <cellStyle name="Normal 2 22 7 2 2 2" xfId="8058" xr:uid="{00000000-0005-0000-0000-00007B4D0000}"/>
    <cellStyle name="Normal 2 22 7 2 2 2 2" xfId="22628" xr:uid="{00000000-0005-0000-0000-00007C4D0000}"/>
    <cellStyle name="Normal 2 22 7 2 2 3" xfId="8059" xr:uid="{00000000-0005-0000-0000-00007D4D0000}"/>
    <cellStyle name="Normal 2 22 7 2 2 3 2" xfId="26464" xr:uid="{00000000-0005-0000-0000-00007E4D0000}"/>
    <cellStyle name="Normal 2 22 7 2 2 4" xfId="8060" xr:uid="{00000000-0005-0000-0000-00007F4D0000}"/>
    <cellStyle name="Normal 2 22 7 2 2 4 2" xfId="30301" xr:uid="{00000000-0005-0000-0000-0000804D0000}"/>
    <cellStyle name="Normal 2 22 7 2 2 5" xfId="20570" xr:uid="{00000000-0005-0000-0000-0000814D0000}"/>
    <cellStyle name="Normal 2 22 7 2 3" xfId="8061" xr:uid="{00000000-0005-0000-0000-0000824D0000}"/>
    <cellStyle name="Normal 2 22 7 2 3 2" xfId="22627" xr:uid="{00000000-0005-0000-0000-0000834D0000}"/>
    <cellStyle name="Normal 2 22 7 2 4" xfId="8062" xr:uid="{00000000-0005-0000-0000-0000844D0000}"/>
    <cellStyle name="Normal 2 22 7 2 4 2" xfId="26463" xr:uid="{00000000-0005-0000-0000-0000854D0000}"/>
    <cellStyle name="Normal 2 22 7 2 5" xfId="8063" xr:uid="{00000000-0005-0000-0000-0000864D0000}"/>
    <cellStyle name="Normal 2 22 7 2 5 2" xfId="30300" xr:uid="{00000000-0005-0000-0000-0000874D0000}"/>
    <cellStyle name="Normal 2 22 7 2 6" xfId="17606" xr:uid="{00000000-0005-0000-0000-0000884D0000}"/>
    <cellStyle name="Normal 2 22 7 3" xfId="8064" xr:uid="{00000000-0005-0000-0000-0000894D0000}"/>
    <cellStyle name="Normal 2 22 7 3 2" xfId="8065" xr:uid="{00000000-0005-0000-0000-00008A4D0000}"/>
    <cellStyle name="Normal 2 22 7 3 2 2" xfId="22629" xr:uid="{00000000-0005-0000-0000-00008B4D0000}"/>
    <cellStyle name="Normal 2 22 7 3 3" xfId="8066" xr:uid="{00000000-0005-0000-0000-00008C4D0000}"/>
    <cellStyle name="Normal 2 22 7 3 3 2" xfId="26465" xr:uid="{00000000-0005-0000-0000-00008D4D0000}"/>
    <cellStyle name="Normal 2 22 7 3 4" xfId="8067" xr:uid="{00000000-0005-0000-0000-00008E4D0000}"/>
    <cellStyle name="Normal 2 22 7 3 4 2" xfId="30302" xr:uid="{00000000-0005-0000-0000-00008F4D0000}"/>
    <cellStyle name="Normal 2 22 7 3 5" xfId="19547" xr:uid="{00000000-0005-0000-0000-0000904D0000}"/>
    <cellStyle name="Normal 2 22 7 4" xfId="8068" xr:uid="{00000000-0005-0000-0000-0000914D0000}"/>
    <cellStyle name="Normal 2 22 7 4 2" xfId="22626" xr:uid="{00000000-0005-0000-0000-0000924D0000}"/>
    <cellStyle name="Normal 2 22 7 5" xfId="8069" xr:uid="{00000000-0005-0000-0000-0000934D0000}"/>
    <cellStyle name="Normal 2 22 7 5 2" xfId="26462" xr:uid="{00000000-0005-0000-0000-0000944D0000}"/>
    <cellStyle name="Normal 2 22 7 6" xfId="8070" xr:uid="{00000000-0005-0000-0000-0000954D0000}"/>
    <cellStyle name="Normal 2 22 7 6 2" xfId="30299" xr:uid="{00000000-0005-0000-0000-0000964D0000}"/>
    <cellStyle name="Normal 2 22 7 7" xfId="17605" xr:uid="{00000000-0005-0000-0000-0000974D0000}"/>
    <cellStyle name="Normal 2 22 8" xfId="8071" xr:uid="{00000000-0005-0000-0000-0000984D0000}"/>
    <cellStyle name="Normal 2 22 8 2" xfId="8072" xr:uid="{00000000-0005-0000-0000-0000994D0000}"/>
    <cellStyle name="Normal 2 22 8 2 2" xfId="8073" xr:uid="{00000000-0005-0000-0000-00009A4D0000}"/>
    <cellStyle name="Normal 2 22 8 2 2 2" xfId="22631" xr:uid="{00000000-0005-0000-0000-00009B4D0000}"/>
    <cellStyle name="Normal 2 22 8 2 3" xfId="8074" xr:uid="{00000000-0005-0000-0000-00009C4D0000}"/>
    <cellStyle name="Normal 2 22 8 2 3 2" xfId="26467" xr:uid="{00000000-0005-0000-0000-00009D4D0000}"/>
    <cellStyle name="Normal 2 22 8 2 4" xfId="8075" xr:uid="{00000000-0005-0000-0000-00009E4D0000}"/>
    <cellStyle name="Normal 2 22 8 2 4 2" xfId="30304" xr:uid="{00000000-0005-0000-0000-00009F4D0000}"/>
    <cellStyle name="Normal 2 22 8 2 5" xfId="20036" xr:uid="{00000000-0005-0000-0000-0000A04D0000}"/>
    <cellStyle name="Normal 2 22 8 3" xfId="8076" xr:uid="{00000000-0005-0000-0000-0000A14D0000}"/>
    <cellStyle name="Normal 2 22 8 3 2" xfId="22630" xr:uid="{00000000-0005-0000-0000-0000A24D0000}"/>
    <cellStyle name="Normal 2 22 8 4" xfId="8077" xr:uid="{00000000-0005-0000-0000-0000A34D0000}"/>
    <cellStyle name="Normal 2 22 8 4 2" xfId="26466" xr:uid="{00000000-0005-0000-0000-0000A44D0000}"/>
    <cellStyle name="Normal 2 22 8 5" xfId="8078" xr:uid="{00000000-0005-0000-0000-0000A54D0000}"/>
    <cellStyle name="Normal 2 22 8 5 2" xfId="30303" xr:uid="{00000000-0005-0000-0000-0000A64D0000}"/>
    <cellStyle name="Normal 2 22 8 6" xfId="17607" xr:uid="{00000000-0005-0000-0000-0000A74D0000}"/>
    <cellStyle name="Normal 2 22 9" xfId="8079" xr:uid="{00000000-0005-0000-0000-0000A84D0000}"/>
    <cellStyle name="Normal 2 22 9 2" xfId="8080" xr:uid="{00000000-0005-0000-0000-0000A94D0000}"/>
    <cellStyle name="Normal 2 22 9 2 2" xfId="22632" xr:uid="{00000000-0005-0000-0000-0000AA4D0000}"/>
    <cellStyle name="Normal 2 22 9 3" xfId="8081" xr:uid="{00000000-0005-0000-0000-0000AB4D0000}"/>
    <cellStyle name="Normal 2 22 9 3 2" xfId="26468" xr:uid="{00000000-0005-0000-0000-0000AC4D0000}"/>
    <cellStyle name="Normal 2 22 9 4" xfId="8082" xr:uid="{00000000-0005-0000-0000-0000AD4D0000}"/>
    <cellStyle name="Normal 2 22 9 4 2" xfId="30305" xr:uid="{00000000-0005-0000-0000-0000AE4D0000}"/>
    <cellStyle name="Normal 2 22 9 5" xfId="19049" xr:uid="{00000000-0005-0000-0000-0000AF4D0000}"/>
    <cellStyle name="Normal 2 23" xfId="8083" xr:uid="{00000000-0005-0000-0000-0000B04D0000}"/>
    <cellStyle name="Normal 2 23 10" xfId="8084" xr:uid="{00000000-0005-0000-0000-0000B14D0000}"/>
    <cellStyle name="Normal 2 23 10 2" xfId="22633" xr:uid="{00000000-0005-0000-0000-0000B24D0000}"/>
    <cellStyle name="Normal 2 23 11" xfId="8085" xr:uid="{00000000-0005-0000-0000-0000B34D0000}"/>
    <cellStyle name="Normal 2 23 11 2" xfId="26469" xr:uid="{00000000-0005-0000-0000-0000B44D0000}"/>
    <cellStyle name="Normal 2 23 12" xfId="8086" xr:uid="{00000000-0005-0000-0000-0000B54D0000}"/>
    <cellStyle name="Normal 2 23 12 2" xfId="30306" xr:uid="{00000000-0005-0000-0000-0000B64D0000}"/>
    <cellStyle name="Normal 2 23 13" xfId="32654" xr:uid="{00000000-0005-0000-0000-0000B74D0000}"/>
    <cellStyle name="Normal 2 23 14" xfId="17608" xr:uid="{00000000-0005-0000-0000-0000B84D0000}"/>
    <cellStyle name="Normal 2 23 2" xfId="8087" xr:uid="{00000000-0005-0000-0000-0000B94D0000}"/>
    <cellStyle name="Normal 2 23 2 10" xfId="8088" xr:uid="{00000000-0005-0000-0000-0000BA4D0000}"/>
    <cellStyle name="Normal 2 23 2 10 2" xfId="30307" xr:uid="{00000000-0005-0000-0000-0000BB4D0000}"/>
    <cellStyle name="Normal 2 23 2 11" xfId="17609" xr:uid="{00000000-0005-0000-0000-0000BC4D0000}"/>
    <cellStyle name="Normal 2 23 2 2" xfId="8089" xr:uid="{00000000-0005-0000-0000-0000BD4D0000}"/>
    <cellStyle name="Normal 2 23 2 2 2" xfId="8090" xr:uid="{00000000-0005-0000-0000-0000BE4D0000}"/>
    <cellStyle name="Normal 2 23 2 2 2 2" xfId="8091" xr:uid="{00000000-0005-0000-0000-0000BF4D0000}"/>
    <cellStyle name="Normal 2 23 2 2 2 2 2" xfId="8092" xr:uid="{00000000-0005-0000-0000-0000C04D0000}"/>
    <cellStyle name="Normal 2 23 2 2 2 2 2 2" xfId="8093" xr:uid="{00000000-0005-0000-0000-0000C14D0000}"/>
    <cellStyle name="Normal 2 23 2 2 2 2 2 2 2" xfId="8094" xr:uid="{00000000-0005-0000-0000-0000C24D0000}"/>
    <cellStyle name="Normal 2 23 2 2 2 2 2 2 2 2" xfId="22639" xr:uid="{00000000-0005-0000-0000-0000C34D0000}"/>
    <cellStyle name="Normal 2 23 2 2 2 2 2 2 3" xfId="8095" xr:uid="{00000000-0005-0000-0000-0000C44D0000}"/>
    <cellStyle name="Normal 2 23 2 2 2 2 2 2 3 2" xfId="26475" xr:uid="{00000000-0005-0000-0000-0000C54D0000}"/>
    <cellStyle name="Normal 2 23 2 2 2 2 2 2 4" xfId="8096" xr:uid="{00000000-0005-0000-0000-0000C64D0000}"/>
    <cellStyle name="Normal 2 23 2 2 2 2 2 2 4 2" xfId="30312" xr:uid="{00000000-0005-0000-0000-0000C74D0000}"/>
    <cellStyle name="Normal 2 23 2 2 2 2 2 2 5" xfId="20064" xr:uid="{00000000-0005-0000-0000-0000C84D0000}"/>
    <cellStyle name="Normal 2 23 2 2 2 2 2 3" xfId="8097" xr:uid="{00000000-0005-0000-0000-0000C94D0000}"/>
    <cellStyle name="Normal 2 23 2 2 2 2 2 3 2" xfId="22638" xr:uid="{00000000-0005-0000-0000-0000CA4D0000}"/>
    <cellStyle name="Normal 2 23 2 2 2 2 2 4" xfId="8098" xr:uid="{00000000-0005-0000-0000-0000CB4D0000}"/>
    <cellStyle name="Normal 2 23 2 2 2 2 2 4 2" xfId="26474" xr:uid="{00000000-0005-0000-0000-0000CC4D0000}"/>
    <cellStyle name="Normal 2 23 2 2 2 2 2 5" xfId="8099" xr:uid="{00000000-0005-0000-0000-0000CD4D0000}"/>
    <cellStyle name="Normal 2 23 2 2 2 2 2 5 2" xfId="30311" xr:uid="{00000000-0005-0000-0000-0000CE4D0000}"/>
    <cellStyle name="Normal 2 23 2 2 2 2 2 6" xfId="17613" xr:uid="{00000000-0005-0000-0000-0000CF4D0000}"/>
    <cellStyle name="Normal 2 23 2 2 2 2 3" xfId="8100" xr:uid="{00000000-0005-0000-0000-0000D04D0000}"/>
    <cellStyle name="Normal 2 23 2 2 2 2 3 2" xfId="8101" xr:uid="{00000000-0005-0000-0000-0000D14D0000}"/>
    <cellStyle name="Normal 2 23 2 2 2 2 3 2 2" xfId="22640" xr:uid="{00000000-0005-0000-0000-0000D24D0000}"/>
    <cellStyle name="Normal 2 23 2 2 2 2 3 3" xfId="8102" xr:uid="{00000000-0005-0000-0000-0000D34D0000}"/>
    <cellStyle name="Normal 2 23 2 2 2 2 3 3 2" xfId="26476" xr:uid="{00000000-0005-0000-0000-0000D44D0000}"/>
    <cellStyle name="Normal 2 23 2 2 2 2 3 4" xfId="8103" xr:uid="{00000000-0005-0000-0000-0000D54D0000}"/>
    <cellStyle name="Normal 2 23 2 2 2 2 3 4 2" xfId="30313" xr:uid="{00000000-0005-0000-0000-0000D64D0000}"/>
    <cellStyle name="Normal 2 23 2 2 2 2 3 5" xfId="19077" xr:uid="{00000000-0005-0000-0000-0000D74D0000}"/>
    <cellStyle name="Normal 2 23 2 2 2 2 4" xfId="8104" xr:uid="{00000000-0005-0000-0000-0000D84D0000}"/>
    <cellStyle name="Normal 2 23 2 2 2 2 4 2" xfId="22637" xr:uid="{00000000-0005-0000-0000-0000D94D0000}"/>
    <cellStyle name="Normal 2 23 2 2 2 2 5" xfId="8105" xr:uid="{00000000-0005-0000-0000-0000DA4D0000}"/>
    <cellStyle name="Normal 2 23 2 2 2 2 5 2" xfId="26473" xr:uid="{00000000-0005-0000-0000-0000DB4D0000}"/>
    <cellStyle name="Normal 2 23 2 2 2 2 6" xfId="8106" xr:uid="{00000000-0005-0000-0000-0000DC4D0000}"/>
    <cellStyle name="Normal 2 23 2 2 2 2 6 2" xfId="30310" xr:uid="{00000000-0005-0000-0000-0000DD4D0000}"/>
    <cellStyle name="Normal 2 23 2 2 2 2 7" xfId="17612" xr:uid="{00000000-0005-0000-0000-0000DE4D0000}"/>
    <cellStyle name="Normal 2 23 2 2 2 3" xfId="8107" xr:uid="{00000000-0005-0000-0000-0000DF4D0000}"/>
    <cellStyle name="Normal 2 23 2 2 2 3 2" xfId="8108" xr:uid="{00000000-0005-0000-0000-0000E04D0000}"/>
    <cellStyle name="Normal 2 23 2 2 2 3 2 2" xfId="8109" xr:uid="{00000000-0005-0000-0000-0000E14D0000}"/>
    <cellStyle name="Normal 2 23 2 2 2 3 2 2 2" xfId="22642" xr:uid="{00000000-0005-0000-0000-0000E24D0000}"/>
    <cellStyle name="Normal 2 23 2 2 2 3 2 3" xfId="8110" xr:uid="{00000000-0005-0000-0000-0000E34D0000}"/>
    <cellStyle name="Normal 2 23 2 2 2 3 2 3 2" xfId="26478" xr:uid="{00000000-0005-0000-0000-0000E44D0000}"/>
    <cellStyle name="Normal 2 23 2 2 2 3 2 4" xfId="8111" xr:uid="{00000000-0005-0000-0000-0000E54D0000}"/>
    <cellStyle name="Normal 2 23 2 2 2 3 2 4 2" xfId="30315" xr:uid="{00000000-0005-0000-0000-0000E64D0000}"/>
    <cellStyle name="Normal 2 23 2 2 2 3 2 5" xfId="20063" xr:uid="{00000000-0005-0000-0000-0000E74D0000}"/>
    <cellStyle name="Normal 2 23 2 2 2 3 3" xfId="8112" xr:uid="{00000000-0005-0000-0000-0000E84D0000}"/>
    <cellStyle name="Normal 2 23 2 2 2 3 3 2" xfId="22641" xr:uid="{00000000-0005-0000-0000-0000E94D0000}"/>
    <cellStyle name="Normal 2 23 2 2 2 3 4" xfId="8113" xr:uid="{00000000-0005-0000-0000-0000EA4D0000}"/>
    <cellStyle name="Normal 2 23 2 2 2 3 4 2" xfId="26477" xr:uid="{00000000-0005-0000-0000-0000EB4D0000}"/>
    <cellStyle name="Normal 2 23 2 2 2 3 5" xfId="8114" xr:uid="{00000000-0005-0000-0000-0000EC4D0000}"/>
    <cellStyle name="Normal 2 23 2 2 2 3 5 2" xfId="30314" xr:uid="{00000000-0005-0000-0000-0000ED4D0000}"/>
    <cellStyle name="Normal 2 23 2 2 2 3 6" xfId="17614" xr:uid="{00000000-0005-0000-0000-0000EE4D0000}"/>
    <cellStyle name="Normal 2 23 2 2 2 4" xfId="8115" xr:uid="{00000000-0005-0000-0000-0000EF4D0000}"/>
    <cellStyle name="Normal 2 23 2 2 2 4 2" xfId="8116" xr:uid="{00000000-0005-0000-0000-0000F04D0000}"/>
    <cellStyle name="Normal 2 23 2 2 2 4 2 2" xfId="22643" xr:uid="{00000000-0005-0000-0000-0000F14D0000}"/>
    <cellStyle name="Normal 2 23 2 2 2 4 3" xfId="8117" xr:uid="{00000000-0005-0000-0000-0000F24D0000}"/>
    <cellStyle name="Normal 2 23 2 2 2 4 3 2" xfId="26479" xr:uid="{00000000-0005-0000-0000-0000F34D0000}"/>
    <cellStyle name="Normal 2 23 2 2 2 4 4" xfId="8118" xr:uid="{00000000-0005-0000-0000-0000F44D0000}"/>
    <cellStyle name="Normal 2 23 2 2 2 4 4 2" xfId="30316" xr:uid="{00000000-0005-0000-0000-0000F54D0000}"/>
    <cellStyle name="Normal 2 23 2 2 2 4 5" xfId="19076" xr:uid="{00000000-0005-0000-0000-0000F64D0000}"/>
    <cellStyle name="Normal 2 23 2 2 2 5" xfId="8119" xr:uid="{00000000-0005-0000-0000-0000F74D0000}"/>
    <cellStyle name="Normal 2 23 2 2 2 5 2" xfId="22636" xr:uid="{00000000-0005-0000-0000-0000F84D0000}"/>
    <cellStyle name="Normal 2 23 2 2 2 6" xfId="8120" xr:uid="{00000000-0005-0000-0000-0000F94D0000}"/>
    <cellStyle name="Normal 2 23 2 2 2 6 2" xfId="26472" xr:uid="{00000000-0005-0000-0000-0000FA4D0000}"/>
    <cellStyle name="Normal 2 23 2 2 2 7" xfId="8121" xr:uid="{00000000-0005-0000-0000-0000FB4D0000}"/>
    <cellStyle name="Normal 2 23 2 2 2 7 2" xfId="30309" xr:uid="{00000000-0005-0000-0000-0000FC4D0000}"/>
    <cellStyle name="Normal 2 23 2 2 2 8" xfId="17611" xr:uid="{00000000-0005-0000-0000-0000FD4D0000}"/>
    <cellStyle name="Normal 2 23 2 2 3" xfId="8122" xr:uid="{00000000-0005-0000-0000-0000FE4D0000}"/>
    <cellStyle name="Normal 2 23 2 2 3 2" xfId="8123" xr:uid="{00000000-0005-0000-0000-0000FF4D0000}"/>
    <cellStyle name="Normal 2 23 2 2 3 2 2" xfId="8124" xr:uid="{00000000-0005-0000-0000-0000004E0000}"/>
    <cellStyle name="Normal 2 23 2 2 3 2 2 2" xfId="8125" xr:uid="{00000000-0005-0000-0000-0000014E0000}"/>
    <cellStyle name="Normal 2 23 2 2 3 2 2 2 2" xfId="22646" xr:uid="{00000000-0005-0000-0000-0000024E0000}"/>
    <cellStyle name="Normal 2 23 2 2 3 2 2 3" xfId="8126" xr:uid="{00000000-0005-0000-0000-0000034E0000}"/>
    <cellStyle name="Normal 2 23 2 2 3 2 2 3 2" xfId="26482" xr:uid="{00000000-0005-0000-0000-0000044E0000}"/>
    <cellStyle name="Normal 2 23 2 2 3 2 2 4" xfId="8127" xr:uid="{00000000-0005-0000-0000-0000054E0000}"/>
    <cellStyle name="Normal 2 23 2 2 3 2 2 4 2" xfId="30319" xr:uid="{00000000-0005-0000-0000-0000064E0000}"/>
    <cellStyle name="Normal 2 23 2 2 3 2 2 5" xfId="20065" xr:uid="{00000000-0005-0000-0000-0000074E0000}"/>
    <cellStyle name="Normal 2 23 2 2 3 2 3" xfId="8128" xr:uid="{00000000-0005-0000-0000-0000084E0000}"/>
    <cellStyle name="Normal 2 23 2 2 3 2 3 2" xfId="22645" xr:uid="{00000000-0005-0000-0000-0000094E0000}"/>
    <cellStyle name="Normal 2 23 2 2 3 2 4" xfId="8129" xr:uid="{00000000-0005-0000-0000-00000A4E0000}"/>
    <cellStyle name="Normal 2 23 2 2 3 2 4 2" xfId="26481" xr:uid="{00000000-0005-0000-0000-00000B4E0000}"/>
    <cellStyle name="Normal 2 23 2 2 3 2 5" xfId="8130" xr:uid="{00000000-0005-0000-0000-00000C4E0000}"/>
    <cellStyle name="Normal 2 23 2 2 3 2 5 2" xfId="30318" xr:uid="{00000000-0005-0000-0000-00000D4E0000}"/>
    <cellStyle name="Normal 2 23 2 2 3 2 6" xfId="17616" xr:uid="{00000000-0005-0000-0000-00000E4E0000}"/>
    <cellStyle name="Normal 2 23 2 2 3 3" xfId="8131" xr:uid="{00000000-0005-0000-0000-00000F4E0000}"/>
    <cellStyle name="Normal 2 23 2 2 3 3 2" xfId="8132" xr:uid="{00000000-0005-0000-0000-0000104E0000}"/>
    <cellStyle name="Normal 2 23 2 2 3 3 2 2" xfId="22647" xr:uid="{00000000-0005-0000-0000-0000114E0000}"/>
    <cellStyle name="Normal 2 23 2 2 3 3 3" xfId="8133" xr:uid="{00000000-0005-0000-0000-0000124E0000}"/>
    <cellStyle name="Normal 2 23 2 2 3 3 3 2" xfId="26483" xr:uid="{00000000-0005-0000-0000-0000134E0000}"/>
    <cellStyle name="Normal 2 23 2 2 3 3 4" xfId="8134" xr:uid="{00000000-0005-0000-0000-0000144E0000}"/>
    <cellStyle name="Normal 2 23 2 2 3 3 4 2" xfId="30320" xr:uid="{00000000-0005-0000-0000-0000154E0000}"/>
    <cellStyle name="Normal 2 23 2 2 3 3 5" xfId="19078" xr:uid="{00000000-0005-0000-0000-0000164E0000}"/>
    <cellStyle name="Normal 2 23 2 2 3 4" xfId="8135" xr:uid="{00000000-0005-0000-0000-0000174E0000}"/>
    <cellStyle name="Normal 2 23 2 2 3 4 2" xfId="22644" xr:uid="{00000000-0005-0000-0000-0000184E0000}"/>
    <cellStyle name="Normal 2 23 2 2 3 5" xfId="8136" xr:uid="{00000000-0005-0000-0000-0000194E0000}"/>
    <cellStyle name="Normal 2 23 2 2 3 5 2" xfId="26480" xr:uid="{00000000-0005-0000-0000-00001A4E0000}"/>
    <cellStyle name="Normal 2 23 2 2 3 6" xfId="8137" xr:uid="{00000000-0005-0000-0000-00001B4E0000}"/>
    <cellStyle name="Normal 2 23 2 2 3 6 2" xfId="30317" xr:uid="{00000000-0005-0000-0000-00001C4E0000}"/>
    <cellStyle name="Normal 2 23 2 2 3 7" xfId="17615" xr:uid="{00000000-0005-0000-0000-00001D4E0000}"/>
    <cellStyle name="Normal 2 23 2 2 4" xfId="8138" xr:uid="{00000000-0005-0000-0000-00001E4E0000}"/>
    <cellStyle name="Normal 2 23 2 2 4 2" xfId="8139" xr:uid="{00000000-0005-0000-0000-00001F4E0000}"/>
    <cellStyle name="Normal 2 23 2 2 4 2 2" xfId="8140" xr:uid="{00000000-0005-0000-0000-0000204E0000}"/>
    <cellStyle name="Normal 2 23 2 2 4 2 2 2" xfId="22649" xr:uid="{00000000-0005-0000-0000-0000214E0000}"/>
    <cellStyle name="Normal 2 23 2 2 4 2 3" xfId="8141" xr:uid="{00000000-0005-0000-0000-0000224E0000}"/>
    <cellStyle name="Normal 2 23 2 2 4 2 3 2" xfId="26485" xr:uid="{00000000-0005-0000-0000-0000234E0000}"/>
    <cellStyle name="Normal 2 23 2 2 4 2 4" xfId="8142" xr:uid="{00000000-0005-0000-0000-0000244E0000}"/>
    <cellStyle name="Normal 2 23 2 2 4 2 4 2" xfId="30322" xr:uid="{00000000-0005-0000-0000-0000254E0000}"/>
    <cellStyle name="Normal 2 23 2 2 4 2 5" xfId="20062" xr:uid="{00000000-0005-0000-0000-0000264E0000}"/>
    <cellStyle name="Normal 2 23 2 2 4 3" xfId="8143" xr:uid="{00000000-0005-0000-0000-0000274E0000}"/>
    <cellStyle name="Normal 2 23 2 2 4 3 2" xfId="22648" xr:uid="{00000000-0005-0000-0000-0000284E0000}"/>
    <cellStyle name="Normal 2 23 2 2 4 4" xfId="8144" xr:uid="{00000000-0005-0000-0000-0000294E0000}"/>
    <cellStyle name="Normal 2 23 2 2 4 4 2" xfId="26484" xr:uid="{00000000-0005-0000-0000-00002A4E0000}"/>
    <cellStyle name="Normal 2 23 2 2 4 5" xfId="8145" xr:uid="{00000000-0005-0000-0000-00002B4E0000}"/>
    <cellStyle name="Normal 2 23 2 2 4 5 2" xfId="30321" xr:uid="{00000000-0005-0000-0000-00002C4E0000}"/>
    <cellStyle name="Normal 2 23 2 2 4 6" xfId="17617" xr:uid="{00000000-0005-0000-0000-00002D4E0000}"/>
    <cellStyle name="Normal 2 23 2 2 5" xfId="8146" xr:uid="{00000000-0005-0000-0000-00002E4E0000}"/>
    <cellStyle name="Normal 2 23 2 2 5 2" xfId="8147" xr:uid="{00000000-0005-0000-0000-00002F4E0000}"/>
    <cellStyle name="Normal 2 23 2 2 5 2 2" xfId="22650" xr:uid="{00000000-0005-0000-0000-0000304E0000}"/>
    <cellStyle name="Normal 2 23 2 2 5 3" xfId="8148" xr:uid="{00000000-0005-0000-0000-0000314E0000}"/>
    <cellStyle name="Normal 2 23 2 2 5 3 2" xfId="26486" xr:uid="{00000000-0005-0000-0000-0000324E0000}"/>
    <cellStyle name="Normal 2 23 2 2 5 4" xfId="8149" xr:uid="{00000000-0005-0000-0000-0000334E0000}"/>
    <cellStyle name="Normal 2 23 2 2 5 4 2" xfId="30323" xr:uid="{00000000-0005-0000-0000-0000344E0000}"/>
    <cellStyle name="Normal 2 23 2 2 5 5" xfId="19075" xr:uid="{00000000-0005-0000-0000-0000354E0000}"/>
    <cellStyle name="Normal 2 23 2 2 6" xfId="8150" xr:uid="{00000000-0005-0000-0000-0000364E0000}"/>
    <cellStyle name="Normal 2 23 2 2 6 2" xfId="22635" xr:uid="{00000000-0005-0000-0000-0000374E0000}"/>
    <cellStyle name="Normal 2 23 2 2 7" xfId="8151" xr:uid="{00000000-0005-0000-0000-0000384E0000}"/>
    <cellStyle name="Normal 2 23 2 2 7 2" xfId="26471" xr:uid="{00000000-0005-0000-0000-0000394E0000}"/>
    <cellStyle name="Normal 2 23 2 2 8" xfId="8152" xr:uid="{00000000-0005-0000-0000-00003A4E0000}"/>
    <cellStyle name="Normal 2 23 2 2 8 2" xfId="30308" xr:uid="{00000000-0005-0000-0000-00003B4E0000}"/>
    <cellStyle name="Normal 2 23 2 2 9" xfId="17610" xr:uid="{00000000-0005-0000-0000-00003C4E0000}"/>
    <cellStyle name="Normal 2 23 2 3" xfId="8153" xr:uid="{00000000-0005-0000-0000-00003D4E0000}"/>
    <cellStyle name="Normal 2 23 2 3 2" xfId="8154" xr:uid="{00000000-0005-0000-0000-00003E4E0000}"/>
    <cellStyle name="Normal 2 23 2 3 2 2" xfId="8155" xr:uid="{00000000-0005-0000-0000-00003F4E0000}"/>
    <cellStyle name="Normal 2 23 2 3 2 2 2" xfId="8156" xr:uid="{00000000-0005-0000-0000-0000404E0000}"/>
    <cellStyle name="Normal 2 23 2 3 2 2 2 2" xfId="8157" xr:uid="{00000000-0005-0000-0000-0000414E0000}"/>
    <cellStyle name="Normal 2 23 2 3 2 2 2 2 2" xfId="22654" xr:uid="{00000000-0005-0000-0000-0000424E0000}"/>
    <cellStyle name="Normal 2 23 2 3 2 2 2 3" xfId="8158" xr:uid="{00000000-0005-0000-0000-0000434E0000}"/>
    <cellStyle name="Normal 2 23 2 3 2 2 2 3 2" xfId="26490" xr:uid="{00000000-0005-0000-0000-0000444E0000}"/>
    <cellStyle name="Normal 2 23 2 3 2 2 2 4" xfId="8159" xr:uid="{00000000-0005-0000-0000-0000454E0000}"/>
    <cellStyle name="Normal 2 23 2 3 2 2 2 4 2" xfId="30327" xr:uid="{00000000-0005-0000-0000-0000464E0000}"/>
    <cellStyle name="Normal 2 23 2 3 2 2 2 5" xfId="20067" xr:uid="{00000000-0005-0000-0000-0000474E0000}"/>
    <cellStyle name="Normal 2 23 2 3 2 2 3" xfId="8160" xr:uid="{00000000-0005-0000-0000-0000484E0000}"/>
    <cellStyle name="Normal 2 23 2 3 2 2 3 2" xfId="22653" xr:uid="{00000000-0005-0000-0000-0000494E0000}"/>
    <cellStyle name="Normal 2 23 2 3 2 2 4" xfId="8161" xr:uid="{00000000-0005-0000-0000-00004A4E0000}"/>
    <cellStyle name="Normal 2 23 2 3 2 2 4 2" xfId="26489" xr:uid="{00000000-0005-0000-0000-00004B4E0000}"/>
    <cellStyle name="Normal 2 23 2 3 2 2 5" xfId="8162" xr:uid="{00000000-0005-0000-0000-00004C4E0000}"/>
    <cellStyle name="Normal 2 23 2 3 2 2 5 2" xfId="30326" xr:uid="{00000000-0005-0000-0000-00004D4E0000}"/>
    <cellStyle name="Normal 2 23 2 3 2 2 6" xfId="17620" xr:uid="{00000000-0005-0000-0000-00004E4E0000}"/>
    <cellStyle name="Normal 2 23 2 3 2 3" xfId="8163" xr:uid="{00000000-0005-0000-0000-00004F4E0000}"/>
    <cellStyle name="Normal 2 23 2 3 2 3 2" xfId="8164" xr:uid="{00000000-0005-0000-0000-0000504E0000}"/>
    <cellStyle name="Normal 2 23 2 3 2 3 2 2" xfId="22655" xr:uid="{00000000-0005-0000-0000-0000514E0000}"/>
    <cellStyle name="Normal 2 23 2 3 2 3 3" xfId="8165" xr:uid="{00000000-0005-0000-0000-0000524E0000}"/>
    <cellStyle name="Normal 2 23 2 3 2 3 3 2" xfId="26491" xr:uid="{00000000-0005-0000-0000-0000534E0000}"/>
    <cellStyle name="Normal 2 23 2 3 2 3 4" xfId="8166" xr:uid="{00000000-0005-0000-0000-0000544E0000}"/>
    <cellStyle name="Normal 2 23 2 3 2 3 4 2" xfId="30328" xr:uid="{00000000-0005-0000-0000-0000554E0000}"/>
    <cellStyle name="Normal 2 23 2 3 2 3 5" xfId="19080" xr:uid="{00000000-0005-0000-0000-0000564E0000}"/>
    <cellStyle name="Normal 2 23 2 3 2 4" xfId="8167" xr:uid="{00000000-0005-0000-0000-0000574E0000}"/>
    <cellStyle name="Normal 2 23 2 3 2 4 2" xfId="22652" xr:uid="{00000000-0005-0000-0000-0000584E0000}"/>
    <cellStyle name="Normal 2 23 2 3 2 5" xfId="8168" xr:uid="{00000000-0005-0000-0000-0000594E0000}"/>
    <cellStyle name="Normal 2 23 2 3 2 5 2" xfId="26488" xr:uid="{00000000-0005-0000-0000-00005A4E0000}"/>
    <cellStyle name="Normal 2 23 2 3 2 6" xfId="8169" xr:uid="{00000000-0005-0000-0000-00005B4E0000}"/>
    <cellStyle name="Normal 2 23 2 3 2 6 2" xfId="30325" xr:uid="{00000000-0005-0000-0000-00005C4E0000}"/>
    <cellStyle name="Normal 2 23 2 3 2 7" xfId="17619" xr:uid="{00000000-0005-0000-0000-00005D4E0000}"/>
    <cellStyle name="Normal 2 23 2 3 3" xfId="8170" xr:uid="{00000000-0005-0000-0000-00005E4E0000}"/>
    <cellStyle name="Normal 2 23 2 3 3 2" xfId="8171" xr:uid="{00000000-0005-0000-0000-00005F4E0000}"/>
    <cellStyle name="Normal 2 23 2 3 3 2 2" xfId="8172" xr:uid="{00000000-0005-0000-0000-0000604E0000}"/>
    <cellStyle name="Normal 2 23 2 3 3 2 2 2" xfId="22657" xr:uid="{00000000-0005-0000-0000-0000614E0000}"/>
    <cellStyle name="Normal 2 23 2 3 3 2 3" xfId="8173" xr:uid="{00000000-0005-0000-0000-0000624E0000}"/>
    <cellStyle name="Normal 2 23 2 3 3 2 3 2" xfId="26493" xr:uid="{00000000-0005-0000-0000-0000634E0000}"/>
    <cellStyle name="Normal 2 23 2 3 3 2 4" xfId="8174" xr:uid="{00000000-0005-0000-0000-0000644E0000}"/>
    <cellStyle name="Normal 2 23 2 3 3 2 4 2" xfId="30330" xr:uid="{00000000-0005-0000-0000-0000654E0000}"/>
    <cellStyle name="Normal 2 23 2 3 3 2 5" xfId="20066" xr:uid="{00000000-0005-0000-0000-0000664E0000}"/>
    <cellStyle name="Normal 2 23 2 3 3 3" xfId="8175" xr:uid="{00000000-0005-0000-0000-0000674E0000}"/>
    <cellStyle name="Normal 2 23 2 3 3 3 2" xfId="22656" xr:uid="{00000000-0005-0000-0000-0000684E0000}"/>
    <cellStyle name="Normal 2 23 2 3 3 4" xfId="8176" xr:uid="{00000000-0005-0000-0000-0000694E0000}"/>
    <cellStyle name="Normal 2 23 2 3 3 4 2" xfId="26492" xr:uid="{00000000-0005-0000-0000-00006A4E0000}"/>
    <cellStyle name="Normal 2 23 2 3 3 5" xfId="8177" xr:uid="{00000000-0005-0000-0000-00006B4E0000}"/>
    <cellStyle name="Normal 2 23 2 3 3 5 2" xfId="30329" xr:uid="{00000000-0005-0000-0000-00006C4E0000}"/>
    <cellStyle name="Normal 2 23 2 3 3 6" xfId="17621" xr:uid="{00000000-0005-0000-0000-00006D4E0000}"/>
    <cellStyle name="Normal 2 23 2 3 4" xfId="8178" xr:uid="{00000000-0005-0000-0000-00006E4E0000}"/>
    <cellStyle name="Normal 2 23 2 3 4 2" xfId="8179" xr:uid="{00000000-0005-0000-0000-00006F4E0000}"/>
    <cellStyle name="Normal 2 23 2 3 4 2 2" xfId="22658" xr:uid="{00000000-0005-0000-0000-0000704E0000}"/>
    <cellStyle name="Normal 2 23 2 3 4 3" xfId="8180" xr:uid="{00000000-0005-0000-0000-0000714E0000}"/>
    <cellStyle name="Normal 2 23 2 3 4 3 2" xfId="26494" xr:uid="{00000000-0005-0000-0000-0000724E0000}"/>
    <cellStyle name="Normal 2 23 2 3 4 4" xfId="8181" xr:uid="{00000000-0005-0000-0000-0000734E0000}"/>
    <cellStyle name="Normal 2 23 2 3 4 4 2" xfId="30331" xr:uid="{00000000-0005-0000-0000-0000744E0000}"/>
    <cellStyle name="Normal 2 23 2 3 4 5" xfId="19079" xr:uid="{00000000-0005-0000-0000-0000754E0000}"/>
    <cellStyle name="Normal 2 23 2 3 5" xfId="8182" xr:uid="{00000000-0005-0000-0000-0000764E0000}"/>
    <cellStyle name="Normal 2 23 2 3 5 2" xfId="22651" xr:uid="{00000000-0005-0000-0000-0000774E0000}"/>
    <cellStyle name="Normal 2 23 2 3 6" xfId="8183" xr:uid="{00000000-0005-0000-0000-0000784E0000}"/>
    <cellStyle name="Normal 2 23 2 3 6 2" xfId="26487" xr:uid="{00000000-0005-0000-0000-0000794E0000}"/>
    <cellStyle name="Normal 2 23 2 3 7" xfId="8184" xr:uid="{00000000-0005-0000-0000-00007A4E0000}"/>
    <cellStyle name="Normal 2 23 2 3 7 2" xfId="30324" xr:uid="{00000000-0005-0000-0000-00007B4E0000}"/>
    <cellStyle name="Normal 2 23 2 3 8" xfId="17618" xr:uid="{00000000-0005-0000-0000-00007C4E0000}"/>
    <cellStyle name="Normal 2 23 2 4" xfId="8185" xr:uid="{00000000-0005-0000-0000-00007D4E0000}"/>
    <cellStyle name="Normal 2 23 2 4 2" xfId="8186" xr:uid="{00000000-0005-0000-0000-00007E4E0000}"/>
    <cellStyle name="Normal 2 23 2 4 2 2" xfId="8187" xr:uid="{00000000-0005-0000-0000-00007F4E0000}"/>
    <cellStyle name="Normal 2 23 2 4 2 2 2" xfId="8188" xr:uid="{00000000-0005-0000-0000-0000804E0000}"/>
    <cellStyle name="Normal 2 23 2 4 2 2 2 2" xfId="22661" xr:uid="{00000000-0005-0000-0000-0000814E0000}"/>
    <cellStyle name="Normal 2 23 2 4 2 2 3" xfId="8189" xr:uid="{00000000-0005-0000-0000-0000824E0000}"/>
    <cellStyle name="Normal 2 23 2 4 2 2 3 2" xfId="26497" xr:uid="{00000000-0005-0000-0000-0000834E0000}"/>
    <cellStyle name="Normal 2 23 2 4 2 2 4" xfId="8190" xr:uid="{00000000-0005-0000-0000-0000844E0000}"/>
    <cellStyle name="Normal 2 23 2 4 2 2 4 2" xfId="30334" xr:uid="{00000000-0005-0000-0000-0000854E0000}"/>
    <cellStyle name="Normal 2 23 2 4 2 2 5" xfId="20068" xr:uid="{00000000-0005-0000-0000-0000864E0000}"/>
    <cellStyle name="Normal 2 23 2 4 2 3" xfId="8191" xr:uid="{00000000-0005-0000-0000-0000874E0000}"/>
    <cellStyle name="Normal 2 23 2 4 2 3 2" xfId="22660" xr:uid="{00000000-0005-0000-0000-0000884E0000}"/>
    <cellStyle name="Normal 2 23 2 4 2 4" xfId="8192" xr:uid="{00000000-0005-0000-0000-0000894E0000}"/>
    <cellStyle name="Normal 2 23 2 4 2 4 2" xfId="26496" xr:uid="{00000000-0005-0000-0000-00008A4E0000}"/>
    <cellStyle name="Normal 2 23 2 4 2 5" xfId="8193" xr:uid="{00000000-0005-0000-0000-00008B4E0000}"/>
    <cellStyle name="Normal 2 23 2 4 2 5 2" xfId="30333" xr:uid="{00000000-0005-0000-0000-00008C4E0000}"/>
    <cellStyle name="Normal 2 23 2 4 2 6" xfId="17623" xr:uid="{00000000-0005-0000-0000-00008D4E0000}"/>
    <cellStyle name="Normal 2 23 2 4 3" xfId="8194" xr:uid="{00000000-0005-0000-0000-00008E4E0000}"/>
    <cellStyle name="Normal 2 23 2 4 3 2" xfId="8195" xr:uid="{00000000-0005-0000-0000-00008F4E0000}"/>
    <cellStyle name="Normal 2 23 2 4 3 2 2" xfId="22662" xr:uid="{00000000-0005-0000-0000-0000904E0000}"/>
    <cellStyle name="Normal 2 23 2 4 3 3" xfId="8196" xr:uid="{00000000-0005-0000-0000-0000914E0000}"/>
    <cellStyle name="Normal 2 23 2 4 3 3 2" xfId="26498" xr:uid="{00000000-0005-0000-0000-0000924E0000}"/>
    <cellStyle name="Normal 2 23 2 4 3 4" xfId="8197" xr:uid="{00000000-0005-0000-0000-0000934E0000}"/>
    <cellStyle name="Normal 2 23 2 4 3 4 2" xfId="30335" xr:uid="{00000000-0005-0000-0000-0000944E0000}"/>
    <cellStyle name="Normal 2 23 2 4 3 5" xfId="19081" xr:uid="{00000000-0005-0000-0000-0000954E0000}"/>
    <cellStyle name="Normal 2 23 2 4 4" xfId="8198" xr:uid="{00000000-0005-0000-0000-0000964E0000}"/>
    <cellStyle name="Normal 2 23 2 4 4 2" xfId="22659" xr:uid="{00000000-0005-0000-0000-0000974E0000}"/>
    <cellStyle name="Normal 2 23 2 4 5" xfId="8199" xr:uid="{00000000-0005-0000-0000-0000984E0000}"/>
    <cellStyle name="Normal 2 23 2 4 5 2" xfId="26495" xr:uid="{00000000-0005-0000-0000-0000994E0000}"/>
    <cellStyle name="Normal 2 23 2 4 6" xfId="8200" xr:uid="{00000000-0005-0000-0000-00009A4E0000}"/>
    <cellStyle name="Normal 2 23 2 4 6 2" xfId="30332" xr:uid="{00000000-0005-0000-0000-00009B4E0000}"/>
    <cellStyle name="Normal 2 23 2 4 7" xfId="17622" xr:uid="{00000000-0005-0000-0000-00009C4E0000}"/>
    <cellStyle name="Normal 2 23 2 5" xfId="8201" xr:uid="{00000000-0005-0000-0000-00009D4E0000}"/>
    <cellStyle name="Normal 2 23 2 5 2" xfId="8202" xr:uid="{00000000-0005-0000-0000-00009E4E0000}"/>
    <cellStyle name="Normal 2 23 2 5 2 2" xfId="8203" xr:uid="{00000000-0005-0000-0000-00009F4E0000}"/>
    <cellStyle name="Normal 2 23 2 5 2 2 2" xfId="8204" xr:uid="{00000000-0005-0000-0000-0000A04E0000}"/>
    <cellStyle name="Normal 2 23 2 5 2 2 2 2" xfId="22665" xr:uid="{00000000-0005-0000-0000-0000A14E0000}"/>
    <cellStyle name="Normal 2 23 2 5 2 2 3" xfId="8205" xr:uid="{00000000-0005-0000-0000-0000A24E0000}"/>
    <cellStyle name="Normal 2 23 2 5 2 2 3 2" xfId="26501" xr:uid="{00000000-0005-0000-0000-0000A34E0000}"/>
    <cellStyle name="Normal 2 23 2 5 2 2 4" xfId="8206" xr:uid="{00000000-0005-0000-0000-0000A44E0000}"/>
    <cellStyle name="Normal 2 23 2 5 2 2 4 2" xfId="30338" xr:uid="{00000000-0005-0000-0000-0000A54E0000}"/>
    <cellStyle name="Normal 2 23 2 5 2 2 5" xfId="20571" xr:uid="{00000000-0005-0000-0000-0000A64E0000}"/>
    <cellStyle name="Normal 2 23 2 5 2 3" xfId="8207" xr:uid="{00000000-0005-0000-0000-0000A74E0000}"/>
    <cellStyle name="Normal 2 23 2 5 2 3 2" xfId="22664" xr:uid="{00000000-0005-0000-0000-0000A84E0000}"/>
    <cellStyle name="Normal 2 23 2 5 2 4" xfId="8208" xr:uid="{00000000-0005-0000-0000-0000A94E0000}"/>
    <cellStyle name="Normal 2 23 2 5 2 4 2" xfId="26500" xr:uid="{00000000-0005-0000-0000-0000AA4E0000}"/>
    <cellStyle name="Normal 2 23 2 5 2 5" xfId="8209" xr:uid="{00000000-0005-0000-0000-0000AB4E0000}"/>
    <cellStyle name="Normal 2 23 2 5 2 5 2" xfId="30337" xr:uid="{00000000-0005-0000-0000-0000AC4E0000}"/>
    <cellStyle name="Normal 2 23 2 5 2 6" xfId="17625" xr:uid="{00000000-0005-0000-0000-0000AD4E0000}"/>
    <cellStyle name="Normal 2 23 2 5 3" xfId="8210" xr:uid="{00000000-0005-0000-0000-0000AE4E0000}"/>
    <cellStyle name="Normal 2 23 2 5 3 2" xfId="8211" xr:uid="{00000000-0005-0000-0000-0000AF4E0000}"/>
    <cellStyle name="Normal 2 23 2 5 3 2 2" xfId="22666" xr:uid="{00000000-0005-0000-0000-0000B04E0000}"/>
    <cellStyle name="Normal 2 23 2 5 3 3" xfId="8212" xr:uid="{00000000-0005-0000-0000-0000B14E0000}"/>
    <cellStyle name="Normal 2 23 2 5 3 3 2" xfId="26502" xr:uid="{00000000-0005-0000-0000-0000B24E0000}"/>
    <cellStyle name="Normal 2 23 2 5 3 4" xfId="8213" xr:uid="{00000000-0005-0000-0000-0000B34E0000}"/>
    <cellStyle name="Normal 2 23 2 5 3 4 2" xfId="30339" xr:uid="{00000000-0005-0000-0000-0000B44E0000}"/>
    <cellStyle name="Normal 2 23 2 5 3 5" xfId="19590" xr:uid="{00000000-0005-0000-0000-0000B54E0000}"/>
    <cellStyle name="Normal 2 23 2 5 4" xfId="8214" xr:uid="{00000000-0005-0000-0000-0000B64E0000}"/>
    <cellStyle name="Normal 2 23 2 5 4 2" xfId="22663" xr:uid="{00000000-0005-0000-0000-0000B74E0000}"/>
    <cellStyle name="Normal 2 23 2 5 5" xfId="8215" xr:uid="{00000000-0005-0000-0000-0000B84E0000}"/>
    <cellStyle name="Normal 2 23 2 5 5 2" xfId="26499" xr:uid="{00000000-0005-0000-0000-0000B94E0000}"/>
    <cellStyle name="Normal 2 23 2 5 6" xfId="8216" xr:uid="{00000000-0005-0000-0000-0000BA4E0000}"/>
    <cellStyle name="Normal 2 23 2 5 6 2" xfId="30336" xr:uid="{00000000-0005-0000-0000-0000BB4E0000}"/>
    <cellStyle name="Normal 2 23 2 5 7" xfId="17624" xr:uid="{00000000-0005-0000-0000-0000BC4E0000}"/>
    <cellStyle name="Normal 2 23 2 6" xfId="8217" xr:uid="{00000000-0005-0000-0000-0000BD4E0000}"/>
    <cellStyle name="Normal 2 23 2 6 2" xfId="8218" xr:uid="{00000000-0005-0000-0000-0000BE4E0000}"/>
    <cellStyle name="Normal 2 23 2 6 2 2" xfId="8219" xr:uid="{00000000-0005-0000-0000-0000BF4E0000}"/>
    <cellStyle name="Normal 2 23 2 6 2 2 2" xfId="22668" xr:uid="{00000000-0005-0000-0000-0000C04E0000}"/>
    <cellStyle name="Normal 2 23 2 6 2 3" xfId="8220" xr:uid="{00000000-0005-0000-0000-0000C14E0000}"/>
    <cellStyle name="Normal 2 23 2 6 2 3 2" xfId="26504" xr:uid="{00000000-0005-0000-0000-0000C24E0000}"/>
    <cellStyle name="Normal 2 23 2 6 2 4" xfId="8221" xr:uid="{00000000-0005-0000-0000-0000C34E0000}"/>
    <cellStyle name="Normal 2 23 2 6 2 4 2" xfId="30341" xr:uid="{00000000-0005-0000-0000-0000C44E0000}"/>
    <cellStyle name="Normal 2 23 2 6 2 5" xfId="20061" xr:uid="{00000000-0005-0000-0000-0000C54E0000}"/>
    <cellStyle name="Normal 2 23 2 6 3" xfId="8222" xr:uid="{00000000-0005-0000-0000-0000C64E0000}"/>
    <cellStyle name="Normal 2 23 2 6 3 2" xfId="22667" xr:uid="{00000000-0005-0000-0000-0000C74E0000}"/>
    <cellStyle name="Normal 2 23 2 6 4" xfId="8223" xr:uid="{00000000-0005-0000-0000-0000C84E0000}"/>
    <cellStyle name="Normal 2 23 2 6 4 2" xfId="26503" xr:uid="{00000000-0005-0000-0000-0000C94E0000}"/>
    <cellStyle name="Normal 2 23 2 6 5" xfId="8224" xr:uid="{00000000-0005-0000-0000-0000CA4E0000}"/>
    <cellStyle name="Normal 2 23 2 6 5 2" xfId="30340" xr:uid="{00000000-0005-0000-0000-0000CB4E0000}"/>
    <cellStyle name="Normal 2 23 2 6 6" xfId="17626" xr:uid="{00000000-0005-0000-0000-0000CC4E0000}"/>
    <cellStyle name="Normal 2 23 2 7" xfId="8225" xr:uid="{00000000-0005-0000-0000-0000CD4E0000}"/>
    <cellStyle name="Normal 2 23 2 7 2" xfId="8226" xr:uid="{00000000-0005-0000-0000-0000CE4E0000}"/>
    <cellStyle name="Normal 2 23 2 7 2 2" xfId="22669" xr:uid="{00000000-0005-0000-0000-0000CF4E0000}"/>
    <cellStyle name="Normal 2 23 2 7 3" xfId="8227" xr:uid="{00000000-0005-0000-0000-0000D04E0000}"/>
    <cellStyle name="Normal 2 23 2 7 3 2" xfId="26505" xr:uid="{00000000-0005-0000-0000-0000D14E0000}"/>
    <cellStyle name="Normal 2 23 2 7 4" xfId="8228" xr:uid="{00000000-0005-0000-0000-0000D24E0000}"/>
    <cellStyle name="Normal 2 23 2 7 4 2" xfId="30342" xr:uid="{00000000-0005-0000-0000-0000D34E0000}"/>
    <cellStyle name="Normal 2 23 2 7 5" xfId="19074" xr:uid="{00000000-0005-0000-0000-0000D44E0000}"/>
    <cellStyle name="Normal 2 23 2 8" xfId="8229" xr:uid="{00000000-0005-0000-0000-0000D54E0000}"/>
    <cellStyle name="Normal 2 23 2 8 2" xfId="22634" xr:uid="{00000000-0005-0000-0000-0000D64E0000}"/>
    <cellStyle name="Normal 2 23 2 9" xfId="8230" xr:uid="{00000000-0005-0000-0000-0000D74E0000}"/>
    <cellStyle name="Normal 2 23 2 9 2" xfId="26470" xr:uid="{00000000-0005-0000-0000-0000D84E0000}"/>
    <cellStyle name="Normal 2 23 3" xfId="8231" xr:uid="{00000000-0005-0000-0000-0000D94E0000}"/>
    <cellStyle name="Normal 2 23 3 10" xfId="8232" xr:uid="{00000000-0005-0000-0000-0000DA4E0000}"/>
    <cellStyle name="Normal 2 23 3 10 2" xfId="30343" xr:uid="{00000000-0005-0000-0000-0000DB4E0000}"/>
    <cellStyle name="Normal 2 23 3 11" xfId="17627" xr:uid="{00000000-0005-0000-0000-0000DC4E0000}"/>
    <cellStyle name="Normal 2 23 3 2" xfId="8233" xr:uid="{00000000-0005-0000-0000-0000DD4E0000}"/>
    <cellStyle name="Normal 2 23 3 2 2" xfId="8234" xr:uid="{00000000-0005-0000-0000-0000DE4E0000}"/>
    <cellStyle name="Normal 2 23 3 2 2 2" xfId="8235" xr:uid="{00000000-0005-0000-0000-0000DF4E0000}"/>
    <cellStyle name="Normal 2 23 3 2 2 2 2" xfId="8236" xr:uid="{00000000-0005-0000-0000-0000E04E0000}"/>
    <cellStyle name="Normal 2 23 3 2 2 2 2 2" xfId="8237" xr:uid="{00000000-0005-0000-0000-0000E14E0000}"/>
    <cellStyle name="Normal 2 23 3 2 2 2 2 2 2" xfId="8238" xr:uid="{00000000-0005-0000-0000-0000E24E0000}"/>
    <cellStyle name="Normal 2 23 3 2 2 2 2 2 2 2" xfId="22675" xr:uid="{00000000-0005-0000-0000-0000E34E0000}"/>
    <cellStyle name="Normal 2 23 3 2 2 2 2 2 3" xfId="8239" xr:uid="{00000000-0005-0000-0000-0000E44E0000}"/>
    <cellStyle name="Normal 2 23 3 2 2 2 2 2 3 2" xfId="26511" xr:uid="{00000000-0005-0000-0000-0000E54E0000}"/>
    <cellStyle name="Normal 2 23 3 2 2 2 2 2 4" xfId="8240" xr:uid="{00000000-0005-0000-0000-0000E64E0000}"/>
    <cellStyle name="Normal 2 23 3 2 2 2 2 2 4 2" xfId="30348" xr:uid="{00000000-0005-0000-0000-0000E74E0000}"/>
    <cellStyle name="Normal 2 23 3 2 2 2 2 2 5" xfId="20072" xr:uid="{00000000-0005-0000-0000-0000E84E0000}"/>
    <cellStyle name="Normal 2 23 3 2 2 2 2 3" xfId="8241" xr:uid="{00000000-0005-0000-0000-0000E94E0000}"/>
    <cellStyle name="Normal 2 23 3 2 2 2 2 3 2" xfId="22674" xr:uid="{00000000-0005-0000-0000-0000EA4E0000}"/>
    <cellStyle name="Normal 2 23 3 2 2 2 2 4" xfId="8242" xr:uid="{00000000-0005-0000-0000-0000EB4E0000}"/>
    <cellStyle name="Normal 2 23 3 2 2 2 2 4 2" xfId="26510" xr:uid="{00000000-0005-0000-0000-0000EC4E0000}"/>
    <cellStyle name="Normal 2 23 3 2 2 2 2 5" xfId="8243" xr:uid="{00000000-0005-0000-0000-0000ED4E0000}"/>
    <cellStyle name="Normal 2 23 3 2 2 2 2 5 2" xfId="30347" xr:uid="{00000000-0005-0000-0000-0000EE4E0000}"/>
    <cellStyle name="Normal 2 23 3 2 2 2 2 6" xfId="17631" xr:uid="{00000000-0005-0000-0000-0000EF4E0000}"/>
    <cellStyle name="Normal 2 23 3 2 2 2 3" xfId="8244" xr:uid="{00000000-0005-0000-0000-0000F04E0000}"/>
    <cellStyle name="Normal 2 23 3 2 2 2 3 2" xfId="8245" xr:uid="{00000000-0005-0000-0000-0000F14E0000}"/>
    <cellStyle name="Normal 2 23 3 2 2 2 3 2 2" xfId="22676" xr:uid="{00000000-0005-0000-0000-0000F24E0000}"/>
    <cellStyle name="Normal 2 23 3 2 2 2 3 3" xfId="8246" xr:uid="{00000000-0005-0000-0000-0000F34E0000}"/>
    <cellStyle name="Normal 2 23 3 2 2 2 3 3 2" xfId="26512" xr:uid="{00000000-0005-0000-0000-0000F44E0000}"/>
    <cellStyle name="Normal 2 23 3 2 2 2 3 4" xfId="8247" xr:uid="{00000000-0005-0000-0000-0000F54E0000}"/>
    <cellStyle name="Normal 2 23 3 2 2 2 3 4 2" xfId="30349" xr:uid="{00000000-0005-0000-0000-0000F64E0000}"/>
    <cellStyle name="Normal 2 23 3 2 2 2 3 5" xfId="19085" xr:uid="{00000000-0005-0000-0000-0000F74E0000}"/>
    <cellStyle name="Normal 2 23 3 2 2 2 4" xfId="8248" xr:uid="{00000000-0005-0000-0000-0000F84E0000}"/>
    <cellStyle name="Normal 2 23 3 2 2 2 4 2" xfId="22673" xr:uid="{00000000-0005-0000-0000-0000F94E0000}"/>
    <cellStyle name="Normal 2 23 3 2 2 2 5" xfId="8249" xr:uid="{00000000-0005-0000-0000-0000FA4E0000}"/>
    <cellStyle name="Normal 2 23 3 2 2 2 5 2" xfId="26509" xr:uid="{00000000-0005-0000-0000-0000FB4E0000}"/>
    <cellStyle name="Normal 2 23 3 2 2 2 6" xfId="8250" xr:uid="{00000000-0005-0000-0000-0000FC4E0000}"/>
    <cellStyle name="Normal 2 23 3 2 2 2 6 2" xfId="30346" xr:uid="{00000000-0005-0000-0000-0000FD4E0000}"/>
    <cellStyle name="Normal 2 23 3 2 2 2 7" xfId="17630" xr:uid="{00000000-0005-0000-0000-0000FE4E0000}"/>
    <cellStyle name="Normal 2 23 3 2 2 3" xfId="8251" xr:uid="{00000000-0005-0000-0000-0000FF4E0000}"/>
    <cellStyle name="Normal 2 23 3 2 2 3 2" xfId="8252" xr:uid="{00000000-0005-0000-0000-0000004F0000}"/>
    <cellStyle name="Normal 2 23 3 2 2 3 2 2" xfId="8253" xr:uid="{00000000-0005-0000-0000-0000014F0000}"/>
    <cellStyle name="Normal 2 23 3 2 2 3 2 2 2" xfId="22678" xr:uid="{00000000-0005-0000-0000-0000024F0000}"/>
    <cellStyle name="Normal 2 23 3 2 2 3 2 3" xfId="8254" xr:uid="{00000000-0005-0000-0000-0000034F0000}"/>
    <cellStyle name="Normal 2 23 3 2 2 3 2 3 2" xfId="26514" xr:uid="{00000000-0005-0000-0000-0000044F0000}"/>
    <cellStyle name="Normal 2 23 3 2 2 3 2 4" xfId="8255" xr:uid="{00000000-0005-0000-0000-0000054F0000}"/>
    <cellStyle name="Normal 2 23 3 2 2 3 2 4 2" xfId="30351" xr:uid="{00000000-0005-0000-0000-0000064F0000}"/>
    <cellStyle name="Normal 2 23 3 2 2 3 2 5" xfId="20071" xr:uid="{00000000-0005-0000-0000-0000074F0000}"/>
    <cellStyle name="Normal 2 23 3 2 2 3 3" xfId="8256" xr:uid="{00000000-0005-0000-0000-0000084F0000}"/>
    <cellStyle name="Normal 2 23 3 2 2 3 3 2" xfId="22677" xr:uid="{00000000-0005-0000-0000-0000094F0000}"/>
    <cellStyle name="Normal 2 23 3 2 2 3 4" xfId="8257" xr:uid="{00000000-0005-0000-0000-00000A4F0000}"/>
    <cellStyle name="Normal 2 23 3 2 2 3 4 2" xfId="26513" xr:uid="{00000000-0005-0000-0000-00000B4F0000}"/>
    <cellStyle name="Normal 2 23 3 2 2 3 5" xfId="8258" xr:uid="{00000000-0005-0000-0000-00000C4F0000}"/>
    <cellStyle name="Normal 2 23 3 2 2 3 5 2" xfId="30350" xr:uid="{00000000-0005-0000-0000-00000D4F0000}"/>
    <cellStyle name="Normal 2 23 3 2 2 3 6" xfId="17632" xr:uid="{00000000-0005-0000-0000-00000E4F0000}"/>
    <cellStyle name="Normal 2 23 3 2 2 4" xfId="8259" xr:uid="{00000000-0005-0000-0000-00000F4F0000}"/>
    <cellStyle name="Normal 2 23 3 2 2 4 2" xfId="8260" xr:uid="{00000000-0005-0000-0000-0000104F0000}"/>
    <cellStyle name="Normal 2 23 3 2 2 4 2 2" xfId="22679" xr:uid="{00000000-0005-0000-0000-0000114F0000}"/>
    <cellStyle name="Normal 2 23 3 2 2 4 3" xfId="8261" xr:uid="{00000000-0005-0000-0000-0000124F0000}"/>
    <cellStyle name="Normal 2 23 3 2 2 4 3 2" xfId="26515" xr:uid="{00000000-0005-0000-0000-0000134F0000}"/>
    <cellStyle name="Normal 2 23 3 2 2 4 4" xfId="8262" xr:uid="{00000000-0005-0000-0000-0000144F0000}"/>
    <cellStyle name="Normal 2 23 3 2 2 4 4 2" xfId="30352" xr:uid="{00000000-0005-0000-0000-0000154F0000}"/>
    <cellStyle name="Normal 2 23 3 2 2 4 5" xfId="19084" xr:uid="{00000000-0005-0000-0000-0000164F0000}"/>
    <cellStyle name="Normal 2 23 3 2 2 5" xfId="8263" xr:uid="{00000000-0005-0000-0000-0000174F0000}"/>
    <cellStyle name="Normal 2 23 3 2 2 5 2" xfId="22672" xr:uid="{00000000-0005-0000-0000-0000184F0000}"/>
    <cellStyle name="Normal 2 23 3 2 2 6" xfId="8264" xr:uid="{00000000-0005-0000-0000-0000194F0000}"/>
    <cellStyle name="Normal 2 23 3 2 2 6 2" xfId="26508" xr:uid="{00000000-0005-0000-0000-00001A4F0000}"/>
    <cellStyle name="Normal 2 23 3 2 2 7" xfId="8265" xr:uid="{00000000-0005-0000-0000-00001B4F0000}"/>
    <cellStyle name="Normal 2 23 3 2 2 7 2" xfId="30345" xr:uid="{00000000-0005-0000-0000-00001C4F0000}"/>
    <cellStyle name="Normal 2 23 3 2 2 8" xfId="17629" xr:uid="{00000000-0005-0000-0000-00001D4F0000}"/>
    <cellStyle name="Normal 2 23 3 2 3" xfId="8266" xr:uid="{00000000-0005-0000-0000-00001E4F0000}"/>
    <cellStyle name="Normal 2 23 3 2 3 2" xfId="8267" xr:uid="{00000000-0005-0000-0000-00001F4F0000}"/>
    <cellStyle name="Normal 2 23 3 2 3 2 2" xfId="8268" xr:uid="{00000000-0005-0000-0000-0000204F0000}"/>
    <cellStyle name="Normal 2 23 3 2 3 2 2 2" xfId="8269" xr:uid="{00000000-0005-0000-0000-0000214F0000}"/>
    <cellStyle name="Normal 2 23 3 2 3 2 2 2 2" xfId="22682" xr:uid="{00000000-0005-0000-0000-0000224F0000}"/>
    <cellStyle name="Normal 2 23 3 2 3 2 2 3" xfId="8270" xr:uid="{00000000-0005-0000-0000-0000234F0000}"/>
    <cellStyle name="Normal 2 23 3 2 3 2 2 3 2" xfId="26518" xr:uid="{00000000-0005-0000-0000-0000244F0000}"/>
    <cellStyle name="Normal 2 23 3 2 3 2 2 4" xfId="8271" xr:uid="{00000000-0005-0000-0000-0000254F0000}"/>
    <cellStyle name="Normal 2 23 3 2 3 2 2 4 2" xfId="30355" xr:uid="{00000000-0005-0000-0000-0000264F0000}"/>
    <cellStyle name="Normal 2 23 3 2 3 2 2 5" xfId="20073" xr:uid="{00000000-0005-0000-0000-0000274F0000}"/>
    <cellStyle name="Normal 2 23 3 2 3 2 3" xfId="8272" xr:uid="{00000000-0005-0000-0000-0000284F0000}"/>
    <cellStyle name="Normal 2 23 3 2 3 2 3 2" xfId="22681" xr:uid="{00000000-0005-0000-0000-0000294F0000}"/>
    <cellStyle name="Normal 2 23 3 2 3 2 4" xfId="8273" xr:uid="{00000000-0005-0000-0000-00002A4F0000}"/>
    <cellStyle name="Normal 2 23 3 2 3 2 4 2" xfId="26517" xr:uid="{00000000-0005-0000-0000-00002B4F0000}"/>
    <cellStyle name="Normal 2 23 3 2 3 2 5" xfId="8274" xr:uid="{00000000-0005-0000-0000-00002C4F0000}"/>
    <cellStyle name="Normal 2 23 3 2 3 2 5 2" xfId="30354" xr:uid="{00000000-0005-0000-0000-00002D4F0000}"/>
    <cellStyle name="Normal 2 23 3 2 3 2 6" xfId="17634" xr:uid="{00000000-0005-0000-0000-00002E4F0000}"/>
    <cellStyle name="Normal 2 23 3 2 3 3" xfId="8275" xr:uid="{00000000-0005-0000-0000-00002F4F0000}"/>
    <cellStyle name="Normal 2 23 3 2 3 3 2" xfId="8276" xr:uid="{00000000-0005-0000-0000-0000304F0000}"/>
    <cellStyle name="Normal 2 23 3 2 3 3 2 2" xfId="22683" xr:uid="{00000000-0005-0000-0000-0000314F0000}"/>
    <cellStyle name="Normal 2 23 3 2 3 3 3" xfId="8277" xr:uid="{00000000-0005-0000-0000-0000324F0000}"/>
    <cellStyle name="Normal 2 23 3 2 3 3 3 2" xfId="26519" xr:uid="{00000000-0005-0000-0000-0000334F0000}"/>
    <cellStyle name="Normal 2 23 3 2 3 3 4" xfId="8278" xr:uid="{00000000-0005-0000-0000-0000344F0000}"/>
    <cellStyle name="Normal 2 23 3 2 3 3 4 2" xfId="30356" xr:uid="{00000000-0005-0000-0000-0000354F0000}"/>
    <cellStyle name="Normal 2 23 3 2 3 3 5" xfId="19086" xr:uid="{00000000-0005-0000-0000-0000364F0000}"/>
    <cellStyle name="Normal 2 23 3 2 3 4" xfId="8279" xr:uid="{00000000-0005-0000-0000-0000374F0000}"/>
    <cellStyle name="Normal 2 23 3 2 3 4 2" xfId="22680" xr:uid="{00000000-0005-0000-0000-0000384F0000}"/>
    <cellStyle name="Normal 2 23 3 2 3 5" xfId="8280" xr:uid="{00000000-0005-0000-0000-0000394F0000}"/>
    <cellStyle name="Normal 2 23 3 2 3 5 2" xfId="26516" xr:uid="{00000000-0005-0000-0000-00003A4F0000}"/>
    <cellStyle name="Normal 2 23 3 2 3 6" xfId="8281" xr:uid="{00000000-0005-0000-0000-00003B4F0000}"/>
    <cellStyle name="Normal 2 23 3 2 3 6 2" xfId="30353" xr:uid="{00000000-0005-0000-0000-00003C4F0000}"/>
    <cellStyle name="Normal 2 23 3 2 3 7" xfId="17633" xr:uid="{00000000-0005-0000-0000-00003D4F0000}"/>
    <cellStyle name="Normal 2 23 3 2 4" xfId="8282" xr:uid="{00000000-0005-0000-0000-00003E4F0000}"/>
    <cellStyle name="Normal 2 23 3 2 4 2" xfId="8283" xr:uid="{00000000-0005-0000-0000-00003F4F0000}"/>
    <cellStyle name="Normal 2 23 3 2 4 2 2" xfId="8284" xr:uid="{00000000-0005-0000-0000-0000404F0000}"/>
    <cellStyle name="Normal 2 23 3 2 4 2 2 2" xfId="22685" xr:uid="{00000000-0005-0000-0000-0000414F0000}"/>
    <cellStyle name="Normal 2 23 3 2 4 2 3" xfId="8285" xr:uid="{00000000-0005-0000-0000-0000424F0000}"/>
    <cellStyle name="Normal 2 23 3 2 4 2 3 2" xfId="26521" xr:uid="{00000000-0005-0000-0000-0000434F0000}"/>
    <cellStyle name="Normal 2 23 3 2 4 2 4" xfId="8286" xr:uid="{00000000-0005-0000-0000-0000444F0000}"/>
    <cellStyle name="Normal 2 23 3 2 4 2 4 2" xfId="30358" xr:uid="{00000000-0005-0000-0000-0000454F0000}"/>
    <cellStyle name="Normal 2 23 3 2 4 2 5" xfId="20070" xr:uid="{00000000-0005-0000-0000-0000464F0000}"/>
    <cellStyle name="Normal 2 23 3 2 4 3" xfId="8287" xr:uid="{00000000-0005-0000-0000-0000474F0000}"/>
    <cellStyle name="Normal 2 23 3 2 4 3 2" xfId="22684" xr:uid="{00000000-0005-0000-0000-0000484F0000}"/>
    <cellStyle name="Normal 2 23 3 2 4 4" xfId="8288" xr:uid="{00000000-0005-0000-0000-0000494F0000}"/>
    <cellStyle name="Normal 2 23 3 2 4 4 2" xfId="26520" xr:uid="{00000000-0005-0000-0000-00004A4F0000}"/>
    <cellStyle name="Normal 2 23 3 2 4 5" xfId="8289" xr:uid="{00000000-0005-0000-0000-00004B4F0000}"/>
    <cellStyle name="Normal 2 23 3 2 4 5 2" xfId="30357" xr:uid="{00000000-0005-0000-0000-00004C4F0000}"/>
    <cellStyle name="Normal 2 23 3 2 4 6" xfId="17635" xr:uid="{00000000-0005-0000-0000-00004D4F0000}"/>
    <cellStyle name="Normal 2 23 3 2 5" xfId="8290" xr:uid="{00000000-0005-0000-0000-00004E4F0000}"/>
    <cellStyle name="Normal 2 23 3 2 5 2" xfId="8291" xr:uid="{00000000-0005-0000-0000-00004F4F0000}"/>
    <cellStyle name="Normal 2 23 3 2 5 2 2" xfId="22686" xr:uid="{00000000-0005-0000-0000-0000504F0000}"/>
    <cellStyle name="Normal 2 23 3 2 5 3" xfId="8292" xr:uid="{00000000-0005-0000-0000-0000514F0000}"/>
    <cellStyle name="Normal 2 23 3 2 5 3 2" xfId="26522" xr:uid="{00000000-0005-0000-0000-0000524F0000}"/>
    <cellStyle name="Normal 2 23 3 2 5 4" xfId="8293" xr:uid="{00000000-0005-0000-0000-0000534F0000}"/>
    <cellStyle name="Normal 2 23 3 2 5 4 2" xfId="30359" xr:uid="{00000000-0005-0000-0000-0000544F0000}"/>
    <cellStyle name="Normal 2 23 3 2 5 5" xfId="19083" xr:uid="{00000000-0005-0000-0000-0000554F0000}"/>
    <cellStyle name="Normal 2 23 3 2 6" xfId="8294" xr:uid="{00000000-0005-0000-0000-0000564F0000}"/>
    <cellStyle name="Normal 2 23 3 2 6 2" xfId="22671" xr:uid="{00000000-0005-0000-0000-0000574F0000}"/>
    <cellStyle name="Normal 2 23 3 2 7" xfId="8295" xr:uid="{00000000-0005-0000-0000-0000584F0000}"/>
    <cellStyle name="Normal 2 23 3 2 7 2" xfId="26507" xr:uid="{00000000-0005-0000-0000-0000594F0000}"/>
    <cellStyle name="Normal 2 23 3 2 8" xfId="8296" xr:uid="{00000000-0005-0000-0000-00005A4F0000}"/>
    <cellStyle name="Normal 2 23 3 2 8 2" xfId="30344" xr:uid="{00000000-0005-0000-0000-00005B4F0000}"/>
    <cellStyle name="Normal 2 23 3 2 9" xfId="17628" xr:uid="{00000000-0005-0000-0000-00005C4F0000}"/>
    <cellStyle name="Normal 2 23 3 3" xfId="8297" xr:uid="{00000000-0005-0000-0000-00005D4F0000}"/>
    <cellStyle name="Normal 2 23 3 3 2" xfId="8298" xr:uid="{00000000-0005-0000-0000-00005E4F0000}"/>
    <cellStyle name="Normal 2 23 3 3 2 2" xfId="8299" xr:uid="{00000000-0005-0000-0000-00005F4F0000}"/>
    <cellStyle name="Normal 2 23 3 3 2 2 2" xfId="8300" xr:uid="{00000000-0005-0000-0000-0000604F0000}"/>
    <cellStyle name="Normal 2 23 3 3 2 2 2 2" xfId="8301" xr:uid="{00000000-0005-0000-0000-0000614F0000}"/>
    <cellStyle name="Normal 2 23 3 3 2 2 2 2 2" xfId="22690" xr:uid="{00000000-0005-0000-0000-0000624F0000}"/>
    <cellStyle name="Normal 2 23 3 3 2 2 2 3" xfId="8302" xr:uid="{00000000-0005-0000-0000-0000634F0000}"/>
    <cellStyle name="Normal 2 23 3 3 2 2 2 3 2" xfId="26526" xr:uid="{00000000-0005-0000-0000-0000644F0000}"/>
    <cellStyle name="Normal 2 23 3 3 2 2 2 4" xfId="8303" xr:uid="{00000000-0005-0000-0000-0000654F0000}"/>
    <cellStyle name="Normal 2 23 3 3 2 2 2 4 2" xfId="30363" xr:uid="{00000000-0005-0000-0000-0000664F0000}"/>
    <cellStyle name="Normal 2 23 3 3 2 2 2 5" xfId="20075" xr:uid="{00000000-0005-0000-0000-0000674F0000}"/>
    <cellStyle name="Normal 2 23 3 3 2 2 3" xfId="8304" xr:uid="{00000000-0005-0000-0000-0000684F0000}"/>
    <cellStyle name="Normal 2 23 3 3 2 2 3 2" xfId="22689" xr:uid="{00000000-0005-0000-0000-0000694F0000}"/>
    <cellStyle name="Normal 2 23 3 3 2 2 4" xfId="8305" xr:uid="{00000000-0005-0000-0000-00006A4F0000}"/>
    <cellStyle name="Normal 2 23 3 3 2 2 4 2" xfId="26525" xr:uid="{00000000-0005-0000-0000-00006B4F0000}"/>
    <cellStyle name="Normal 2 23 3 3 2 2 5" xfId="8306" xr:uid="{00000000-0005-0000-0000-00006C4F0000}"/>
    <cellStyle name="Normal 2 23 3 3 2 2 5 2" xfId="30362" xr:uid="{00000000-0005-0000-0000-00006D4F0000}"/>
    <cellStyle name="Normal 2 23 3 3 2 2 6" xfId="17638" xr:uid="{00000000-0005-0000-0000-00006E4F0000}"/>
    <cellStyle name="Normal 2 23 3 3 2 3" xfId="8307" xr:uid="{00000000-0005-0000-0000-00006F4F0000}"/>
    <cellStyle name="Normal 2 23 3 3 2 3 2" xfId="8308" xr:uid="{00000000-0005-0000-0000-0000704F0000}"/>
    <cellStyle name="Normal 2 23 3 3 2 3 2 2" xfId="22691" xr:uid="{00000000-0005-0000-0000-0000714F0000}"/>
    <cellStyle name="Normal 2 23 3 3 2 3 3" xfId="8309" xr:uid="{00000000-0005-0000-0000-0000724F0000}"/>
    <cellStyle name="Normal 2 23 3 3 2 3 3 2" xfId="26527" xr:uid="{00000000-0005-0000-0000-0000734F0000}"/>
    <cellStyle name="Normal 2 23 3 3 2 3 4" xfId="8310" xr:uid="{00000000-0005-0000-0000-0000744F0000}"/>
    <cellStyle name="Normal 2 23 3 3 2 3 4 2" xfId="30364" xr:uid="{00000000-0005-0000-0000-0000754F0000}"/>
    <cellStyle name="Normal 2 23 3 3 2 3 5" xfId="19088" xr:uid="{00000000-0005-0000-0000-0000764F0000}"/>
    <cellStyle name="Normal 2 23 3 3 2 4" xfId="8311" xr:uid="{00000000-0005-0000-0000-0000774F0000}"/>
    <cellStyle name="Normal 2 23 3 3 2 4 2" xfId="22688" xr:uid="{00000000-0005-0000-0000-0000784F0000}"/>
    <cellStyle name="Normal 2 23 3 3 2 5" xfId="8312" xr:uid="{00000000-0005-0000-0000-0000794F0000}"/>
    <cellStyle name="Normal 2 23 3 3 2 5 2" xfId="26524" xr:uid="{00000000-0005-0000-0000-00007A4F0000}"/>
    <cellStyle name="Normal 2 23 3 3 2 6" xfId="8313" xr:uid="{00000000-0005-0000-0000-00007B4F0000}"/>
    <cellStyle name="Normal 2 23 3 3 2 6 2" xfId="30361" xr:uid="{00000000-0005-0000-0000-00007C4F0000}"/>
    <cellStyle name="Normal 2 23 3 3 2 7" xfId="17637" xr:uid="{00000000-0005-0000-0000-00007D4F0000}"/>
    <cellStyle name="Normal 2 23 3 3 3" xfId="8314" xr:uid="{00000000-0005-0000-0000-00007E4F0000}"/>
    <cellStyle name="Normal 2 23 3 3 3 2" xfId="8315" xr:uid="{00000000-0005-0000-0000-00007F4F0000}"/>
    <cellStyle name="Normal 2 23 3 3 3 2 2" xfId="8316" xr:uid="{00000000-0005-0000-0000-0000804F0000}"/>
    <cellStyle name="Normal 2 23 3 3 3 2 2 2" xfId="22693" xr:uid="{00000000-0005-0000-0000-0000814F0000}"/>
    <cellStyle name="Normal 2 23 3 3 3 2 3" xfId="8317" xr:uid="{00000000-0005-0000-0000-0000824F0000}"/>
    <cellStyle name="Normal 2 23 3 3 3 2 3 2" xfId="26529" xr:uid="{00000000-0005-0000-0000-0000834F0000}"/>
    <cellStyle name="Normal 2 23 3 3 3 2 4" xfId="8318" xr:uid="{00000000-0005-0000-0000-0000844F0000}"/>
    <cellStyle name="Normal 2 23 3 3 3 2 4 2" xfId="30366" xr:uid="{00000000-0005-0000-0000-0000854F0000}"/>
    <cellStyle name="Normal 2 23 3 3 3 2 5" xfId="20074" xr:uid="{00000000-0005-0000-0000-0000864F0000}"/>
    <cellStyle name="Normal 2 23 3 3 3 3" xfId="8319" xr:uid="{00000000-0005-0000-0000-0000874F0000}"/>
    <cellStyle name="Normal 2 23 3 3 3 3 2" xfId="22692" xr:uid="{00000000-0005-0000-0000-0000884F0000}"/>
    <cellStyle name="Normal 2 23 3 3 3 4" xfId="8320" xr:uid="{00000000-0005-0000-0000-0000894F0000}"/>
    <cellStyle name="Normal 2 23 3 3 3 4 2" xfId="26528" xr:uid="{00000000-0005-0000-0000-00008A4F0000}"/>
    <cellStyle name="Normal 2 23 3 3 3 5" xfId="8321" xr:uid="{00000000-0005-0000-0000-00008B4F0000}"/>
    <cellStyle name="Normal 2 23 3 3 3 5 2" xfId="30365" xr:uid="{00000000-0005-0000-0000-00008C4F0000}"/>
    <cellStyle name="Normal 2 23 3 3 3 6" xfId="17639" xr:uid="{00000000-0005-0000-0000-00008D4F0000}"/>
    <cellStyle name="Normal 2 23 3 3 4" xfId="8322" xr:uid="{00000000-0005-0000-0000-00008E4F0000}"/>
    <cellStyle name="Normal 2 23 3 3 4 2" xfId="8323" xr:uid="{00000000-0005-0000-0000-00008F4F0000}"/>
    <cellStyle name="Normal 2 23 3 3 4 2 2" xfId="22694" xr:uid="{00000000-0005-0000-0000-0000904F0000}"/>
    <cellStyle name="Normal 2 23 3 3 4 3" xfId="8324" xr:uid="{00000000-0005-0000-0000-0000914F0000}"/>
    <cellStyle name="Normal 2 23 3 3 4 3 2" xfId="26530" xr:uid="{00000000-0005-0000-0000-0000924F0000}"/>
    <cellStyle name="Normal 2 23 3 3 4 4" xfId="8325" xr:uid="{00000000-0005-0000-0000-0000934F0000}"/>
    <cellStyle name="Normal 2 23 3 3 4 4 2" xfId="30367" xr:uid="{00000000-0005-0000-0000-0000944F0000}"/>
    <cellStyle name="Normal 2 23 3 3 4 5" xfId="19087" xr:uid="{00000000-0005-0000-0000-0000954F0000}"/>
    <cellStyle name="Normal 2 23 3 3 5" xfId="8326" xr:uid="{00000000-0005-0000-0000-0000964F0000}"/>
    <cellStyle name="Normal 2 23 3 3 5 2" xfId="22687" xr:uid="{00000000-0005-0000-0000-0000974F0000}"/>
    <cellStyle name="Normal 2 23 3 3 6" xfId="8327" xr:uid="{00000000-0005-0000-0000-0000984F0000}"/>
    <cellStyle name="Normal 2 23 3 3 6 2" xfId="26523" xr:uid="{00000000-0005-0000-0000-0000994F0000}"/>
    <cellStyle name="Normal 2 23 3 3 7" xfId="8328" xr:uid="{00000000-0005-0000-0000-00009A4F0000}"/>
    <cellStyle name="Normal 2 23 3 3 7 2" xfId="30360" xr:uid="{00000000-0005-0000-0000-00009B4F0000}"/>
    <cellStyle name="Normal 2 23 3 3 8" xfId="17636" xr:uid="{00000000-0005-0000-0000-00009C4F0000}"/>
    <cellStyle name="Normal 2 23 3 4" xfId="8329" xr:uid="{00000000-0005-0000-0000-00009D4F0000}"/>
    <cellStyle name="Normal 2 23 3 4 2" xfId="8330" xr:uid="{00000000-0005-0000-0000-00009E4F0000}"/>
    <cellStyle name="Normal 2 23 3 4 2 2" xfId="8331" xr:uid="{00000000-0005-0000-0000-00009F4F0000}"/>
    <cellStyle name="Normal 2 23 3 4 2 2 2" xfId="8332" xr:uid="{00000000-0005-0000-0000-0000A04F0000}"/>
    <cellStyle name="Normal 2 23 3 4 2 2 2 2" xfId="22697" xr:uid="{00000000-0005-0000-0000-0000A14F0000}"/>
    <cellStyle name="Normal 2 23 3 4 2 2 3" xfId="8333" xr:uid="{00000000-0005-0000-0000-0000A24F0000}"/>
    <cellStyle name="Normal 2 23 3 4 2 2 3 2" xfId="26533" xr:uid="{00000000-0005-0000-0000-0000A34F0000}"/>
    <cellStyle name="Normal 2 23 3 4 2 2 4" xfId="8334" xr:uid="{00000000-0005-0000-0000-0000A44F0000}"/>
    <cellStyle name="Normal 2 23 3 4 2 2 4 2" xfId="30370" xr:uid="{00000000-0005-0000-0000-0000A54F0000}"/>
    <cellStyle name="Normal 2 23 3 4 2 2 5" xfId="20076" xr:uid="{00000000-0005-0000-0000-0000A64F0000}"/>
    <cellStyle name="Normal 2 23 3 4 2 3" xfId="8335" xr:uid="{00000000-0005-0000-0000-0000A74F0000}"/>
    <cellStyle name="Normal 2 23 3 4 2 3 2" xfId="22696" xr:uid="{00000000-0005-0000-0000-0000A84F0000}"/>
    <cellStyle name="Normal 2 23 3 4 2 4" xfId="8336" xr:uid="{00000000-0005-0000-0000-0000A94F0000}"/>
    <cellStyle name="Normal 2 23 3 4 2 4 2" xfId="26532" xr:uid="{00000000-0005-0000-0000-0000AA4F0000}"/>
    <cellStyle name="Normal 2 23 3 4 2 5" xfId="8337" xr:uid="{00000000-0005-0000-0000-0000AB4F0000}"/>
    <cellStyle name="Normal 2 23 3 4 2 5 2" xfId="30369" xr:uid="{00000000-0005-0000-0000-0000AC4F0000}"/>
    <cellStyle name="Normal 2 23 3 4 2 6" xfId="17641" xr:uid="{00000000-0005-0000-0000-0000AD4F0000}"/>
    <cellStyle name="Normal 2 23 3 4 3" xfId="8338" xr:uid="{00000000-0005-0000-0000-0000AE4F0000}"/>
    <cellStyle name="Normal 2 23 3 4 3 2" xfId="8339" xr:uid="{00000000-0005-0000-0000-0000AF4F0000}"/>
    <cellStyle name="Normal 2 23 3 4 3 2 2" xfId="22698" xr:uid="{00000000-0005-0000-0000-0000B04F0000}"/>
    <cellStyle name="Normal 2 23 3 4 3 3" xfId="8340" xr:uid="{00000000-0005-0000-0000-0000B14F0000}"/>
    <cellStyle name="Normal 2 23 3 4 3 3 2" xfId="26534" xr:uid="{00000000-0005-0000-0000-0000B24F0000}"/>
    <cellStyle name="Normal 2 23 3 4 3 4" xfId="8341" xr:uid="{00000000-0005-0000-0000-0000B34F0000}"/>
    <cellStyle name="Normal 2 23 3 4 3 4 2" xfId="30371" xr:uid="{00000000-0005-0000-0000-0000B44F0000}"/>
    <cellStyle name="Normal 2 23 3 4 3 5" xfId="19089" xr:uid="{00000000-0005-0000-0000-0000B54F0000}"/>
    <cellStyle name="Normal 2 23 3 4 4" xfId="8342" xr:uid="{00000000-0005-0000-0000-0000B64F0000}"/>
    <cellStyle name="Normal 2 23 3 4 4 2" xfId="22695" xr:uid="{00000000-0005-0000-0000-0000B74F0000}"/>
    <cellStyle name="Normal 2 23 3 4 5" xfId="8343" xr:uid="{00000000-0005-0000-0000-0000B84F0000}"/>
    <cellStyle name="Normal 2 23 3 4 5 2" xfId="26531" xr:uid="{00000000-0005-0000-0000-0000B94F0000}"/>
    <cellStyle name="Normal 2 23 3 4 6" xfId="8344" xr:uid="{00000000-0005-0000-0000-0000BA4F0000}"/>
    <cellStyle name="Normal 2 23 3 4 6 2" xfId="30368" xr:uid="{00000000-0005-0000-0000-0000BB4F0000}"/>
    <cellStyle name="Normal 2 23 3 4 7" xfId="17640" xr:uid="{00000000-0005-0000-0000-0000BC4F0000}"/>
    <cellStyle name="Normal 2 23 3 5" xfId="8345" xr:uid="{00000000-0005-0000-0000-0000BD4F0000}"/>
    <cellStyle name="Normal 2 23 3 5 2" xfId="8346" xr:uid="{00000000-0005-0000-0000-0000BE4F0000}"/>
    <cellStyle name="Normal 2 23 3 5 2 2" xfId="8347" xr:uid="{00000000-0005-0000-0000-0000BF4F0000}"/>
    <cellStyle name="Normal 2 23 3 5 2 2 2" xfId="8348" xr:uid="{00000000-0005-0000-0000-0000C04F0000}"/>
    <cellStyle name="Normal 2 23 3 5 2 2 2 2" xfId="22701" xr:uid="{00000000-0005-0000-0000-0000C14F0000}"/>
    <cellStyle name="Normal 2 23 3 5 2 2 3" xfId="8349" xr:uid="{00000000-0005-0000-0000-0000C24F0000}"/>
    <cellStyle name="Normal 2 23 3 5 2 2 3 2" xfId="26537" xr:uid="{00000000-0005-0000-0000-0000C34F0000}"/>
    <cellStyle name="Normal 2 23 3 5 2 2 4" xfId="8350" xr:uid="{00000000-0005-0000-0000-0000C44F0000}"/>
    <cellStyle name="Normal 2 23 3 5 2 2 4 2" xfId="30374" xr:uid="{00000000-0005-0000-0000-0000C54F0000}"/>
    <cellStyle name="Normal 2 23 3 5 2 2 5" xfId="20572" xr:uid="{00000000-0005-0000-0000-0000C64F0000}"/>
    <cellStyle name="Normal 2 23 3 5 2 3" xfId="8351" xr:uid="{00000000-0005-0000-0000-0000C74F0000}"/>
    <cellStyle name="Normal 2 23 3 5 2 3 2" xfId="22700" xr:uid="{00000000-0005-0000-0000-0000C84F0000}"/>
    <cellStyle name="Normal 2 23 3 5 2 4" xfId="8352" xr:uid="{00000000-0005-0000-0000-0000C94F0000}"/>
    <cellStyle name="Normal 2 23 3 5 2 4 2" xfId="26536" xr:uid="{00000000-0005-0000-0000-0000CA4F0000}"/>
    <cellStyle name="Normal 2 23 3 5 2 5" xfId="8353" xr:uid="{00000000-0005-0000-0000-0000CB4F0000}"/>
    <cellStyle name="Normal 2 23 3 5 2 5 2" xfId="30373" xr:uid="{00000000-0005-0000-0000-0000CC4F0000}"/>
    <cellStyle name="Normal 2 23 3 5 2 6" xfId="17643" xr:uid="{00000000-0005-0000-0000-0000CD4F0000}"/>
    <cellStyle name="Normal 2 23 3 5 3" xfId="8354" xr:uid="{00000000-0005-0000-0000-0000CE4F0000}"/>
    <cellStyle name="Normal 2 23 3 5 3 2" xfId="8355" xr:uid="{00000000-0005-0000-0000-0000CF4F0000}"/>
    <cellStyle name="Normal 2 23 3 5 3 2 2" xfId="22702" xr:uid="{00000000-0005-0000-0000-0000D04F0000}"/>
    <cellStyle name="Normal 2 23 3 5 3 3" xfId="8356" xr:uid="{00000000-0005-0000-0000-0000D14F0000}"/>
    <cellStyle name="Normal 2 23 3 5 3 3 2" xfId="26538" xr:uid="{00000000-0005-0000-0000-0000D24F0000}"/>
    <cellStyle name="Normal 2 23 3 5 3 4" xfId="8357" xr:uid="{00000000-0005-0000-0000-0000D34F0000}"/>
    <cellStyle name="Normal 2 23 3 5 3 4 2" xfId="30375" xr:uid="{00000000-0005-0000-0000-0000D44F0000}"/>
    <cellStyle name="Normal 2 23 3 5 3 5" xfId="19591" xr:uid="{00000000-0005-0000-0000-0000D54F0000}"/>
    <cellStyle name="Normal 2 23 3 5 4" xfId="8358" xr:uid="{00000000-0005-0000-0000-0000D64F0000}"/>
    <cellStyle name="Normal 2 23 3 5 4 2" xfId="22699" xr:uid="{00000000-0005-0000-0000-0000D74F0000}"/>
    <cellStyle name="Normal 2 23 3 5 5" xfId="8359" xr:uid="{00000000-0005-0000-0000-0000D84F0000}"/>
    <cellStyle name="Normal 2 23 3 5 5 2" xfId="26535" xr:uid="{00000000-0005-0000-0000-0000D94F0000}"/>
    <cellStyle name="Normal 2 23 3 5 6" xfId="8360" xr:uid="{00000000-0005-0000-0000-0000DA4F0000}"/>
    <cellStyle name="Normal 2 23 3 5 6 2" xfId="30372" xr:uid="{00000000-0005-0000-0000-0000DB4F0000}"/>
    <cellStyle name="Normal 2 23 3 5 7" xfId="17642" xr:uid="{00000000-0005-0000-0000-0000DC4F0000}"/>
    <cellStyle name="Normal 2 23 3 6" xfId="8361" xr:uid="{00000000-0005-0000-0000-0000DD4F0000}"/>
    <cellStyle name="Normal 2 23 3 6 2" xfId="8362" xr:uid="{00000000-0005-0000-0000-0000DE4F0000}"/>
    <cellStyle name="Normal 2 23 3 6 2 2" xfId="8363" xr:uid="{00000000-0005-0000-0000-0000DF4F0000}"/>
    <cellStyle name="Normal 2 23 3 6 2 2 2" xfId="22704" xr:uid="{00000000-0005-0000-0000-0000E04F0000}"/>
    <cellStyle name="Normal 2 23 3 6 2 3" xfId="8364" xr:uid="{00000000-0005-0000-0000-0000E14F0000}"/>
    <cellStyle name="Normal 2 23 3 6 2 3 2" xfId="26540" xr:uid="{00000000-0005-0000-0000-0000E24F0000}"/>
    <cellStyle name="Normal 2 23 3 6 2 4" xfId="8365" xr:uid="{00000000-0005-0000-0000-0000E34F0000}"/>
    <cellStyle name="Normal 2 23 3 6 2 4 2" xfId="30377" xr:uid="{00000000-0005-0000-0000-0000E44F0000}"/>
    <cellStyle name="Normal 2 23 3 6 2 5" xfId="20069" xr:uid="{00000000-0005-0000-0000-0000E54F0000}"/>
    <cellStyle name="Normal 2 23 3 6 3" xfId="8366" xr:uid="{00000000-0005-0000-0000-0000E64F0000}"/>
    <cellStyle name="Normal 2 23 3 6 3 2" xfId="22703" xr:uid="{00000000-0005-0000-0000-0000E74F0000}"/>
    <cellStyle name="Normal 2 23 3 6 4" xfId="8367" xr:uid="{00000000-0005-0000-0000-0000E84F0000}"/>
    <cellStyle name="Normal 2 23 3 6 4 2" xfId="26539" xr:uid="{00000000-0005-0000-0000-0000E94F0000}"/>
    <cellStyle name="Normal 2 23 3 6 5" xfId="8368" xr:uid="{00000000-0005-0000-0000-0000EA4F0000}"/>
    <cellStyle name="Normal 2 23 3 6 5 2" xfId="30376" xr:uid="{00000000-0005-0000-0000-0000EB4F0000}"/>
    <cellStyle name="Normal 2 23 3 6 6" xfId="17644" xr:uid="{00000000-0005-0000-0000-0000EC4F0000}"/>
    <cellStyle name="Normal 2 23 3 7" xfId="8369" xr:uid="{00000000-0005-0000-0000-0000ED4F0000}"/>
    <cellStyle name="Normal 2 23 3 7 2" xfId="8370" xr:uid="{00000000-0005-0000-0000-0000EE4F0000}"/>
    <cellStyle name="Normal 2 23 3 7 2 2" xfId="22705" xr:uid="{00000000-0005-0000-0000-0000EF4F0000}"/>
    <cellStyle name="Normal 2 23 3 7 3" xfId="8371" xr:uid="{00000000-0005-0000-0000-0000F04F0000}"/>
    <cellStyle name="Normal 2 23 3 7 3 2" xfId="26541" xr:uid="{00000000-0005-0000-0000-0000F14F0000}"/>
    <cellStyle name="Normal 2 23 3 7 4" xfId="8372" xr:uid="{00000000-0005-0000-0000-0000F24F0000}"/>
    <cellStyle name="Normal 2 23 3 7 4 2" xfId="30378" xr:uid="{00000000-0005-0000-0000-0000F34F0000}"/>
    <cellStyle name="Normal 2 23 3 7 5" xfId="19082" xr:uid="{00000000-0005-0000-0000-0000F44F0000}"/>
    <cellStyle name="Normal 2 23 3 8" xfId="8373" xr:uid="{00000000-0005-0000-0000-0000F54F0000}"/>
    <cellStyle name="Normal 2 23 3 8 2" xfId="22670" xr:uid="{00000000-0005-0000-0000-0000F64F0000}"/>
    <cellStyle name="Normal 2 23 3 9" xfId="8374" xr:uid="{00000000-0005-0000-0000-0000F74F0000}"/>
    <cellStyle name="Normal 2 23 3 9 2" xfId="26506" xr:uid="{00000000-0005-0000-0000-0000F84F0000}"/>
    <cellStyle name="Normal 2 23 4" xfId="8375" xr:uid="{00000000-0005-0000-0000-0000F94F0000}"/>
    <cellStyle name="Normal 2 23 4 2" xfId="8376" xr:uid="{00000000-0005-0000-0000-0000FA4F0000}"/>
    <cellStyle name="Normal 2 23 4 2 2" xfId="8377" xr:uid="{00000000-0005-0000-0000-0000FB4F0000}"/>
    <cellStyle name="Normal 2 23 4 2 2 2" xfId="8378" xr:uid="{00000000-0005-0000-0000-0000FC4F0000}"/>
    <cellStyle name="Normal 2 23 4 2 2 2 2" xfId="8379" xr:uid="{00000000-0005-0000-0000-0000FD4F0000}"/>
    <cellStyle name="Normal 2 23 4 2 2 2 2 2" xfId="8380" xr:uid="{00000000-0005-0000-0000-0000FE4F0000}"/>
    <cellStyle name="Normal 2 23 4 2 2 2 2 2 2" xfId="22710" xr:uid="{00000000-0005-0000-0000-0000FF4F0000}"/>
    <cellStyle name="Normal 2 23 4 2 2 2 2 3" xfId="8381" xr:uid="{00000000-0005-0000-0000-000000500000}"/>
    <cellStyle name="Normal 2 23 4 2 2 2 2 3 2" xfId="26546" xr:uid="{00000000-0005-0000-0000-000001500000}"/>
    <cellStyle name="Normal 2 23 4 2 2 2 2 4" xfId="8382" xr:uid="{00000000-0005-0000-0000-000002500000}"/>
    <cellStyle name="Normal 2 23 4 2 2 2 2 4 2" xfId="30383" xr:uid="{00000000-0005-0000-0000-000003500000}"/>
    <cellStyle name="Normal 2 23 4 2 2 2 2 5" xfId="20079" xr:uid="{00000000-0005-0000-0000-000004500000}"/>
    <cellStyle name="Normal 2 23 4 2 2 2 3" xfId="8383" xr:uid="{00000000-0005-0000-0000-000005500000}"/>
    <cellStyle name="Normal 2 23 4 2 2 2 3 2" xfId="22709" xr:uid="{00000000-0005-0000-0000-000006500000}"/>
    <cellStyle name="Normal 2 23 4 2 2 2 4" xfId="8384" xr:uid="{00000000-0005-0000-0000-000007500000}"/>
    <cellStyle name="Normal 2 23 4 2 2 2 4 2" xfId="26545" xr:uid="{00000000-0005-0000-0000-000008500000}"/>
    <cellStyle name="Normal 2 23 4 2 2 2 5" xfId="8385" xr:uid="{00000000-0005-0000-0000-000009500000}"/>
    <cellStyle name="Normal 2 23 4 2 2 2 5 2" xfId="30382" xr:uid="{00000000-0005-0000-0000-00000A500000}"/>
    <cellStyle name="Normal 2 23 4 2 2 2 6" xfId="17648" xr:uid="{00000000-0005-0000-0000-00000B500000}"/>
    <cellStyle name="Normal 2 23 4 2 2 3" xfId="8386" xr:uid="{00000000-0005-0000-0000-00000C500000}"/>
    <cellStyle name="Normal 2 23 4 2 2 3 2" xfId="8387" xr:uid="{00000000-0005-0000-0000-00000D500000}"/>
    <cellStyle name="Normal 2 23 4 2 2 3 2 2" xfId="22711" xr:uid="{00000000-0005-0000-0000-00000E500000}"/>
    <cellStyle name="Normal 2 23 4 2 2 3 3" xfId="8388" xr:uid="{00000000-0005-0000-0000-00000F500000}"/>
    <cellStyle name="Normal 2 23 4 2 2 3 3 2" xfId="26547" xr:uid="{00000000-0005-0000-0000-000010500000}"/>
    <cellStyle name="Normal 2 23 4 2 2 3 4" xfId="8389" xr:uid="{00000000-0005-0000-0000-000011500000}"/>
    <cellStyle name="Normal 2 23 4 2 2 3 4 2" xfId="30384" xr:uid="{00000000-0005-0000-0000-000012500000}"/>
    <cellStyle name="Normal 2 23 4 2 2 3 5" xfId="19092" xr:uid="{00000000-0005-0000-0000-000013500000}"/>
    <cellStyle name="Normal 2 23 4 2 2 4" xfId="8390" xr:uid="{00000000-0005-0000-0000-000014500000}"/>
    <cellStyle name="Normal 2 23 4 2 2 4 2" xfId="22708" xr:uid="{00000000-0005-0000-0000-000015500000}"/>
    <cellStyle name="Normal 2 23 4 2 2 5" xfId="8391" xr:uid="{00000000-0005-0000-0000-000016500000}"/>
    <cellStyle name="Normal 2 23 4 2 2 5 2" xfId="26544" xr:uid="{00000000-0005-0000-0000-000017500000}"/>
    <cellStyle name="Normal 2 23 4 2 2 6" xfId="8392" xr:uid="{00000000-0005-0000-0000-000018500000}"/>
    <cellStyle name="Normal 2 23 4 2 2 6 2" xfId="30381" xr:uid="{00000000-0005-0000-0000-000019500000}"/>
    <cellStyle name="Normal 2 23 4 2 2 7" xfId="17647" xr:uid="{00000000-0005-0000-0000-00001A500000}"/>
    <cellStyle name="Normal 2 23 4 2 3" xfId="8393" xr:uid="{00000000-0005-0000-0000-00001B500000}"/>
    <cellStyle name="Normal 2 23 4 2 3 2" xfId="8394" xr:uid="{00000000-0005-0000-0000-00001C500000}"/>
    <cellStyle name="Normal 2 23 4 2 3 2 2" xfId="8395" xr:uid="{00000000-0005-0000-0000-00001D500000}"/>
    <cellStyle name="Normal 2 23 4 2 3 2 2 2" xfId="22713" xr:uid="{00000000-0005-0000-0000-00001E500000}"/>
    <cellStyle name="Normal 2 23 4 2 3 2 3" xfId="8396" xr:uid="{00000000-0005-0000-0000-00001F500000}"/>
    <cellStyle name="Normal 2 23 4 2 3 2 3 2" xfId="26549" xr:uid="{00000000-0005-0000-0000-000020500000}"/>
    <cellStyle name="Normal 2 23 4 2 3 2 4" xfId="8397" xr:uid="{00000000-0005-0000-0000-000021500000}"/>
    <cellStyle name="Normal 2 23 4 2 3 2 4 2" xfId="30386" xr:uid="{00000000-0005-0000-0000-000022500000}"/>
    <cellStyle name="Normal 2 23 4 2 3 2 5" xfId="20078" xr:uid="{00000000-0005-0000-0000-000023500000}"/>
    <cellStyle name="Normal 2 23 4 2 3 3" xfId="8398" xr:uid="{00000000-0005-0000-0000-000024500000}"/>
    <cellStyle name="Normal 2 23 4 2 3 3 2" xfId="22712" xr:uid="{00000000-0005-0000-0000-000025500000}"/>
    <cellStyle name="Normal 2 23 4 2 3 4" xfId="8399" xr:uid="{00000000-0005-0000-0000-000026500000}"/>
    <cellStyle name="Normal 2 23 4 2 3 4 2" xfId="26548" xr:uid="{00000000-0005-0000-0000-000027500000}"/>
    <cellStyle name="Normal 2 23 4 2 3 5" xfId="8400" xr:uid="{00000000-0005-0000-0000-000028500000}"/>
    <cellStyle name="Normal 2 23 4 2 3 5 2" xfId="30385" xr:uid="{00000000-0005-0000-0000-000029500000}"/>
    <cellStyle name="Normal 2 23 4 2 3 6" xfId="17649" xr:uid="{00000000-0005-0000-0000-00002A500000}"/>
    <cellStyle name="Normal 2 23 4 2 4" xfId="8401" xr:uid="{00000000-0005-0000-0000-00002B500000}"/>
    <cellStyle name="Normal 2 23 4 2 4 2" xfId="8402" xr:uid="{00000000-0005-0000-0000-00002C500000}"/>
    <cellStyle name="Normal 2 23 4 2 4 2 2" xfId="22714" xr:uid="{00000000-0005-0000-0000-00002D500000}"/>
    <cellStyle name="Normal 2 23 4 2 4 3" xfId="8403" xr:uid="{00000000-0005-0000-0000-00002E500000}"/>
    <cellStyle name="Normal 2 23 4 2 4 3 2" xfId="26550" xr:uid="{00000000-0005-0000-0000-00002F500000}"/>
    <cellStyle name="Normal 2 23 4 2 4 4" xfId="8404" xr:uid="{00000000-0005-0000-0000-000030500000}"/>
    <cellStyle name="Normal 2 23 4 2 4 4 2" xfId="30387" xr:uid="{00000000-0005-0000-0000-000031500000}"/>
    <cellStyle name="Normal 2 23 4 2 4 5" xfId="19091" xr:uid="{00000000-0005-0000-0000-000032500000}"/>
    <cellStyle name="Normal 2 23 4 2 5" xfId="8405" xr:uid="{00000000-0005-0000-0000-000033500000}"/>
    <cellStyle name="Normal 2 23 4 2 5 2" xfId="22707" xr:uid="{00000000-0005-0000-0000-000034500000}"/>
    <cellStyle name="Normal 2 23 4 2 6" xfId="8406" xr:uid="{00000000-0005-0000-0000-000035500000}"/>
    <cellStyle name="Normal 2 23 4 2 6 2" xfId="26543" xr:uid="{00000000-0005-0000-0000-000036500000}"/>
    <cellStyle name="Normal 2 23 4 2 7" xfId="8407" xr:uid="{00000000-0005-0000-0000-000037500000}"/>
    <cellStyle name="Normal 2 23 4 2 7 2" xfId="30380" xr:uid="{00000000-0005-0000-0000-000038500000}"/>
    <cellStyle name="Normal 2 23 4 2 8" xfId="17646" xr:uid="{00000000-0005-0000-0000-000039500000}"/>
    <cellStyle name="Normal 2 23 4 3" xfId="8408" xr:uid="{00000000-0005-0000-0000-00003A500000}"/>
    <cellStyle name="Normal 2 23 4 3 2" xfId="8409" xr:uid="{00000000-0005-0000-0000-00003B500000}"/>
    <cellStyle name="Normal 2 23 4 3 2 2" xfId="8410" xr:uid="{00000000-0005-0000-0000-00003C500000}"/>
    <cellStyle name="Normal 2 23 4 3 2 2 2" xfId="8411" xr:uid="{00000000-0005-0000-0000-00003D500000}"/>
    <cellStyle name="Normal 2 23 4 3 2 2 2 2" xfId="22717" xr:uid="{00000000-0005-0000-0000-00003E500000}"/>
    <cellStyle name="Normal 2 23 4 3 2 2 3" xfId="8412" xr:uid="{00000000-0005-0000-0000-00003F500000}"/>
    <cellStyle name="Normal 2 23 4 3 2 2 3 2" xfId="26553" xr:uid="{00000000-0005-0000-0000-000040500000}"/>
    <cellStyle name="Normal 2 23 4 3 2 2 4" xfId="8413" xr:uid="{00000000-0005-0000-0000-000041500000}"/>
    <cellStyle name="Normal 2 23 4 3 2 2 4 2" xfId="30390" xr:uid="{00000000-0005-0000-0000-000042500000}"/>
    <cellStyle name="Normal 2 23 4 3 2 2 5" xfId="20080" xr:uid="{00000000-0005-0000-0000-000043500000}"/>
    <cellStyle name="Normal 2 23 4 3 2 3" xfId="8414" xr:uid="{00000000-0005-0000-0000-000044500000}"/>
    <cellStyle name="Normal 2 23 4 3 2 3 2" xfId="22716" xr:uid="{00000000-0005-0000-0000-000045500000}"/>
    <cellStyle name="Normal 2 23 4 3 2 4" xfId="8415" xr:uid="{00000000-0005-0000-0000-000046500000}"/>
    <cellStyle name="Normal 2 23 4 3 2 4 2" xfId="26552" xr:uid="{00000000-0005-0000-0000-000047500000}"/>
    <cellStyle name="Normal 2 23 4 3 2 5" xfId="8416" xr:uid="{00000000-0005-0000-0000-000048500000}"/>
    <cellStyle name="Normal 2 23 4 3 2 5 2" xfId="30389" xr:uid="{00000000-0005-0000-0000-000049500000}"/>
    <cellStyle name="Normal 2 23 4 3 2 6" xfId="17651" xr:uid="{00000000-0005-0000-0000-00004A500000}"/>
    <cellStyle name="Normal 2 23 4 3 3" xfId="8417" xr:uid="{00000000-0005-0000-0000-00004B500000}"/>
    <cellStyle name="Normal 2 23 4 3 3 2" xfId="8418" xr:uid="{00000000-0005-0000-0000-00004C500000}"/>
    <cellStyle name="Normal 2 23 4 3 3 2 2" xfId="22718" xr:uid="{00000000-0005-0000-0000-00004D500000}"/>
    <cellStyle name="Normal 2 23 4 3 3 3" xfId="8419" xr:uid="{00000000-0005-0000-0000-00004E500000}"/>
    <cellStyle name="Normal 2 23 4 3 3 3 2" xfId="26554" xr:uid="{00000000-0005-0000-0000-00004F500000}"/>
    <cellStyle name="Normal 2 23 4 3 3 4" xfId="8420" xr:uid="{00000000-0005-0000-0000-000050500000}"/>
    <cellStyle name="Normal 2 23 4 3 3 4 2" xfId="30391" xr:uid="{00000000-0005-0000-0000-000051500000}"/>
    <cellStyle name="Normal 2 23 4 3 3 5" xfId="19093" xr:uid="{00000000-0005-0000-0000-000052500000}"/>
    <cellStyle name="Normal 2 23 4 3 4" xfId="8421" xr:uid="{00000000-0005-0000-0000-000053500000}"/>
    <cellStyle name="Normal 2 23 4 3 4 2" xfId="22715" xr:uid="{00000000-0005-0000-0000-000054500000}"/>
    <cellStyle name="Normal 2 23 4 3 5" xfId="8422" xr:uid="{00000000-0005-0000-0000-000055500000}"/>
    <cellStyle name="Normal 2 23 4 3 5 2" xfId="26551" xr:uid="{00000000-0005-0000-0000-000056500000}"/>
    <cellStyle name="Normal 2 23 4 3 6" xfId="8423" xr:uid="{00000000-0005-0000-0000-000057500000}"/>
    <cellStyle name="Normal 2 23 4 3 6 2" xfId="30388" xr:uid="{00000000-0005-0000-0000-000058500000}"/>
    <cellStyle name="Normal 2 23 4 3 7" xfId="17650" xr:uid="{00000000-0005-0000-0000-000059500000}"/>
    <cellStyle name="Normal 2 23 4 4" xfId="8424" xr:uid="{00000000-0005-0000-0000-00005A500000}"/>
    <cellStyle name="Normal 2 23 4 4 2" xfId="8425" xr:uid="{00000000-0005-0000-0000-00005B500000}"/>
    <cellStyle name="Normal 2 23 4 4 2 2" xfId="8426" xr:uid="{00000000-0005-0000-0000-00005C500000}"/>
    <cellStyle name="Normal 2 23 4 4 2 2 2" xfId="22720" xr:uid="{00000000-0005-0000-0000-00005D500000}"/>
    <cellStyle name="Normal 2 23 4 4 2 3" xfId="8427" xr:uid="{00000000-0005-0000-0000-00005E500000}"/>
    <cellStyle name="Normal 2 23 4 4 2 3 2" xfId="26556" xr:uid="{00000000-0005-0000-0000-00005F500000}"/>
    <cellStyle name="Normal 2 23 4 4 2 4" xfId="8428" xr:uid="{00000000-0005-0000-0000-000060500000}"/>
    <cellStyle name="Normal 2 23 4 4 2 4 2" xfId="30393" xr:uid="{00000000-0005-0000-0000-000061500000}"/>
    <cellStyle name="Normal 2 23 4 4 2 5" xfId="20077" xr:uid="{00000000-0005-0000-0000-000062500000}"/>
    <cellStyle name="Normal 2 23 4 4 3" xfId="8429" xr:uid="{00000000-0005-0000-0000-000063500000}"/>
    <cellStyle name="Normal 2 23 4 4 3 2" xfId="22719" xr:uid="{00000000-0005-0000-0000-000064500000}"/>
    <cellStyle name="Normal 2 23 4 4 4" xfId="8430" xr:uid="{00000000-0005-0000-0000-000065500000}"/>
    <cellStyle name="Normal 2 23 4 4 4 2" xfId="26555" xr:uid="{00000000-0005-0000-0000-000066500000}"/>
    <cellStyle name="Normal 2 23 4 4 5" xfId="8431" xr:uid="{00000000-0005-0000-0000-000067500000}"/>
    <cellStyle name="Normal 2 23 4 4 5 2" xfId="30392" xr:uid="{00000000-0005-0000-0000-000068500000}"/>
    <cellStyle name="Normal 2 23 4 4 6" xfId="17652" xr:uid="{00000000-0005-0000-0000-000069500000}"/>
    <cellStyle name="Normal 2 23 4 5" xfId="8432" xr:uid="{00000000-0005-0000-0000-00006A500000}"/>
    <cellStyle name="Normal 2 23 4 5 2" xfId="8433" xr:uid="{00000000-0005-0000-0000-00006B500000}"/>
    <cellStyle name="Normal 2 23 4 5 2 2" xfId="22721" xr:uid="{00000000-0005-0000-0000-00006C500000}"/>
    <cellStyle name="Normal 2 23 4 5 3" xfId="8434" xr:uid="{00000000-0005-0000-0000-00006D500000}"/>
    <cellStyle name="Normal 2 23 4 5 3 2" xfId="26557" xr:uid="{00000000-0005-0000-0000-00006E500000}"/>
    <cellStyle name="Normal 2 23 4 5 4" xfId="8435" xr:uid="{00000000-0005-0000-0000-00006F500000}"/>
    <cellStyle name="Normal 2 23 4 5 4 2" xfId="30394" xr:uid="{00000000-0005-0000-0000-000070500000}"/>
    <cellStyle name="Normal 2 23 4 5 5" xfId="19090" xr:uid="{00000000-0005-0000-0000-000071500000}"/>
    <cellStyle name="Normal 2 23 4 6" xfId="8436" xr:uid="{00000000-0005-0000-0000-000072500000}"/>
    <cellStyle name="Normal 2 23 4 6 2" xfId="22706" xr:uid="{00000000-0005-0000-0000-000073500000}"/>
    <cellStyle name="Normal 2 23 4 7" xfId="8437" xr:uid="{00000000-0005-0000-0000-000074500000}"/>
    <cellStyle name="Normal 2 23 4 7 2" xfId="26542" xr:uid="{00000000-0005-0000-0000-000075500000}"/>
    <cellStyle name="Normal 2 23 4 8" xfId="8438" xr:uid="{00000000-0005-0000-0000-000076500000}"/>
    <cellStyle name="Normal 2 23 4 8 2" xfId="30379" xr:uid="{00000000-0005-0000-0000-000077500000}"/>
    <cellStyle name="Normal 2 23 4 9" xfId="17645" xr:uid="{00000000-0005-0000-0000-000078500000}"/>
    <cellStyle name="Normal 2 23 5" xfId="8439" xr:uid="{00000000-0005-0000-0000-000079500000}"/>
    <cellStyle name="Normal 2 23 5 2" xfId="8440" xr:uid="{00000000-0005-0000-0000-00007A500000}"/>
    <cellStyle name="Normal 2 23 5 2 2" xfId="8441" xr:uid="{00000000-0005-0000-0000-00007B500000}"/>
    <cellStyle name="Normal 2 23 5 2 2 2" xfId="8442" xr:uid="{00000000-0005-0000-0000-00007C500000}"/>
    <cellStyle name="Normal 2 23 5 2 2 2 2" xfId="8443" xr:uid="{00000000-0005-0000-0000-00007D500000}"/>
    <cellStyle name="Normal 2 23 5 2 2 2 2 2" xfId="22725" xr:uid="{00000000-0005-0000-0000-00007E500000}"/>
    <cellStyle name="Normal 2 23 5 2 2 2 3" xfId="8444" xr:uid="{00000000-0005-0000-0000-00007F500000}"/>
    <cellStyle name="Normal 2 23 5 2 2 2 3 2" xfId="26561" xr:uid="{00000000-0005-0000-0000-000080500000}"/>
    <cellStyle name="Normal 2 23 5 2 2 2 4" xfId="8445" xr:uid="{00000000-0005-0000-0000-000081500000}"/>
    <cellStyle name="Normal 2 23 5 2 2 2 4 2" xfId="30398" xr:uid="{00000000-0005-0000-0000-000082500000}"/>
    <cellStyle name="Normal 2 23 5 2 2 2 5" xfId="20082" xr:uid="{00000000-0005-0000-0000-000083500000}"/>
    <cellStyle name="Normal 2 23 5 2 2 3" xfId="8446" xr:uid="{00000000-0005-0000-0000-000084500000}"/>
    <cellStyle name="Normal 2 23 5 2 2 3 2" xfId="22724" xr:uid="{00000000-0005-0000-0000-000085500000}"/>
    <cellStyle name="Normal 2 23 5 2 2 4" xfId="8447" xr:uid="{00000000-0005-0000-0000-000086500000}"/>
    <cellStyle name="Normal 2 23 5 2 2 4 2" xfId="26560" xr:uid="{00000000-0005-0000-0000-000087500000}"/>
    <cellStyle name="Normal 2 23 5 2 2 5" xfId="8448" xr:uid="{00000000-0005-0000-0000-000088500000}"/>
    <cellStyle name="Normal 2 23 5 2 2 5 2" xfId="30397" xr:uid="{00000000-0005-0000-0000-000089500000}"/>
    <cellStyle name="Normal 2 23 5 2 2 6" xfId="17655" xr:uid="{00000000-0005-0000-0000-00008A500000}"/>
    <cellStyle name="Normal 2 23 5 2 3" xfId="8449" xr:uid="{00000000-0005-0000-0000-00008B500000}"/>
    <cellStyle name="Normal 2 23 5 2 3 2" xfId="8450" xr:uid="{00000000-0005-0000-0000-00008C500000}"/>
    <cellStyle name="Normal 2 23 5 2 3 2 2" xfId="22726" xr:uid="{00000000-0005-0000-0000-00008D500000}"/>
    <cellStyle name="Normal 2 23 5 2 3 3" xfId="8451" xr:uid="{00000000-0005-0000-0000-00008E500000}"/>
    <cellStyle name="Normal 2 23 5 2 3 3 2" xfId="26562" xr:uid="{00000000-0005-0000-0000-00008F500000}"/>
    <cellStyle name="Normal 2 23 5 2 3 4" xfId="8452" xr:uid="{00000000-0005-0000-0000-000090500000}"/>
    <cellStyle name="Normal 2 23 5 2 3 4 2" xfId="30399" xr:uid="{00000000-0005-0000-0000-000091500000}"/>
    <cellStyle name="Normal 2 23 5 2 3 5" xfId="19095" xr:uid="{00000000-0005-0000-0000-000092500000}"/>
    <cellStyle name="Normal 2 23 5 2 4" xfId="8453" xr:uid="{00000000-0005-0000-0000-000093500000}"/>
    <cellStyle name="Normal 2 23 5 2 4 2" xfId="22723" xr:uid="{00000000-0005-0000-0000-000094500000}"/>
    <cellStyle name="Normal 2 23 5 2 5" xfId="8454" xr:uid="{00000000-0005-0000-0000-000095500000}"/>
    <cellStyle name="Normal 2 23 5 2 5 2" xfId="26559" xr:uid="{00000000-0005-0000-0000-000096500000}"/>
    <cellStyle name="Normal 2 23 5 2 6" xfId="8455" xr:uid="{00000000-0005-0000-0000-000097500000}"/>
    <cellStyle name="Normal 2 23 5 2 6 2" xfId="30396" xr:uid="{00000000-0005-0000-0000-000098500000}"/>
    <cellStyle name="Normal 2 23 5 2 7" xfId="17654" xr:uid="{00000000-0005-0000-0000-000099500000}"/>
    <cellStyle name="Normal 2 23 5 3" xfId="8456" xr:uid="{00000000-0005-0000-0000-00009A500000}"/>
    <cellStyle name="Normal 2 23 5 3 2" xfId="8457" xr:uid="{00000000-0005-0000-0000-00009B500000}"/>
    <cellStyle name="Normal 2 23 5 3 2 2" xfId="8458" xr:uid="{00000000-0005-0000-0000-00009C500000}"/>
    <cellStyle name="Normal 2 23 5 3 2 2 2" xfId="22728" xr:uid="{00000000-0005-0000-0000-00009D500000}"/>
    <cellStyle name="Normal 2 23 5 3 2 3" xfId="8459" xr:uid="{00000000-0005-0000-0000-00009E500000}"/>
    <cellStyle name="Normal 2 23 5 3 2 3 2" xfId="26564" xr:uid="{00000000-0005-0000-0000-00009F500000}"/>
    <cellStyle name="Normal 2 23 5 3 2 4" xfId="8460" xr:uid="{00000000-0005-0000-0000-0000A0500000}"/>
    <cellStyle name="Normal 2 23 5 3 2 4 2" xfId="30401" xr:uid="{00000000-0005-0000-0000-0000A1500000}"/>
    <cellStyle name="Normal 2 23 5 3 2 5" xfId="20081" xr:uid="{00000000-0005-0000-0000-0000A2500000}"/>
    <cellStyle name="Normal 2 23 5 3 3" xfId="8461" xr:uid="{00000000-0005-0000-0000-0000A3500000}"/>
    <cellStyle name="Normal 2 23 5 3 3 2" xfId="22727" xr:uid="{00000000-0005-0000-0000-0000A4500000}"/>
    <cellStyle name="Normal 2 23 5 3 4" xfId="8462" xr:uid="{00000000-0005-0000-0000-0000A5500000}"/>
    <cellStyle name="Normal 2 23 5 3 4 2" xfId="26563" xr:uid="{00000000-0005-0000-0000-0000A6500000}"/>
    <cellStyle name="Normal 2 23 5 3 5" xfId="8463" xr:uid="{00000000-0005-0000-0000-0000A7500000}"/>
    <cellStyle name="Normal 2 23 5 3 5 2" xfId="30400" xr:uid="{00000000-0005-0000-0000-0000A8500000}"/>
    <cellStyle name="Normal 2 23 5 3 6" xfId="17656" xr:uid="{00000000-0005-0000-0000-0000A9500000}"/>
    <cellStyle name="Normal 2 23 5 4" xfId="8464" xr:uid="{00000000-0005-0000-0000-0000AA500000}"/>
    <cellStyle name="Normal 2 23 5 4 2" xfId="8465" xr:uid="{00000000-0005-0000-0000-0000AB500000}"/>
    <cellStyle name="Normal 2 23 5 4 2 2" xfId="22729" xr:uid="{00000000-0005-0000-0000-0000AC500000}"/>
    <cellStyle name="Normal 2 23 5 4 3" xfId="8466" xr:uid="{00000000-0005-0000-0000-0000AD500000}"/>
    <cellStyle name="Normal 2 23 5 4 3 2" xfId="26565" xr:uid="{00000000-0005-0000-0000-0000AE500000}"/>
    <cellStyle name="Normal 2 23 5 4 4" xfId="8467" xr:uid="{00000000-0005-0000-0000-0000AF500000}"/>
    <cellStyle name="Normal 2 23 5 4 4 2" xfId="30402" xr:uid="{00000000-0005-0000-0000-0000B0500000}"/>
    <cellStyle name="Normal 2 23 5 4 5" xfId="19094" xr:uid="{00000000-0005-0000-0000-0000B1500000}"/>
    <cellStyle name="Normal 2 23 5 5" xfId="8468" xr:uid="{00000000-0005-0000-0000-0000B2500000}"/>
    <cellStyle name="Normal 2 23 5 5 2" xfId="22722" xr:uid="{00000000-0005-0000-0000-0000B3500000}"/>
    <cellStyle name="Normal 2 23 5 6" xfId="8469" xr:uid="{00000000-0005-0000-0000-0000B4500000}"/>
    <cellStyle name="Normal 2 23 5 6 2" xfId="26558" xr:uid="{00000000-0005-0000-0000-0000B5500000}"/>
    <cellStyle name="Normal 2 23 5 7" xfId="8470" xr:uid="{00000000-0005-0000-0000-0000B6500000}"/>
    <cellStyle name="Normal 2 23 5 7 2" xfId="30395" xr:uid="{00000000-0005-0000-0000-0000B7500000}"/>
    <cellStyle name="Normal 2 23 5 8" xfId="17653" xr:uid="{00000000-0005-0000-0000-0000B8500000}"/>
    <cellStyle name="Normal 2 23 6" xfId="8471" xr:uid="{00000000-0005-0000-0000-0000B9500000}"/>
    <cellStyle name="Normal 2 23 6 2" xfId="8472" xr:uid="{00000000-0005-0000-0000-0000BA500000}"/>
    <cellStyle name="Normal 2 23 6 2 2" xfId="8473" xr:uid="{00000000-0005-0000-0000-0000BB500000}"/>
    <cellStyle name="Normal 2 23 6 2 2 2" xfId="8474" xr:uid="{00000000-0005-0000-0000-0000BC500000}"/>
    <cellStyle name="Normal 2 23 6 2 2 2 2" xfId="22732" xr:uid="{00000000-0005-0000-0000-0000BD500000}"/>
    <cellStyle name="Normal 2 23 6 2 2 3" xfId="8475" xr:uid="{00000000-0005-0000-0000-0000BE500000}"/>
    <cellStyle name="Normal 2 23 6 2 2 3 2" xfId="26568" xr:uid="{00000000-0005-0000-0000-0000BF500000}"/>
    <cellStyle name="Normal 2 23 6 2 2 4" xfId="8476" xr:uid="{00000000-0005-0000-0000-0000C0500000}"/>
    <cellStyle name="Normal 2 23 6 2 2 4 2" xfId="30405" xr:uid="{00000000-0005-0000-0000-0000C1500000}"/>
    <cellStyle name="Normal 2 23 6 2 2 5" xfId="20083" xr:uid="{00000000-0005-0000-0000-0000C2500000}"/>
    <cellStyle name="Normal 2 23 6 2 3" xfId="8477" xr:uid="{00000000-0005-0000-0000-0000C3500000}"/>
    <cellStyle name="Normal 2 23 6 2 3 2" xfId="22731" xr:uid="{00000000-0005-0000-0000-0000C4500000}"/>
    <cellStyle name="Normal 2 23 6 2 4" xfId="8478" xr:uid="{00000000-0005-0000-0000-0000C5500000}"/>
    <cellStyle name="Normal 2 23 6 2 4 2" xfId="26567" xr:uid="{00000000-0005-0000-0000-0000C6500000}"/>
    <cellStyle name="Normal 2 23 6 2 5" xfId="8479" xr:uid="{00000000-0005-0000-0000-0000C7500000}"/>
    <cellStyle name="Normal 2 23 6 2 5 2" xfId="30404" xr:uid="{00000000-0005-0000-0000-0000C8500000}"/>
    <cellStyle name="Normal 2 23 6 2 6" xfId="17658" xr:uid="{00000000-0005-0000-0000-0000C9500000}"/>
    <cellStyle name="Normal 2 23 6 3" xfId="8480" xr:uid="{00000000-0005-0000-0000-0000CA500000}"/>
    <cellStyle name="Normal 2 23 6 3 2" xfId="8481" xr:uid="{00000000-0005-0000-0000-0000CB500000}"/>
    <cellStyle name="Normal 2 23 6 3 2 2" xfId="22733" xr:uid="{00000000-0005-0000-0000-0000CC500000}"/>
    <cellStyle name="Normal 2 23 6 3 3" xfId="8482" xr:uid="{00000000-0005-0000-0000-0000CD500000}"/>
    <cellStyle name="Normal 2 23 6 3 3 2" xfId="26569" xr:uid="{00000000-0005-0000-0000-0000CE500000}"/>
    <cellStyle name="Normal 2 23 6 3 4" xfId="8483" xr:uid="{00000000-0005-0000-0000-0000CF500000}"/>
    <cellStyle name="Normal 2 23 6 3 4 2" xfId="30406" xr:uid="{00000000-0005-0000-0000-0000D0500000}"/>
    <cellStyle name="Normal 2 23 6 3 5" xfId="19096" xr:uid="{00000000-0005-0000-0000-0000D1500000}"/>
    <cellStyle name="Normal 2 23 6 4" xfId="8484" xr:uid="{00000000-0005-0000-0000-0000D2500000}"/>
    <cellStyle name="Normal 2 23 6 4 2" xfId="22730" xr:uid="{00000000-0005-0000-0000-0000D3500000}"/>
    <cellStyle name="Normal 2 23 6 5" xfId="8485" xr:uid="{00000000-0005-0000-0000-0000D4500000}"/>
    <cellStyle name="Normal 2 23 6 5 2" xfId="26566" xr:uid="{00000000-0005-0000-0000-0000D5500000}"/>
    <cellStyle name="Normal 2 23 6 6" xfId="8486" xr:uid="{00000000-0005-0000-0000-0000D6500000}"/>
    <cellStyle name="Normal 2 23 6 6 2" xfId="30403" xr:uid="{00000000-0005-0000-0000-0000D7500000}"/>
    <cellStyle name="Normal 2 23 6 7" xfId="17657" xr:uid="{00000000-0005-0000-0000-0000D8500000}"/>
    <cellStyle name="Normal 2 23 7" xfId="8487" xr:uid="{00000000-0005-0000-0000-0000D9500000}"/>
    <cellStyle name="Normal 2 23 7 2" xfId="8488" xr:uid="{00000000-0005-0000-0000-0000DA500000}"/>
    <cellStyle name="Normal 2 23 7 2 2" xfId="8489" xr:uid="{00000000-0005-0000-0000-0000DB500000}"/>
    <cellStyle name="Normal 2 23 7 2 2 2" xfId="8490" xr:uid="{00000000-0005-0000-0000-0000DC500000}"/>
    <cellStyle name="Normal 2 23 7 2 2 2 2" xfId="22736" xr:uid="{00000000-0005-0000-0000-0000DD500000}"/>
    <cellStyle name="Normal 2 23 7 2 2 3" xfId="8491" xr:uid="{00000000-0005-0000-0000-0000DE500000}"/>
    <cellStyle name="Normal 2 23 7 2 2 3 2" xfId="26572" xr:uid="{00000000-0005-0000-0000-0000DF500000}"/>
    <cellStyle name="Normal 2 23 7 2 2 4" xfId="8492" xr:uid="{00000000-0005-0000-0000-0000E0500000}"/>
    <cellStyle name="Normal 2 23 7 2 2 4 2" xfId="30409" xr:uid="{00000000-0005-0000-0000-0000E1500000}"/>
    <cellStyle name="Normal 2 23 7 2 2 5" xfId="20573" xr:uid="{00000000-0005-0000-0000-0000E2500000}"/>
    <cellStyle name="Normal 2 23 7 2 3" xfId="8493" xr:uid="{00000000-0005-0000-0000-0000E3500000}"/>
    <cellStyle name="Normal 2 23 7 2 3 2" xfId="22735" xr:uid="{00000000-0005-0000-0000-0000E4500000}"/>
    <cellStyle name="Normal 2 23 7 2 4" xfId="8494" xr:uid="{00000000-0005-0000-0000-0000E5500000}"/>
    <cellStyle name="Normal 2 23 7 2 4 2" xfId="26571" xr:uid="{00000000-0005-0000-0000-0000E6500000}"/>
    <cellStyle name="Normal 2 23 7 2 5" xfId="8495" xr:uid="{00000000-0005-0000-0000-0000E7500000}"/>
    <cellStyle name="Normal 2 23 7 2 5 2" xfId="30408" xr:uid="{00000000-0005-0000-0000-0000E8500000}"/>
    <cellStyle name="Normal 2 23 7 2 6" xfId="17660" xr:uid="{00000000-0005-0000-0000-0000E9500000}"/>
    <cellStyle name="Normal 2 23 7 3" xfId="8496" xr:uid="{00000000-0005-0000-0000-0000EA500000}"/>
    <cellStyle name="Normal 2 23 7 3 2" xfId="8497" xr:uid="{00000000-0005-0000-0000-0000EB500000}"/>
    <cellStyle name="Normal 2 23 7 3 2 2" xfId="22737" xr:uid="{00000000-0005-0000-0000-0000EC500000}"/>
    <cellStyle name="Normal 2 23 7 3 3" xfId="8498" xr:uid="{00000000-0005-0000-0000-0000ED500000}"/>
    <cellStyle name="Normal 2 23 7 3 3 2" xfId="26573" xr:uid="{00000000-0005-0000-0000-0000EE500000}"/>
    <cellStyle name="Normal 2 23 7 3 4" xfId="8499" xr:uid="{00000000-0005-0000-0000-0000EF500000}"/>
    <cellStyle name="Normal 2 23 7 3 4 2" xfId="30410" xr:uid="{00000000-0005-0000-0000-0000F0500000}"/>
    <cellStyle name="Normal 2 23 7 3 5" xfId="19548" xr:uid="{00000000-0005-0000-0000-0000F1500000}"/>
    <cellStyle name="Normal 2 23 7 4" xfId="8500" xr:uid="{00000000-0005-0000-0000-0000F2500000}"/>
    <cellStyle name="Normal 2 23 7 4 2" xfId="22734" xr:uid="{00000000-0005-0000-0000-0000F3500000}"/>
    <cellStyle name="Normal 2 23 7 5" xfId="8501" xr:uid="{00000000-0005-0000-0000-0000F4500000}"/>
    <cellStyle name="Normal 2 23 7 5 2" xfId="26570" xr:uid="{00000000-0005-0000-0000-0000F5500000}"/>
    <cellStyle name="Normal 2 23 7 6" xfId="8502" xr:uid="{00000000-0005-0000-0000-0000F6500000}"/>
    <cellStyle name="Normal 2 23 7 6 2" xfId="30407" xr:uid="{00000000-0005-0000-0000-0000F7500000}"/>
    <cellStyle name="Normal 2 23 7 7" xfId="17659" xr:uid="{00000000-0005-0000-0000-0000F8500000}"/>
    <cellStyle name="Normal 2 23 8" xfId="8503" xr:uid="{00000000-0005-0000-0000-0000F9500000}"/>
    <cellStyle name="Normal 2 23 8 2" xfId="8504" xr:uid="{00000000-0005-0000-0000-0000FA500000}"/>
    <cellStyle name="Normal 2 23 8 2 2" xfId="8505" xr:uid="{00000000-0005-0000-0000-0000FB500000}"/>
    <cellStyle name="Normal 2 23 8 2 2 2" xfId="22739" xr:uid="{00000000-0005-0000-0000-0000FC500000}"/>
    <cellStyle name="Normal 2 23 8 2 3" xfId="8506" xr:uid="{00000000-0005-0000-0000-0000FD500000}"/>
    <cellStyle name="Normal 2 23 8 2 3 2" xfId="26575" xr:uid="{00000000-0005-0000-0000-0000FE500000}"/>
    <cellStyle name="Normal 2 23 8 2 4" xfId="8507" xr:uid="{00000000-0005-0000-0000-0000FF500000}"/>
    <cellStyle name="Normal 2 23 8 2 4 2" xfId="30412" xr:uid="{00000000-0005-0000-0000-000000510000}"/>
    <cellStyle name="Normal 2 23 8 2 5" xfId="20060" xr:uid="{00000000-0005-0000-0000-000001510000}"/>
    <cellStyle name="Normal 2 23 8 3" xfId="8508" xr:uid="{00000000-0005-0000-0000-000002510000}"/>
    <cellStyle name="Normal 2 23 8 3 2" xfId="22738" xr:uid="{00000000-0005-0000-0000-000003510000}"/>
    <cellStyle name="Normal 2 23 8 4" xfId="8509" xr:uid="{00000000-0005-0000-0000-000004510000}"/>
    <cellStyle name="Normal 2 23 8 4 2" xfId="26574" xr:uid="{00000000-0005-0000-0000-000005510000}"/>
    <cellStyle name="Normal 2 23 8 5" xfId="8510" xr:uid="{00000000-0005-0000-0000-000006510000}"/>
    <cellStyle name="Normal 2 23 8 5 2" xfId="30411" xr:uid="{00000000-0005-0000-0000-000007510000}"/>
    <cellStyle name="Normal 2 23 8 6" xfId="17661" xr:uid="{00000000-0005-0000-0000-000008510000}"/>
    <cellStyle name="Normal 2 23 9" xfId="8511" xr:uid="{00000000-0005-0000-0000-000009510000}"/>
    <cellStyle name="Normal 2 23 9 2" xfId="8512" xr:uid="{00000000-0005-0000-0000-00000A510000}"/>
    <cellStyle name="Normal 2 23 9 2 2" xfId="22740" xr:uid="{00000000-0005-0000-0000-00000B510000}"/>
    <cellStyle name="Normal 2 23 9 3" xfId="8513" xr:uid="{00000000-0005-0000-0000-00000C510000}"/>
    <cellStyle name="Normal 2 23 9 3 2" xfId="26576" xr:uid="{00000000-0005-0000-0000-00000D510000}"/>
    <cellStyle name="Normal 2 23 9 4" xfId="8514" xr:uid="{00000000-0005-0000-0000-00000E510000}"/>
    <cellStyle name="Normal 2 23 9 4 2" xfId="30413" xr:uid="{00000000-0005-0000-0000-00000F510000}"/>
    <cellStyle name="Normal 2 23 9 5" xfId="19073" xr:uid="{00000000-0005-0000-0000-000010510000}"/>
    <cellStyle name="Normal 2 24" xfId="8515" xr:uid="{00000000-0005-0000-0000-000011510000}"/>
    <cellStyle name="Normal 2 24 10" xfId="8516" xr:uid="{00000000-0005-0000-0000-000012510000}"/>
    <cellStyle name="Normal 2 24 10 2" xfId="22741" xr:uid="{00000000-0005-0000-0000-000013510000}"/>
    <cellStyle name="Normal 2 24 11" xfId="8517" xr:uid="{00000000-0005-0000-0000-000014510000}"/>
    <cellStyle name="Normal 2 24 11 2" xfId="26577" xr:uid="{00000000-0005-0000-0000-000015510000}"/>
    <cellStyle name="Normal 2 24 12" xfId="8518" xr:uid="{00000000-0005-0000-0000-000016510000}"/>
    <cellStyle name="Normal 2 24 12 2" xfId="30414" xr:uid="{00000000-0005-0000-0000-000017510000}"/>
    <cellStyle name="Normal 2 24 13" xfId="32655" xr:uid="{00000000-0005-0000-0000-000018510000}"/>
    <cellStyle name="Normal 2 24 14" xfId="17662" xr:uid="{00000000-0005-0000-0000-000019510000}"/>
    <cellStyle name="Normal 2 24 2" xfId="8519" xr:uid="{00000000-0005-0000-0000-00001A510000}"/>
    <cellStyle name="Normal 2 24 2 10" xfId="8520" xr:uid="{00000000-0005-0000-0000-00001B510000}"/>
    <cellStyle name="Normal 2 24 2 10 2" xfId="30415" xr:uid="{00000000-0005-0000-0000-00001C510000}"/>
    <cellStyle name="Normal 2 24 2 11" xfId="17663" xr:uid="{00000000-0005-0000-0000-00001D510000}"/>
    <cellStyle name="Normal 2 24 2 2" xfId="8521" xr:uid="{00000000-0005-0000-0000-00001E510000}"/>
    <cellStyle name="Normal 2 24 2 2 2" xfId="8522" xr:uid="{00000000-0005-0000-0000-00001F510000}"/>
    <cellStyle name="Normal 2 24 2 2 2 2" xfId="8523" xr:uid="{00000000-0005-0000-0000-000020510000}"/>
    <cellStyle name="Normal 2 24 2 2 2 2 2" xfId="8524" xr:uid="{00000000-0005-0000-0000-000021510000}"/>
    <cellStyle name="Normal 2 24 2 2 2 2 2 2" xfId="8525" xr:uid="{00000000-0005-0000-0000-000022510000}"/>
    <cellStyle name="Normal 2 24 2 2 2 2 2 2 2" xfId="8526" xr:uid="{00000000-0005-0000-0000-000023510000}"/>
    <cellStyle name="Normal 2 24 2 2 2 2 2 2 2 2" xfId="22747" xr:uid="{00000000-0005-0000-0000-000024510000}"/>
    <cellStyle name="Normal 2 24 2 2 2 2 2 2 3" xfId="8527" xr:uid="{00000000-0005-0000-0000-000025510000}"/>
    <cellStyle name="Normal 2 24 2 2 2 2 2 2 3 2" xfId="26583" xr:uid="{00000000-0005-0000-0000-000026510000}"/>
    <cellStyle name="Normal 2 24 2 2 2 2 2 2 4" xfId="8528" xr:uid="{00000000-0005-0000-0000-000027510000}"/>
    <cellStyle name="Normal 2 24 2 2 2 2 2 2 4 2" xfId="30420" xr:uid="{00000000-0005-0000-0000-000028510000}"/>
    <cellStyle name="Normal 2 24 2 2 2 2 2 2 5" xfId="20088" xr:uid="{00000000-0005-0000-0000-000029510000}"/>
    <cellStyle name="Normal 2 24 2 2 2 2 2 3" xfId="8529" xr:uid="{00000000-0005-0000-0000-00002A510000}"/>
    <cellStyle name="Normal 2 24 2 2 2 2 2 3 2" xfId="22746" xr:uid="{00000000-0005-0000-0000-00002B510000}"/>
    <cellStyle name="Normal 2 24 2 2 2 2 2 4" xfId="8530" xr:uid="{00000000-0005-0000-0000-00002C510000}"/>
    <cellStyle name="Normal 2 24 2 2 2 2 2 4 2" xfId="26582" xr:uid="{00000000-0005-0000-0000-00002D510000}"/>
    <cellStyle name="Normal 2 24 2 2 2 2 2 5" xfId="8531" xr:uid="{00000000-0005-0000-0000-00002E510000}"/>
    <cellStyle name="Normal 2 24 2 2 2 2 2 5 2" xfId="30419" xr:uid="{00000000-0005-0000-0000-00002F510000}"/>
    <cellStyle name="Normal 2 24 2 2 2 2 2 6" xfId="17667" xr:uid="{00000000-0005-0000-0000-000030510000}"/>
    <cellStyle name="Normal 2 24 2 2 2 2 3" xfId="8532" xr:uid="{00000000-0005-0000-0000-000031510000}"/>
    <cellStyle name="Normal 2 24 2 2 2 2 3 2" xfId="8533" xr:uid="{00000000-0005-0000-0000-000032510000}"/>
    <cellStyle name="Normal 2 24 2 2 2 2 3 2 2" xfId="22748" xr:uid="{00000000-0005-0000-0000-000033510000}"/>
    <cellStyle name="Normal 2 24 2 2 2 2 3 3" xfId="8534" xr:uid="{00000000-0005-0000-0000-000034510000}"/>
    <cellStyle name="Normal 2 24 2 2 2 2 3 3 2" xfId="26584" xr:uid="{00000000-0005-0000-0000-000035510000}"/>
    <cellStyle name="Normal 2 24 2 2 2 2 3 4" xfId="8535" xr:uid="{00000000-0005-0000-0000-000036510000}"/>
    <cellStyle name="Normal 2 24 2 2 2 2 3 4 2" xfId="30421" xr:uid="{00000000-0005-0000-0000-000037510000}"/>
    <cellStyle name="Normal 2 24 2 2 2 2 3 5" xfId="19101" xr:uid="{00000000-0005-0000-0000-000038510000}"/>
    <cellStyle name="Normal 2 24 2 2 2 2 4" xfId="8536" xr:uid="{00000000-0005-0000-0000-000039510000}"/>
    <cellStyle name="Normal 2 24 2 2 2 2 4 2" xfId="22745" xr:uid="{00000000-0005-0000-0000-00003A510000}"/>
    <cellStyle name="Normal 2 24 2 2 2 2 5" xfId="8537" xr:uid="{00000000-0005-0000-0000-00003B510000}"/>
    <cellStyle name="Normal 2 24 2 2 2 2 5 2" xfId="26581" xr:uid="{00000000-0005-0000-0000-00003C510000}"/>
    <cellStyle name="Normal 2 24 2 2 2 2 6" xfId="8538" xr:uid="{00000000-0005-0000-0000-00003D510000}"/>
    <cellStyle name="Normal 2 24 2 2 2 2 6 2" xfId="30418" xr:uid="{00000000-0005-0000-0000-00003E510000}"/>
    <cellStyle name="Normal 2 24 2 2 2 2 7" xfId="17666" xr:uid="{00000000-0005-0000-0000-00003F510000}"/>
    <cellStyle name="Normal 2 24 2 2 2 3" xfId="8539" xr:uid="{00000000-0005-0000-0000-000040510000}"/>
    <cellStyle name="Normal 2 24 2 2 2 3 2" xfId="8540" xr:uid="{00000000-0005-0000-0000-000041510000}"/>
    <cellStyle name="Normal 2 24 2 2 2 3 2 2" xfId="8541" xr:uid="{00000000-0005-0000-0000-000042510000}"/>
    <cellStyle name="Normal 2 24 2 2 2 3 2 2 2" xfId="22750" xr:uid="{00000000-0005-0000-0000-000043510000}"/>
    <cellStyle name="Normal 2 24 2 2 2 3 2 3" xfId="8542" xr:uid="{00000000-0005-0000-0000-000044510000}"/>
    <cellStyle name="Normal 2 24 2 2 2 3 2 3 2" xfId="26586" xr:uid="{00000000-0005-0000-0000-000045510000}"/>
    <cellStyle name="Normal 2 24 2 2 2 3 2 4" xfId="8543" xr:uid="{00000000-0005-0000-0000-000046510000}"/>
    <cellStyle name="Normal 2 24 2 2 2 3 2 4 2" xfId="30423" xr:uid="{00000000-0005-0000-0000-000047510000}"/>
    <cellStyle name="Normal 2 24 2 2 2 3 2 5" xfId="20087" xr:uid="{00000000-0005-0000-0000-000048510000}"/>
    <cellStyle name="Normal 2 24 2 2 2 3 3" xfId="8544" xr:uid="{00000000-0005-0000-0000-000049510000}"/>
    <cellStyle name="Normal 2 24 2 2 2 3 3 2" xfId="22749" xr:uid="{00000000-0005-0000-0000-00004A510000}"/>
    <cellStyle name="Normal 2 24 2 2 2 3 4" xfId="8545" xr:uid="{00000000-0005-0000-0000-00004B510000}"/>
    <cellStyle name="Normal 2 24 2 2 2 3 4 2" xfId="26585" xr:uid="{00000000-0005-0000-0000-00004C510000}"/>
    <cellStyle name="Normal 2 24 2 2 2 3 5" xfId="8546" xr:uid="{00000000-0005-0000-0000-00004D510000}"/>
    <cellStyle name="Normal 2 24 2 2 2 3 5 2" xfId="30422" xr:uid="{00000000-0005-0000-0000-00004E510000}"/>
    <cellStyle name="Normal 2 24 2 2 2 3 6" xfId="17668" xr:uid="{00000000-0005-0000-0000-00004F510000}"/>
    <cellStyle name="Normal 2 24 2 2 2 4" xfId="8547" xr:uid="{00000000-0005-0000-0000-000050510000}"/>
    <cellStyle name="Normal 2 24 2 2 2 4 2" xfId="8548" xr:uid="{00000000-0005-0000-0000-000051510000}"/>
    <cellStyle name="Normal 2 24 2 2 2 4 2 2" xfId="22751" xr:uid="{00000000-0005-0000-0000-000052510000}"/>
    <cellStyle name="Normal 2 24 2 2 2 4 3" xfId="8549" xr:uid="{00000000-0005-0000-0000-000053510000}"/>
    <cellStyle name="Normal 2 24 2 2 2 4 3 2" xfId="26587" xr:uid="{00000000-0005-0000-0000-000054510000}"/>
    <cellStyle name="Normal 2 24 2 2 2 4 4" xfId="8550" xr:uid="{00000000-0005-0000-0000-000055510000}"/>
    <cellStyle name="Normal 2 24 2 2 2 4 4 2" xfId="30424" xr:uid="{00000000-0005-0000-0000-000056510000}"/>
    <cellStyle name="Normal 2 24 2 2 2 4 5" xfId="19100" xr:uid="{00000000-0005-0000-0000-000057510000}"/>
    <cellStyle name="Normal 2 24 2 2 2 5" xfId="8551" xr:uid="{00000000-0005-0000-0000-000058510000}"/>
    <cellStyle name="Normal 2 24 2 2 2 5 2" xfId="22744" xr:uid="{00000000-0005-0000-0000-000059510000}"/>
    <cellStyle name="Normal 2 24 2 2 2 6" xfId="8552" xr:uid="{00000000-0005-0000-0000-00005A510000}"/>
    <cellStyle name="Normal 2 24 2 2 2 6 2" xfId="26580" xr:uid="{00000000-0005-0000-0000-00005B510000}"/>
    <cellStyle name="Normal 2 24 2 2 2 7" xfId="8553" xr:uid="{00000000-0005-0000-0000-00005C510000}"/>
    <cellStyle name="Normal 2 24 2 2 2 7 2" xfId="30417" xr:uid="{00000000-0005-0000-0000-00005D510000}"/>
    <cellStyle name="Normal 2 24 2 2 2 8" xfId="17665" xr:uid="{00000000-0005-0000-0000-00005E510000}"/>
    <cellStyle name="Normal 2 24 2 2 3" xfId="8554" xr:uid="{00000000-0005-0000-0000-00005F510000}"/>
    <cellStyle name="Normal 2 24 2 2 3 2" xfId="8555" xr:uid="{00000000-0005-0000-0000-000060510000}"/>
    <cellStyle name="Normal 2 24 2 2 3 2 2" xfId="8556" xr:uid="{00000000-0005-0000-0000-000061510000}"/>
    <cellStyle name="Normal 2 24 2 2 3 2 2 2" xfId="8557" xr:uid="{00000000-0005-0000-0000-000062510000}"/>
    <cellStyle name="Normal 2 24 2 2 3 2 2 2 2" xfId="22754" xr:uid="{00000000-0005-0000-0000-000063510000}"/>
    <cellStyle name="Normal 2 24 2 2 3 2 2 3" xfId="8558" xr:uid="{00000000-0005-0000-0000-000064510000}"/>
    <cellStyle name="Normal 2 24 2 2 3 2 2 3 2" xfId="26590" xr:uid="{00000000-0005-0000-0000-000065510000}"/>
    <cellStyle name="Normal 2 24 2 2 3 2 2 4" xfId="8559" xr:uid="{00000000-0005-0000-0000-000066510000}"/>
    <cellStyle name="Normal 2 24 2 2 3 2 2 4 2" xfId="30427" xr:uid="{00000000-0005-0000-0000-000067510000}"/>
    <cellStyle name="Normal 2 24 2 2 3 2 2 5" xfId="20089" xr:uid="{00000000-0005-0000-0000-000068510000}"/>
    <cellStyle name="Normal 2 24 2 2 3 2 3" xfId="8560" xr:uid="{00000000-0005-0000-0000-000069510000}"/>
    <cellStyle name="Normal 2 24 2 2 3 2 3 2" xfId="22753" xr:uid="{00000000-0005-0000-0000-00006A510000}"/>
    <cellStyle name="Normal 2 24 2 2 3 2 4" xfId="8561" xr:uid="{00000000-0005-0000-0000-00006B510000}"/>
    <cellStyle name="Normal 2 24 2 2 3 2 4 2" xfId="26589" xr:uid="{00000000-0005-0000-0000-00006C510000}"/>
    <cellStyle name="Normal 2 24 2 2 3 2 5" xfId="8562" xr:uid="{00000000-0005-0000-0000-00006D510000}"/>
    <cellStyle name="Normal 2 24 2 2 3 2 5 2" xfId="30426" xr:uid="{00000000-0005-0000-0000-00006E510000}"/>
    <cellStyle name="Normal 2 24 2 2 3 2 6" xfId="17670" xr:uid="{00000000-0005-0000-0000-00006F510000}"/>
    <cellStyle name="Normal 2 24 2 2 3 3" xfId="8563" xr:uid="{00000000-0005-0000-0000-000070510000}"/>
    <cellStyle name="Normal 2 24 2 2 3 3 2" xfId="8564" xr:uid="{00000000-0005-0000-0000-000071510000}"/>
    <cellStyle name="Normal 2 24 2 2 3 3 2 2" xfId="22755" xr:uid="{00000000-0005-0000-0000-000072510000}"/>
    <cellStyle name="Normal 2 24 2 2 3 3 3" xfId="8565" xr:uid="{00000000-0005-0000-0000-000073510000}"/>
    <cellStyle name="Normal 2 24 2 2 3 3 3 2" xfId="26591" xr:uid="{00000000-0005-0000-0000-000074510000}"/>
    <cellStyle name="Normal 2 24 2 2 3 3 4" xfId="8566" xr:uid="{00000000-0005-0000-0000-000075510000}"/>
    <cellStyle name="Normal 2 24 2 2 3 3 4 2" xfId="30428" xr:uid="{00000000-0005-0000-0000-000076510000}"/>
    <cellStyle name="Normal 2 24 2 2 3 3 5" xfId="19102" xr:uid="{00000000-0005-0000-0000-000077510000}"/>
    <cellStyle name="Normal 2 24 2 2 3 4" xfId="8567" xr:uid="{00000000-0005-0000-0000-000078510000}"/>
    <cellStyle name="Normal 2 24 2 2 3 4 2" xfId="22752" xr:uid="{00000000-0005-0000-0000-000079510000}"/>
    <cellStyle name="Normal 2 24 2 2 3 5" xfId="8568" xr:uid="{00000000-0005-0000-0000-00007A510000}"/>
    <cellStyle name="Normal 2 24 2 2 3 5 2" xfId="26588" xr:uid="{00000000-0005-0000-0000-00007B510000}"/>
    <cellStyle name="Normal 2 24 2 2 3 6" xfId="8569" xr:uid="{00000000-0005-0000-0000-00007C510000}"/>
    <cellStyle name="Normal 2 24 2 2 3 6 2" xfId="30425" xr:uid="{00000000-0005-0000-0000-00007D510000}"/>
    <cellStyle name="Normal 2 24 2 2 3 7" xfId="17669" xr:uid="{00000000-0005-0000-0000-00007E510000}"/>
    <cellStyle name="Normal 2 24 2 2 4" xfId="8570" xr:uid="{00000000-0005-0000-0000-00007F510000}"/>
    <cellStyle name="Normal 2 24 2 2 4 2" xfId="8571" xr:uid="{00000000-0005-0000-0000-000080510000}"/>
    <cellStyle name="Normal 2 24 2 2 4 2 2" xfId="8572" xr:uid="{00000000-0005-0000-0000-000081510000}"/>
    <cellStyle name="Normal 2 24 2 2 4 2 2 2" xfId="22757" xr:uid="{00000000-0005-0000-0000-000082510000}"/>
    <cellStyle name="Normal 2 24 2 2 4 2 3" xfId="8573" xr:uid="{00000000-0005-0000-0000-000083510000}"/>
    <cellStyle name="Normal 2 24 2 2 4 2 3 2" xfId="26593" xr:uid="{00000000-0005-0000-0000-000084510000}"/>
    <cellStyle name="Normal 2 24 2 2 4 2 4" xfId="8574" xr:uid="{00000000-0005-0000-0000-000085510000}"/>
    <cellStyle name="Normal 2 24 2 2 4 2 4 2" xfId="30430" xr:uid="{00000000-0005-0000-0000-000086510000}"/>
    <cellStyle name="Normal 2 24 2 2 4 2 5" xfId="20086" xr:uid="{00000000-0005-0000-0000-000087510000}"/>
    <cellStyle name="Normal 2 24 2 2 4 3" xfId="8575" xr:uid="{00000000-0005-0000-0000-000088510000}"/>
    <cellStyle name="Normal 2 24 2 2 4 3 2" xfId="22756" xr:uid="{00000000-0005-0000-0000-000089510000}"/>
    <cellStyle name="Normal 2 24 2 2 4 4" xfId="8576" xr:uid="{00000000-0005-0000-0000-00008A510000}"/>
    <cellStyle name="Normal 2 24 2 2 4 4 2" xfId="26592" xr:uid="{00000000-0005-0000-0000-00008B510000}"/>
    <cellStyle name="Normal 2 24 2 2 4 5" xfId="8577" xr:uid="{00000000-0005-0000-0000-00008C510000}"/>
    <cellStyle name="Normal 2 24 2 2 4 5 2" xfId="30429" xr:uid="{00000000-0005-0000-0000-00008D510000}"/>
    <cellStyle name="Normal 2 24 2 2 4 6" xfId="17671" xr:uid="{00000000-0005-0000-0000-00008E510000}"/>
    <cellStyle name="Normal 2 24 2 2 5" xfId="8578" xr:uid="{00000000-0005-0000-0000-00008F510000}"/>
    <cellStyle name="Normal 2 24 2 2 5 2" xfId="8579" xr:uid="{00000000-0005-0000-0000-000090510000}"/>
    <cellStyle name="Normal 2 24 2 2 5 2 2" xfId="22758" xr:uid="{00000000-0005-0000-0000-000091510000}"/>
    <cellStyle name="Normal 2 24 2 2 5 3" xfId="8580" xr:uid="{00000000-0005-0000-0000-000092510000}"/>
    <cellStyle name="Normal 2 24 2 2 5 3 2" xfId="26594" xr:uid="{00000000-0005-0000-0000-000093510000}"/>
    <cellStyle name="Normal 2 24 2 2 5 4" xfId="8581" xr:uid="{00000000-0005-0000-0000-000094510000}"/>
    <cellStyle name="Normal 2 24 2 2 5 4 2" xfId="30431" xr:uid="{00000000-0005-0000-0000-000095510000}"/>
    <cellStyle name="Normal 2 24 2 2 5 5" xfId="19099" xr:uid="{00000000-0005-0000-0000-000096510000}"/>
    <cellStyle name="Normal 2 24 2 2 6" xfId="8582" xr:uid="{00000000-0005-0000-0000-000097510000}"/>
    <cellStyle name="Normal 2 24 2 2 6 2" xfId="22743" xr:uid="{00000000-0005-0000-0000-000098510000}"/>
    <cellStyle name="Normal 2 24 2 2 7" xfId="8583" xr:uid="{00000000-0005-0000-0000-000099510000}"/>
    <cellStyle name="Normal 2 24 2 2 7 2" xfId="26579" xr:uid="{00000000-0005-0000-0000-00009A510000}"/>
    <cellStyle name="Normal 2 24 2 2 8" xfId="8584" xr:uid="{00000000-0005-0000-0000-00009B510000}"/>
    <cellStyle name="Normal 2 24 2 2 8 2" xfId="30416" xr:uid="{00000000-0005-0000-0000-00009C510000}"/>
    <cellStyle name="Normal 2 24 2 2 9" xfId="17664" xr:uid="{00000000-0005-0000-0000-00009D510000}"/>
    <cellStyle name="Normal 2 24 2 3" xfId="8585" xr:uid="{00000000-0005-0000-0000-00009E510000}"/>
    <cellStyle name="Normal 2 24 2 3 2" xfId="8586" xr:uid="{00000000-0005-0000-0000-00009F510000}"/>
    <cellStyle name="Normal 2 24 2 3 2 2" xfId="8587" xr:uid="{00000000-0005-0000-0000-0000A0510000}"/>
    <cellStyle name="Normal 2 24 2 3 2 2 2" xfId="8588" xr:uid="{00000000-0005-0000-0000-0000A1510000}"/>
    <cellStyle name="Normal 2 24 2 3 2 2 2 2" xfId="8589" xr:uid="{00000000-0005-0000-0000-0000A2510000}"/>
    <cellStyle name="Normal 2 24 2 3 2 2 2 2 2" xfId="22762" xr:uid="{00000000-0005-0000-0000-0000A3510000}"/>
    <cellStyle name="Normal 2 24 2 3 2 2 2 3" xfId="8590" xr:uid="{00000000-0005-0000-0000-0000A4510000}"/>
    <cellStyle name="Normal 2 24 2 3 2 2 2 3 2" xfId="26598" xr:uid="{00000000-0005-0000-0000-0000A5510000}"/>
    <cellStyle name="Normal 2 24 2 3 2 2 2 4" xfId="8591" xr:uid="{00000000-0005-0000-0000-0000A6510000}"/>
    <cellStyle name="Normal 2 24 2 3 2 2 2 4 2" xfId="30435" xr:uid="{00000000-0005-0000-0000-0000A7510000}"/>
    <cellStyle name="Normal 2 24 2 3 2 2 2 5" xfId="20091" xr:uid="{00000000-0005-0000-0000-0000A8510000}"/>
    <cellStyle name="Normal 2 24 2 3 2 2 3" xfId="8592" xr:uid="{00000000-0005-0000-0000-0000A9510000}"/>
    <cellStyle name="Normal 2 24 2 3 2 2 3 2" xfId="22761" xr:uid="{00000000-0005-0000-0000-0000AA510000}"/>
    <cellStyle name="Normal 2 24 2 3 2 2 4" xfId="8593" xr:uid="{00000000-0005-0000-0000-0000AB510000}"/>
    <cellStyle name="Normal 2 24 2 3 2 2 4 2" xfId="26597" xr:uid="{00000000-0005-0000-0000-0000AC510000}"/>
    <cellStyle name="Normal 2 24 2 3 2 2 5" xfId="8594" xr:uid="{00000000-0005-0000-0000-0000AD510000}"/>
    <cellStyle name="Normal 2 24 2 3 2 2 5 2" xfId="30434" xr:uid="{00000000-0005-0000-0000-0000AE510000}"/>
    <cellStyle name="Normal 2 24 2 3 2 2 6" xfId="17674" xr:uid="{00000000-0005-0000-0000-0000AF510000}"/>
    <cellStyle name="Normal 2 24 2 3 2 3" xfId="8595" xr:uid="{00000000-0005-0000-0000-0000B0510000}"/>
    <cellStyle name="Normal 2 24 2 3 2 3 2" xfId="8596" xr:uid="{00000000-0005-0000-0000-0000B1510000}"/>
    <cellStyle name="Normal 2 24 2 3 2 3 2 2" xfId="22763" xr:uid="{00000000-0005-0000-0000-0000B2510000}"/>
    <cellStyle name="Normal 2 24 2 3 2 3 3" xfId="8597" xr:uid="{00000000-0005-0000-0000-0000B3510000}"/>
    <cellStyle name="Normal 2 24 2 3 2 3 3 2" xfId="26599" xr:uid="{00000000-0005-0000-0000-0000B4510000}"/>
    <cellStyle name="Normal 2 24 2 3 2 3 4" xfId="8598" xr:uid="{00000000-0005-0000-0000-0000B5510000}"/>
    <cellStyle name="Normal 2 24 2 3 2 3 4 2" xfId="30436" xr:uid="{00000000-0005-0000-0000-0000B6510000}"/>
    <cellStyle name="Normal 2 24 2 3 2 3 5" xfId="19104" xr:uid="{00000000-0005-0000-0000-0000B7510000}"/>
    <cellStyle name="Normal 2 24 2 3 2 4" xfId="8599" xr:uid="{00000000-0005-0000-0000-0000B8510000}"/>
    <cellStyle name="Normal 2 24 2 3 2 4 2" xfId="22760" xr:uid="{00000000-0005-0000-0000-0000B9510000}"/>
    <cellStyle name="Normal 2 24 2 3 2 5" xfId="8600" xr:uid="{00000000-0005-0000-0000-0000BA510000}"/>
    <cellStyle name="Normal 2 24 2 3 2 5 2" xfId="26596" xr:uid="{00000000-0005-0000-0000-0000BB510000}"/>
    <cellStyle name="Normal 2 24 2 3 2 6" xfId="8601" xr:uid="{00000000-0005-0000-0000-0000BC510000}"/>
    <cellStyle name="Normal 2 24 2 3 2 6 2" xfId="30433" xr:uid="{00000000-0005-0000-0000-0000BD510000}"/>
    <cellStyle name="Normal 2 24 2 3 2 7" xfId="17673" xr:uid="{00000000-0005-0000-0000-0000BE510000}"/>
    <cellStyle name="Normal 2 24 2 3 3" xfId="8602" xr:uid="{00000000-0005-0000-0000-0000BF510000}"/>
    <cellStyle name="Normal 2 24 2 3 3 2" xfId="8603" xr:uid="{00000000-0005-0000-0000-0000C0510000}"/>
    <cellStyle name="Normal 2 24 2 3 3 2 2" xfId="8604" xr:uid="{00000000-0005-0000-0000-0000C1510000}"/>
    <cellStyle name="Normal 2 24 2 3 3 2 2 2" xfId="22765" xr:uid="{00000000-0005-0000-0000-0000C2510000}"/>
    <cellStyle name="Normal 2 24 2 3 3 2 3" xfId="8605" xr:uid="{00000000-0005-0000-0000-0000C3510000}"/>
    <cellStyle name="Normal 2 24 2 3 3 2 3 2" xfId="26601" xr:uid="{00000000-0005-0000-0000-0000C4510000}"/>
    <cellStyle name="Normal 2 24 2 3 3 2 4" xfId="8606" xr:uid="{00000000-0005-0000-0000-0000C5510000}"/>
    <cellStyle name="Normal 2 24 2 3 3 2 4 2" xfId="30438" xr:uid="{00000000-0005-0000-0000-0000C6510000}"/>
    <cellStyle name="Normal 2 24 2 3 3 2 5" xfId="20090" xr:uid="{00000000-0005-0000-0000-0000C7510000}"/>
    <cellStyle name="Normal 2 24 2 3 3 3" xfId="8607" xr:uid="{00000000-0005-0000-0000-0000C8510000}"/>
    <cellStyle name="Normal 2 24 2 3 3 3 2" xfId="22764" xr:uid="{00000000-0005-0000-0000-0000C9510000}"/>
    <cellStyle name="Normal 2 24 2 3 3 4" xfId="8608" xr:uid="{00000000-0005-0000-0000-0000CA510000}"/>
    <cellStyle name="Normal 2 24 2 3 3 4 2" xfId="26600" xr:uid="{00000000-0005-0000-0000-0000CB510000}"/>
    <cellStyle name="Normal 2 24 2 3 3 5" xfId="8609" xr:uid="{00000000-0005-0000-0000-0000CC510000}"/>
    <cellStyle name="Normal 2 24 2 3 3 5 2" xfId="30437" xr:uid="{00000000-0005-0000-0000-0000CD510000}"/>
    <cellStyle name="Normal 2 24 2 3 3 6" xfId="17675" xr:uid="{00000000-0005-0000-0000-0000CE510000}"/>
    <cellStyle name="Normal 2 24 2 3 4" xfId="8610" xr:uid="{00000000-0005-0000-0000-0000CF510000}"/>
    <cellStyle name="Normal 2 24 2 3 4 2" xfId="8611" xr:uid="{00000000-0005-0000-0000-0000D0510000}"/>
    <cellStyle name="Normal 2 24 2 3 4 2 2" xfId="22766" xr:uid="{00000000-0005-0000-0000-0000D1510000}"/>
    <cellStyle name="Normal 2 24 2 3 4 3" xfId="8612" xr:uid="{00000000-0005-0000-0000-0000D2510000}"/>
    <cellStyle name="Normal 2 24 2 3 4 3 2" xfId="26602" xr:uid="{00000000-0005-0000-0000-0000D3510000}"/>
    <cellStyle name="Normal 2 24 2 3 4 4" xfId="8613" xr:uid="{00000000-0005-0000-0000-0000D4510000}"/>
    <cellStyle name="Normal 2 24 2 3 4 4 2" xfId="30439" xr:uid="{00000000-0005-0000-0000-0000D5510000}"/>
    <cellStyle name="Normal 2 24 2 3 4 5" xfId="19103" xr:uid="{00000000-0005-0000-0000-0000D6510000}"/>
    <cellStyle name="Normal 2 24 2 3 5" xfId="8614" xr:uid="{00000000-0005-0000-0000-0000D7510000}"/>
    <cellStyle name="Normal 2 24 2 3 5 2" xfId="22759" xr:uid="{00000000-0005-0000-0000-0000D8510000}"/>
    <cellStyle name="Normal 2 24 2 3 6" xfId="8615" xr:uid="{00000000-0005-0000-0000-0000D9510000}"/>
    <cellStyle name="Normal 2 24 2 3 6 2" xfId="26595" xr:uid="{00000000-0005-0000-0000-0000DA510000}"/>
    <cellStyle name="Normal 2 24 2 3 7" xfId="8616" xr:uid="{00000000-0005-0000-0000-0000DB510000}"/>
    <cellStyle name="Normal 2 24 2 3 7 2" xfId="30432" xr:uid="{00000000-0005-0000-0000-0000DC510000}"/>
    <cellStyle name="Normal 2 24 2 3 8" xfId="17672" xr:uid="{00000000-0005-0000-0000-0000DD510000}"/>
    <cellStyle name="Normal 2 24 2 4" xfId="8617" xr:uid="{00000000-0005-0000-0000-0000DE510000}"/>
    <cellStyle name="Normal 2 24 2 4 2" xfId="8618" xr:uid="{00000000-0005-0000-0000-0000DF510000}"/>
    <cellStyle name="Normal 2 24 2 4 2 2" xfId="8619" xr:uid="{00000000-0005-0000-0000-0000E0510000}"/>
    <cellStyle name="Normal 2 24 2 4 2 2 2" xfId="8620" xr:uid="{00000000-0005-0000-0000-0000E1510000}"/>
    <cellStyle name="Normal 2 24 2 4 2 2 2 2" xfId="22769" xr:uid="{00000000-0005-0000-0000-0000E2510000}"/>
    <cellStyle name="Normal 2 24 2 4 2 2 3" xfId="8621" xr:uid="{00000000-0005-0000-0000-0000E3510000}"/>
    <cellStyle name="Normal 2 24 2 4 2 2 3 2" xfId="26605" xr:uid="{00000000-0005-0000-0000-0000E4510000}"/>
    <cellStyle name="Normal 2 24 2 4 2 2 4" xfId="8622" xr:uid="{00000000-0005-0000-0000-0000E5510000}"/>
    <cellStyle name="Normal 2 24 2 4 2 2 4 2" xfId="30442" xr:uid="{00000000-0005-0000-0000-0000E6510000}"/>
    <cellStyle name="Normal 2 24 2 4 2 2 5" xfId="20092" xr:uid="{00000000-0005-0000-0000-0000E7510000}"/>
    <cellStyle name="Normal 2 24 2 4 2 3" xfId="8623" xr:uid="{00000000-0005-0000-0000-0000E8510000}"/>
    <cellStyle name="Normal 2 24 2 4 2 3 2" xfId="22768" xr:uid="{00000000-0005-0000-0000-0000E9510000}"/>
    <cellStyle name="Normal 2 24 2 4 2 4" xfId="8624" xr:uid="{00000000-0005-0000-0000-0000EA510000}"/>
    <cellStyle name="Normal 2 24 2 4 2 4 2" xfId="26604" xr:uid="{00000000-0005-0000-0000-0000EB510000}"/>
    <cellStyle name="Normal 2 24 2 4 2 5" xfId="8625" xr:uid="{00000000-0005-0000-0000-0000EC510000}"/>
    <cellStyle name="Normal 2 24 2 4 2 5 2" xfId="30441" xr:uid="{00000000-0005-0000-0000-0000ED510000}"/>
    <cellStyle name="Normal 2 24 2 4 2 6" xfId="17677" xr:uid="{00000000-0005-0000-0000-0000EE510000}"/>
    <cellStyle name="Normal 2 24 2 4 3" xfId="8626" xr:uid="{00000000-0005-0000-0000-0000EF510000}"/>
    <cellStyle name="Normal 2 24 2 4 3 2" xfId="8627" xr:uid="{00000000-0005-0000-0000-0000F0510000}"/>
    <cellStyle name="Normal 2 24 2 4 3 2 2" xfId="22770" xr:uid="{00000000-0005-0000-0000-0000F1510000}"/>
    <cellStyle name="Normal 2 24 2 4 3 3" xfId="8628" xr:uid="{00000000-0005-0000-0000-0000F2510000}"/>
    <cellStyle name="Normal 2 24 2 4 3 3 2" xfId="26606" xr:uid="{00000000-0005-0000-0000-0000F3510000}"/>
    <cellStyle name="Normal 2 24 2 4 3 4" xfId="8629" xr:uid="{00000000-0005-0000-0000-0000F4510000}"/>
    <cellStyle name="Normal 2 24 2 4 3 4 2" xfId="30443" xr:uid="{00000000-0005-0000-0000-0000F5510000}"/>
    <cellStyle name="Normal 2 24 2 4 3 5" xfId="19105" xr:uid="{00000000-0005-0000-0000-0000F6510000}"/>
    <cellStyle name="Normal 2 24 2 4 4" xfId="8630" xr:uid="{00000000-0005-0000-0000-0000F7510000}"/>
    <cellStyle name="Normal 2 24 2 4 4 2" xfId="22767" xr:uid="{00000000-0005-0000-0000-0000F8510000}"/>
    <cellStyle name="Normal 2 24 2 4 5" xfId="8631" xr:uid="{00000000-0005-0000-0000-0000F9510000}"/>
    <cellStyle name="Normal 2 24 2 4 5 2" xfId="26603" xr:uid="{00000000-0005-0000-0000-0000FA510000}"/>
    <cellStyle name="Normal 2 24 2 4 6" xfId="8632" xr:uid="{00000000-0005-0000-0000-0000FB510000}"/>
    <cellStyle name="Normal 2 24 2 4 6 2" xfId="30440" xr:uid="{00000000-0005-0000-0000-0000FC510000}"/>
    <cellStyle name="Normal 2 24 2 4 7" xfId="17676" xr:uid="{00000000-0005-0000-0000-0000FD510000}"/>
    <cellStyle name="Normal 2 24 2 5" xfId="8633" xr:uid="{00000000-0005-0000-0000-0000FE510000}"/>
    <cellStyle name="Normal 2 24 2 5 2" xfId="8634" xr:uid="{00000000-0005-0000-0000-0000FF510000}"/>
    <cellStyle name="Normal 2 24 2 5 2 2" xfId="8635" xr:uid="{00000000-0005-0000-0000-000000520000}"/>
    <cellStyle name="Normal 2 24 2 5 2 2 2" xfId="8636" xr:uid="{00000000-0005-0000-0000-000001520000}"/>
    <cellStyle name="Normal 2 24 2 5 2 2 2 2" xfId="22773" xr:uid="{00000000-0005-0000-0000-000002520000}"/>
    <cellStyle name="Normal 2 24 2 5 2 2 3" xfId="8637" xr:uid="{00000000-0005-0000-0000-000003520000}"/>
    <cellStyle name="Normal 2 24 2 5 2 2 3 2" xfId="26609" xr:uid="{00000000-0005-0000-0000-000004520000}"/>
    <cellStyle name="Normal 2 24 2 5 2 2 4" xfId="8638" xr:uid="{00000000-0005-0000-0000-000005520000}"/>
    <cellStyle name="Normal 2 24 2 5 2 2 4 2" xfId="30446" xr:uid="{00000000-0005-0000-0000-000006520000}"/>
    <cellStyle name="Normal 2 24 2 5 2 2 5" xfId="20574" xr:uid="{00000000-0005-0000-0000-000007520000}"/>
    <cellStyle name="Normal 2 24 2 5 2 3" xfId="8639" xr:uid="{00000000-0005-0000-0000-000008520000}"/>
    <cellStyle name="Normal 2 24 2 5 2 3 2" xfId="22772" xr:uid="{00000000-0005-0000-0000-000009520000}"/>
    <cellStyle name="Normal 2 24 2 5 2 4" xfId="8640" xr:uid="{00000000-0005-0000-0000-00000A520000}"/>
    <cellStyle name="Normal 2 24 2 5 2 4 2" xfId="26608" xr:uid="{00000000-0005-0000-0000-00000B520000}"/>
    <cellStyle name="Normal 2 24 2 5 2 5" xfId="8641" xr:uid="{00000000-0005-0000-0000-00000C520000}"/>
    <cellStyle name="Normal 2 24 2 5 2 5 2" xfId="30445" xr:uid="{00000000-0005-0000-0000-00000D520000}"/>
    <cellStyle name="Normal 2 24 2 5 2 6" xfId="17679" xr:uid="{00000000-0005-0000-0000-00000E520000}"/>
    <cellStyle name="Normal 2 24 2 5 3" xfId="8642" xr:uid="{00000000-0005-0000-0000-00000F520000}"/>
    <cellStyle name="Normal 2 24 2 5 3 2" xfId="8643" xr:uid="{00000000-0005-0000-0000-000010520000}"/>
    <cellStyle name="Normal 2 24 2 5 3 2 2" xfId="22774" xr:uid="{00000000-0005-0000-0000-000011520000}"/>
    <cellStyle name="Normal 2 24 2 5 3 3" xfId="8644" xr:uid="{00000000-0005-0000-0000-000012520000}"/>
    <cellStyle name="Normal 2 24 2 5 3 3 2" xfId="26610" xr:uid="{00000000-0005-0000-0000-000013520000}"/>
    <cellStyle name="Normal 2 24 2 5 3 4" xfId="8645" xr:uid="{00000000-0005-0000-0000-000014520000}"/>
    <cellStyle name="Normal 2 24 2 5 3 4 2" xfId="30447" xr:uid="{00000000-0005-0000-0000-000015520000}"/>
    <cellStyle name="Normal 2 24 2 5 3 5" xfId="19592" xr:uid="{00000000-0005-0000-0000-000016520000}"/>
    <cellStyle name="Normal 2 24 2 5 4" xfId="8646" xr:uid="{00000000-0005-0000-0000-000017520000}"/>
    <cellStyle name="Normal 2 24 2 5 4 2" xfId="22771" xr:uid="{00000000-0005-0000-0000-000018520000}"/>
    <cellStyle name="Normal 2 24 2 5 5" xfId="8647" xr:uid="{00000000-0005-0000-0000-000019520000}"/>
    <cellStyle name="Normal 2 24 2 5 5 2" xfId="26607" xr:uid="{00000000-0005-0000-0000-00001A520000}"/>
    <cellStyle name="Normal 2 24 2 5 6" xfId="8648" xr:uid="{00000000-0005-0000-0000-00001B520000}"/>
    <cellStyle name="Normal 2 24 2 5 6 2" xfId="30444" xr:uid="{00000000-0005-0000-0000-00001C520000}"/>
    <cellStyle name="Normal 2 24 2 5 7" xfId="17678" xr:uid="{00000000-0005-0000-0000-00001D520000}"/>
    <cellStyle name="Normal 2 24 2 6" xfId="8649" xr:uid="{00000000-0005-0000-0000-00001E520000}"/>
    <cellStyle name="Normal 2 24 2 6 2" xfId="8650" xr:uid="{00000000-0005-0000-0000-00001F520000}"/>
    <cellStyle name="Normal 2 24 2 6 2 2" xfId="8651" xr:uid="{00000000-0005-0000-0000-000020520000}"/>
    <cellStyle name="Normal 2 24 2 6 2 2 2" xfId="22776" xr:uid="{00000000-0005-0000-0000-000021520000}"/>
    <cellStyle name="Normal 2 24 2 6 2 3" xfId="8652" xr:uid="{00000000-0005-0000-0000-000022520000}"/>
    <cellStyle name="Normal 2 24 2 6 2 3 2" xfId="26612" xr:uid="{00000000-0005-0000-0000-000023520000}"/>
    <cellStyle name="Normal 2 24 2 6 2 4" xfId="8653" xr:uid="{00000000-0005-0000-0000-000024520000}"/>
    <cellStyle name="Normal 2 24 2 6 2 4 2" xfId="30449" xr:uid="{00000000-0005-0000-0000-000025520000}"/>
    <cellStyle name="Normal 2 24 2 6 2 5" xfId="20085" xr:uid="{00000000-0005-0000-0000-000026520000}"/>
    <cellStyle name="Normal 2 24 2 6 3" xfId="8654" xr:uid="{00000000-0005-0000-0000-000027520000}"/>
    <cellStyle name="Normal 2 24 2 6 3 2" xfId="22775" xr:uid="{00000000-0005-0000-0000-000028520000}"/>
    <cellStyle name="Normal 2 24 2 6 4" xfId="8655" xr:uid="{00000000-0005-0000-0000-000029520000}"/>
    <cellStyle name="Normal 2 24 2 6 4 2" xfId="26611" xr:uid="{00000000-0005-0000-0000-00002A520000}"/>
    <cellStyle name="Normal 2 24 2 6 5" xfId="8656" xr:uid="{00000000-0005-0000-0000-00002B520000}"/>
    <cellStyle name="Normal 2 24 2 6 5 2" xfId="30448" xr:uid="{00000000-0005-0000-0000-00002C520000}"/>
    <cellStyle name="Normal 2 24 2 6 6" xfId="17680" xr:uid="{00000000-0005-0000-0000-00002D520000}"/>
    <cellStyle name="Normal 2 24 2 7" xfId="8657" xr:uid="{00000000-0005-0000-0000-00002E520000}"/>
    <cellStyle name="Normal 2 24 2 7 2" xfId="8658" xr:uid="{00000000-0005-0000-0000-00002F520000}"/>
    <cellStyle name="Normal 2 24 2 7 2 2" xfId="22777" xr:uid="{00000000-0005-0000-0000-000030520000}"/>
    <cellStyle name="Normal 2 24 2 7 3" xfId="8659" xr:uid="{00000000-0005-0000-0000-000031520000}"/>
    <cellStyle name="Normal 2 24 2 7 3 2" xfId="26613" xr:uid="{00000000-0005-0000-0000-000032520000}"/>
    <cellStyle name="Normal 2 24 2 7 4" xfId="8660" xr:uid="{00000000-0005-0000-0000-000033520000}"/>
    <cellStyle name="Normal 2 24 2 7 4 2" xfId="30450" xr:uid="{00000000-0005-0000-0000-000034520000}"/>
    <cellStyle name="Normal 2 24 2 7 5" xfId="19098" xr:uid="{00000000-0005-0000-0000-000035520000}"/>
    <cellStyle name="Normal 2 24 2 8" xfId="8661" xr:uid="{00000000-0005-0000-0000-000036520000}"/>
    <cellStyle name="Normal 2 24 2 8 2" xfId="22742" xr:uid="{00000000-0005-0000-0000-000037520000}"/>
    <cellStyle name="Normal 2 24 2 9" xfId="8662" xr:uid="{00000000-0005-0000-0000-000038520000}"/>
    <cellStyle name="Normal 2 24 2 9 2" xfId="26578" xr:uid="{00000000-0005-0000-0000-000039520000}"/>
    <cellStyle name="Normal 2 24 3" xfId="8663" xr:uid="{00000000-0005-0000-0000-00003A520000}"/>
    <cellStyle name="Normal 2 24 3 10" xfId="8664" xr:uid="{00000000-0005-0000-0000-00003B520000}"/>
    <cellStyle name="Normal 2 24 3 10 2" xfId="30451" xr:uid="{00000000-0005-0000-0000-00003C520000}"/>
    <cellStyle name="Normal 2 24 3 11" xfId="17681" xr:uid="{00000000-0005-0000-0000-00003D520000}"/>
    <cellStyle name="Normal 2 24 3 2" xfId="8665" xr:uid="{00000000-0005-0000-0000-00003E520000}"/>
    <cellStyle name="Normal 2 24 3 2 2" xfId="8666" xr:uid="{00000000-0005-0000-0000-00003F520000}"/>
    <cellStyle name="Normal 2 24 3 2 2 2" xfId="8667" xr:uid="{00000000-0005-0000-0000-000040520000}"/>
    <cellStyle name="Normal 2 24 3 2 2 2 2" xfId="8668" xr:uid="{00000000-0005-0000-0000-000041520000}"/>
    <cellStyle name="Normal 2 24 3 2 2 2 2 2" xfId="8669" xr:uid="{00000000-0005-0000-0000-000042520000}"/>
    <cellStyle name="Normal 2 24 3 2 2 2 2 2 2" xfId="8670" xr:uid="{00000000-0005-0000-0000-000043520000}"/>
    <cellStyle name="Normal 2 24 3 2 2 2 2 2 2 2" xfId="22783" xr:uid="{00000000-0005-0000-0000-000044520000}"/>
    <cellStyle name="Normal 2 24 3 2 2 2 2 2 3" xfId="8671" xr:uid="{00000000-0005-0000-0000-000045520000}"/>
    <cellStyle name="Normal 2 24 3 2 2 2 2 2 3 2" xfId="26619" xr:uid="{00000000-0005-0000-0000-000046520000}"/>
    <cellStyle name="Normal 2 24 3 2 2 2 2 2 4" xfId="8672" xr:uid="{00000000-0005-0000-0000-000047520000}"/>
    <cellStyle name="Normal 2 24 3 2 2 2 2 2 4 2" xfId="30456" xr:uid="{00000000-0005-0000-0000-000048520000}"/>
    <cellStyle name="Normal 2 24 3 2 2 2 2 2 5" xfId="20096" xr:uid="{00000000-0005-0000-0000-000049520000}"/>
    <cellStyle name="Normal 2 24 3 2 2 2 2 3" xfId="8673" xr:uid="{00000000-0005-0000-0000-00004A520000}"/>
    <cellStyle name="Normal 2 24 3 2 2 2 2 3 2" xfId="22782" xr:uid="{00000000-0005-0000-0000-00004B520000}"/>
    <cellStyle name="Normal 2 24 3 2 2 2 2 4" xfId="8674" xr:uid="{00000000-0005-0000-0000-00004C520000}"/>
    <cellStyle name="Normal 2 24 3 2 2 2 2 4 2" xfId="26618" xr:uid="{00000000-0005-0000-0000-00004D520000}"/>
    <cellStyle name="Normal 2 24 3 2 2 2 2 5" xfId="8675" xr:uid="{00000000-0005-0000-0000-00004E520000}"/>
    <cellStyle name="Normal 2 24 3 2 2 2 2 5 2" xfId="30455" xr:uid="{00000000-0005-0000-0000-00004F520000}"/>
    <cellStyle name="Normal 2 24 3 2 2 2 2 6" xfId="17685" xr:uid="{00000000-0005-0000-0000-000050520000}"/>
    <cellStyle name="Normal 2 24 3 2 2 2 3" xfId="8676" xr:uid="{00000000-0005-0000-0000-000051520000}"/>
    <cellStyle name="Normal 2 24 3 2 2 2 3 2" xfId="8677" xr:uid="{00000000-0005-0000-0000-000052520000}"/>
    <cellStyle name="Normal 2 24 3 2 2 2 3 2 2" xfId="22784" xr:uid="{00000000-0005-0000-0000-000053520000}"/>
    <cellStyle name="Normal 2 24 3 2 2 2 3 3" xfId="8678" xr:uid="{00000000-0005-0000-0000-000054520000}"/>
    <cellStyle name="Normal 2 24 3 2 2 2 3 3 2" xfId="26620" xr:uid="{00000000-0005-0000-0000-000055520000}"/>
    <cellStyle name="Normal 2 24 3 2 2 2 3 4" xfId="8679" xr:uid="{00000000-0005-0000-0000-000056520000}"/>
    <cellStyle name="Normal 2 24 3 2 2 2 3 4 2" xfId="30457" xr:uid="{00000000-0005-0000-0000-000057520000}"/>
    <cellStyle name="Normal 2 24 3 2 2 2 3 5" xfId="19109" xr:uid="{00000000-0005-0000-0000-000058520000}"/>
    <cellStyle name="Normal 2 24 3 2 2 2 4" xfId="8680" xr:uid="{00000000-0005-0000-0000-000059520000}"/>
    <cellStyle name="Normal 2 24 3 2 2 2 4 2" xfId="22781" xr:uid="{00000000-0005-0000-0000-00005A520000}"/>
    <cellStyle name="Normal 2 24 3 2 2 2 5" xfId="8681" xr:uid="{00000000-0005-0000-0000-00005B520000}"/>
    <cellStyle name="Normal 2 24 3 2 2 2 5 2" xfId="26617" xr:uid="{00000000-0005-0000-0000-00005C520000}"/>
    <cellStyle name="Normal 2 24 3 2 2 2 6" xfId="8682" xr:uid="{00000000-0005-0000-0000-00005D520000}"/>
    <cellStyle name="Normal 2 24 3 2 2 2 6 2" xfId="30454" xr:uid="{00000000-0005-0000-0000-00005E520000}"/>
    <cellStyle name="Normal 2 24 3 2 2 2 7" xfId="17684" xr:uid="{00000000-0005-0000-0000-00005F520000}"/>
    <cellStyle name="Normal 2 24 3 2 2 3" xfId="8683" xr:uid="{00000000-0005-0000-0000-000060520000}"/>
    <cellStyle name="Normal 2 24 3 2 2 3 2" xfId="8684" xr:uid="{00000000-0005-0000-0000-000061520000}"/>
    <cellStyle name="Normal 2 24 3 2 2 3 2 2" xfId="8685" xr:uid="{00000000-0005-0000-0000-000062520000}"/>
    <cellStyle name="Normal 2 24 3 2 2 3 2 2 2" xfId="22786" xr:uid="{00000000-0005-0000-0000-000063520000}"/>
    <cellStyle name="Normal 2 24 3 2 2 3 2 3" xfId="8686" xr:uid="{00000000-0005-0000-0000-000064520000}"/>
    <cellStyle name="Normal 2 24 3 2 2 3 2 3 2" xfId="26622" xr:uid="{00000000-0005-0000-0000-000065520000}"/>
    <cellStyle name="Normal 2 24 3 2 2 3 2 4" xfId="8687" xr:uid="{00000000-0005-0000-0000-000066520000}"/>
    <cellStyle name="Normal 2 24 3 2 2 3 2 4 2" xfId="30459" xr:uid="{00000000-0005-0000-0000-000067520000}"/>
    <cellStyle name="Normal 2 24 3 2 2 3 2 5" xfId="20095" xr:uid="{00000000-0005-0000-0000-000068520000}"/>
    <cellStyle name="Normal 2 24 3 2 2 3 3" xfId="8688" xr:uid="{00000000-0005-0000-0000-000069520000}"/>
    <cellStyle name="Normal 2 24 3 2 2 3 3 2" xfId="22785" xr:uid="{00000000-0005-0000-0000-00006A520000}"/>
    <cellStyle name="Normal 2 24 3 2 2 3 4" xfId="8689" xr:uid="{00000000-0005-0000-0000-00006B520000}"/>
    <cellStyle name="Normal 2 24 3 2 2 3 4 2" xfId="26621" xr:uid="{00000000-0005-0000-0000-00006C520000}"/>
    <cellStyle name="Normal 2 24 3 2 2 3 5" xfId="8690" xr:uid="{00000000-0005-0000-0000-00006D520000}"/>
    <cellStyle name="Normal 2 24 3 2 2 3 5 2" xfId="30458" xr:uid="{00000000-0005-0000-0000-00006E520000}"/>
    <cellStyle name="Normal 2 24 3 2 2 3 6" xfId="17686" xr:uid="{00000000-0005-0000-0000-00006F520000}"/>
    <cellStyle name="Normal 2 24 3 2 2 4" xfId="8691" xr:uid="{00000000-0005-0000-0000-000070520000}"/>
    <cellStyle name="Normal 2 24 3 2 2 4 2" xfId="8692" xr:uid="{00000000-0005-0000-0000-000071520000}"/>
    <cellStyle name="Normal 2 24 3 2 2 4 2 2" xfId="22787" xr:uid="{00000000-0005-0000-0000-000072520000}"/>
    <cellStyle name="Normal 2 24 3 2 2 4 3" xfId="8693" xr:uid="{00000000-0005-0000-0000-000073520000}"/>
    <cellStyle name="Normal 2 24 3 2 2 4 3 2" xfId="26623" xr:uid="{00000000-0005-0000-0000-000074520000}"/>
    <cellStyle name="Normal 2 24 3 2 2 4 4" xfId="8694" xr:uid="{00000000-0005-0000-0000-000075520000}"/>
    <cellStyle name="Normal 2 24 3 2 2 4 4 2" xfId="30460" xr:uid="{00000000-0005-0000-0000-000076520000}"/>
    <cellStyle name="Normal 2 24 3 2 2 4 5" xfId="19108" xr:uid="{00000000-0005-0000-0000-000077520000}"/>
    <cellStyle name="Normal 2 24 3 2 2 5" xfId="8695" xr:uid="{00000000-0005-0000-0000-000078520000}"/>
    <cellStyle name="Normal 2 24 3 2 2 5 2" xfId="22780" xr:uid="{00000000-0005-0000-0000-000079520000}"/>
    <cellStyle name="Normal 2 24 3 2 2 6" xfId="8696" xr:uid="{00000000-0005-0000-0000-00007A520000}"/>
    <cellStyle name="Normal 2 24 3 2 2 6 2" xfId="26616" xr:uid="{00000000-0005-0000-0000-00007B520000}"/>
    <cellStyle name="Normal 2 24 3 2 2 7" xfId="8697" xr:uid="{00000000-0005-0000-0000-00007C520000}"/>
    <cellStyle name="Normal 2 24 3 2 2 7 2" xfId="30453" xr:uid="{00000000-0005-0000-0000-00007D520000}"/>
    <cellStyle name="Normal 2 24 3 2 2 8" xfId="17683" xr:uid="{00000000-0005-0000-0000-00007E520000}"/>
    <cellStyle name="Normal 2 24 3 2 3" xfId="8698" xr:uid="{00000000-0005-0000-0000-00007F520000}"/>
    <cellStyle name="Normal 2 24 3 2 3 2" xfId="8699" xr:uid="{00000000-0005-0000-0000-000080520000}"/>
    <cellStyle name="Normal 2 24 3 2 3 2 2" xfId="8700" xr:uid="{00000000-0005-0000-0000-000081520000}"/>
    <cellStyle name="Normal 2 24 3 2 3 2 2 2" xfId="8701" xr:uid="{00000000-0005-0000-0000-000082520000}"/>
    <cellStyle name="Normal 2 24 3 2 3 2 2 2 2" xfId="22790" xr:uid="{00000000-0005-0000-0000-000083520000}"/>
    <cellStyle name="Normal 2 24 3 2 3 2 2 3" xfId="8702" xr:uid="{00000000-0005-0000-0000-000084520000}"/>
    <cellStyle name="Normal 2 24 3 2 3 2 2 3 2" xfId="26626" xr:uid="{00000000-0005-0000-0000-000085520000}"/>
    <cellStyle name="Normal 2 24 3 2 3 2 2 4" xfId="8703" xr:uid="{00000000-0005-0000-0000-000086520000}"/>
    <cellStyle name="Normal 2 24 3 2 3 2 2 4 2" xfId="30463" xr:uid="{00000000-0005-0000-0000-000087520000}"/>
    <cellStyle name="Normal 2 24 3 2 3 2 2 5" xfId="20097" xr:uid="{00000000-0005-0000-0000-000088520000}"/>
    <cellStyle name="Normal 2 24 3 2 3 2 3" xfId="8704" xr:uid="{00000000-0005-0000-0000-000089520000}"/>
    <cellStyle name="Normal 2 24 3 2 3 2 3 2" xfId="22789" xr:uid="{00000000-0005-0000-0000-00008A520000}"/>
    <cellStyle name="Normal 2 24 3 2 3 2 4" xfId="8705" xr:uid="{00000000-0005-0000-0000-00008B520000}"/>
    <cellStyle name="Normal 2 24 3 2 3 2 4 2" xfId="26625" xr:uid="{00000000-0005-0000-0000-00008C520000}"/>
    <cellStyle name="Normal 2 24 3 2 3 2 5" xfId="8706" xr:uid="{00000000-0005-0000-0000-00008D520000}"/>
    <cellStyle name="Normal 2 24 3 2 3 2 5 2" xfId="30462" xr:uid="{00000000-0005-0000-0000-00008E520000}"/>
    <cellStyle name="Normal 2 24 3 2 3 2 6" xfId="17688" xr:uid="{00000000-0005-0000-0000-00008F520000}"/>
    <cellStyle name="Normal 2 24 3 2 3 3" xfId="8707" xr:uid="{00000000-0005-0000-0000-000090520000}"/>
    <cellStyle name="Normal 2 24 3 2 3 3 2" xfId="8708" xr:uid="{00000000-0005-0000-0000-000091520000}"/>
    <cellStyle name="Normal 2 24 3 2 3 3 2 2" xfId="22791" xr:uid="{00000000-0005-0000-0000-000092520000}"/>
    <cellStyle name="Normal 2 24 3 2 3 3 3" xfId="8709" xr:uid="{00000000-0005-0000-0000-000093520000}"/>
    <cellStyle name="Normal 2 24 3 2 3 3 3 2" xfId="26627" xr:uid="{00000000-0005-0000-0000-000094520000}"/>
    <cellStyle name="Normal 2 24 3 2 3 3 4" xfId="8710" xr:uid="{00000000-0005-0000-0000-000095520000}"/>
    <cellStyle name="Normal 2 24 3 2 3 3 4 2" xfId="30464" xr:uid="{00000000-0005-0000-0000-000096520000}"/>
    <cellStyle name="Normal 2 24 3 2 3 3 5" xfId="19110" xr:uid="{00000000-0005-0000-0000-000097520000}"/>
    <cellStyle name="Normal 2 24 3 2 3 4" xfId="8711" xr:uid="{00000000-0005-0000-0000-000098520000}"/>
    <cellStyle name="Normal 2 24 3 2 3 4 2" xfId="22788" xr:uid="{00000000-0005-0000-0000-000099520000}"/>
    <cellStyle name="Normal 2 24 3 2 3 5" xfId="8712" xr:uid="{00000000-0005-0000-0000-00009A520000}"/>
    <cellStyle name="Normal 2 24 3 2 3 5 2" xfId="26624" xr:uid="{00000000-0005-0000-0000-00009B520000}"/>
    <cellStyle name="Normal 2 24 3 2 3 6" xfId="8713" xr:uid="{00000000-0005-0000-0000-00009C520000}"/>
    <cellStyle name="Normal 2 24 3 2 3 6 2" xfId="30461" xr:uid="{00000000-0005-0000-0000-00009D520000}"/>
    <cellStyle name="Normal 2 24 3 2 3 7" xfId="17687" xr:uid="{00000000-0005-0000-0000-00009E520000}"/>
    <cellStyle name="Normal 2 24 3 2 4" xfId="8714" xr:uid="{00000000-0005-0000-0000-00009F520000}"/>
    <cellStyle name="Normal 2 24 3 2 4 2" xfId="8715" xr:uid="{00000000-0005-0000-0000-0000A0520000}"/>
    <cellStyle name="Normal 2 24 3 2 4 2 2" xfId="8716" xr:uid="{00000000-0005-0000-0000-0000A1520000}"/>
    <cellStyle name="Normal 2 24 3 2 4 2 2 2" xfId="22793" xr:uid="{00000000-0005-0000-0000-0000A2520000}"/>
    <cellStyle name="Normal 2 24 3 2 4 2 3" xfId="8717" xr:uid="{00000000-0005-0000-0000-0000A3520000}"/>
    <cellStyle name="Normal 2 24 3 2 4 2 3 2" xfId="26629" xr:uid="{00000000-0005-0000-0000-0000A4520000}"/>
    <cellStyle name="Normal 2 24 3 2 4 2 4" xfId="8718" xr:uid="{00000000-0005-0000-0000-0000A5520000}"/>
    <cellStyle name="Normal 2 24 3 2 4 2 4 2" xfId="30466" xr:uid="{00000000-0005-0000-0000-0000A6520000}"/>
    <cellStyle name="Normal 2 24 3 2 4 2 5" xfId="20094" xr:uid="{00000000-0005-0000-0000-0000A7520000}"/>
    <cellStyle name="Normal 2 24 3 2 4 3" xfId="8719" xr:uid="{00000000-0005-0000-0000-0000A8520000}"/>
    <cellStyle name="Normal 2 24 3 2 4 3 2" xfId="22792" xr:uid="{00000000-0005-0000-0000-0000A9520000}"/>
    <cellStyle name="Normal 2 24 3 2 4 4" xfId="8720" xr:uid="{00000000-0005-0000-0000-0000AA520000}"/>
    <cellStyle name="Normal 2 24 3 2 4 4 2" xfId="26628" xr:uid="{00000000-0005-0000-0000-0000AB520000}"/>
    <cellStyle name="Normal 2 24 3 2 4 5" xfId="8721" xr:uid="{00000000-0005-0000-0000-0000AC520000}"/>
    <cellStyle name="Normal 2 24 3 2 4 5 2" xfId="30465" xr:uid="{00000000-0005-0000-0000-0000AD520000}"/>
    <cellStyle name="Normal 2 24 3 2 4 6" xfId="17689" xr:uid="{00000000-0005-0000-0000-0000AE520000}"/>
    <cellStyle name="Normal 2 24 3 2 5" xfId="8722" xr:uid="{00000000-0005-0000-0000-0000AF520000}"/>
    <cellStyle name="Normal 2 24 3 2 5 2" xfId="8723" xr:uid="{00000000-0005-0000-0000-0000B0520000}"/>
    <cellStyle name="Normal 2 24 3 2 5 2 2" xfId="22794" xr:uid="{00000000-0005-0000-0000-0000B1520000}"/>
    <cellStyle name="Normal 2 24 3 2 5 3" xfId="8724" xr:uid="{00000000-0005-0000-0000-0000B2520000}"/>
    <cellStyle name="Normal 2 24 3 2 5 3 2" xfId="26630" xr:uid="{00000000-0005-0000-0000-0000B3520000}"/>
    <cellStyle name="Normal 2 24 3 2 5 4" xfId="8725" xr:uid="{00000000-0005-0000-0000-0000B4520000}"/>
    <cellStyle name="Normal 2 24 3 2 5 4 2" xfId="30467" xr:uid="{00000000-0005-0000-0000-0000B5520000}"/>
    <cellStyle name="Normal 2 24 3 2 5 5" xfId="19107" xr:uid="{00000000-0005-0000-0000-0000B6520000}"/>
    <cellStyle name="Normal 2 24 3 2 6" xfId="8726" xr:uid="{00000000-0005-0000-0000-0000B7520000}"/>
    <cellStyle name="Normal 2 24 3 2 6 2" xfId="22779" xr:uid="{00000000-0005-0000-0000-0000B8520000}"/>
    <cellStyle name="Normal 2 24 3 2 7" xfId="8727" xr:uid="{00000000-0005-0000-0000-0000B9520000}"/>
    <cellStyle name="Normal 2 24 3 2 7 2" xfId="26615" xr:uid="{00000000-0005-0000-0000-0000BA520000}"/>
    <cellStyle name="Normal 2 24 3 2 8" xfId="8728" xr:uid="{00000000-0005-0000-0000-0000BB520000}"/>
    <cellStyle name="Normal 2 24 3 2 8 2" xfId="30452" xr:uid="{00000000-0005-0000-0000-0000BC520000}"/>
    <cellStyle name="Normal 2 24 3 2 9" xfId="17682" xr:uid="{00000000-0005-0000-0000-0000BD520000}"/>
    <cellStyle name="Normal 2 24 3 3" xfId="8729" xr:uid="{00000000-0005-0000-0000-0000BE520000}"/>
    <cellStyle name="Normal 2 24 3 3 2" xfId="8730" xr:uid="{00000000-0005-0000-0000-0000BF520000}"/>
    <cellStyle name="Normal 2 24 3 3 2 2" xfId="8731" xr:uid="{00000000-0005-0000-0000-0000C0520000}"/>
    <cellStyle name="Normal 2 24 3 3 2 2 2" xfId="8732" xr:uid="{00000000-0005-0000-0000-0000C1520000}"/>
    <cellStyle name="Normal 2 24 3 3 2 2 2 2" xfId="8733" xr:uid="{00000000-0005-0000-0000-0000C2520000}"/>
    <cellStyle name="Normal 2 24 3 3 2 2 2 2 2" xfId="22798" xr:uid="{00000000-0005-0000-0000-0000C3520000}"/>
    <cellStyle name="Normal 2 24 3 3 2 2 2 3" xfId="8734" xr:uid="{00000000-0005-0000-0000-0000C4520000}"/>
    <cellStyle name="Normal 2 24 3 3 2 2 2 3 2" xfId="26634" xr:uid="{00000000-0005-0000-0000-0000C5520000}"/>
    <cellStyle name="Normal 2 24 3 3 2 2 2 4" xfId="8735" xr:uid="{00000000-0005-0000-0000-0000C6520000}"/>
    <cellStyle name="Normal 2 24 3 3 2 2 2 4 2" xfId="30471" xr:uid="{00000000-0005-0000-0000-0000C7520000}"/>
    <cellStyle name="Normal 2 24 3 3 2 2 2 5" xfId="20099" xr:uid="{00000000-0005-0000-0000-0000C8520000}"/>
    <cellStyle name="Normal 2 24 3 3 2 2 3" xfId="8736" xr:uid="{00000000-0005-0000-0000-0000C9520000}"/>
    <cellStyle name="Normal 2 24 3 3 2 2 3 2" xfId="22797" xr:uid="{00000000-0005-0000-0000-0000CA520000}"/>
    <cellStyle name="Normal 2 24 3 3 2 2 4" xfId="8737" xr:uid="{00000000-0005-0000-0000-0000CB520000}"/>
    <cellStyle name="Normal 2 24 3 3 2 2 4 2" xfId="26633" xr:uid="{00000000-0005-0000-0000-0000CC520000}"/>
    <cellStyle name="Normal 2 24 3 3 2 2 5" xfId="8738" xr:uid="{00000000-0005-0000-0000-0000CD520000}"/>
    <cellStyle name="Normal 2 24 3 3 2 2 5 2" xfId="30470" xr:uid="{00000000-0005-0000-0000-0000CE520000}"/>
    <cellStyle name="Normal 2 24 3 3 2 2 6" xfId="17692" xr:uid="{00000000-0005-0000-0000-0000CF520000}"/>
    <cellStyle name="Normal 2 24 3 3 2 3" xfId="8739" xr:uid="{00000000-0005-0000-0000-0000D0520000}"/>
    <cellStyle name="Normal 2 24 3 3 2 3 2" xfId="8740" xr:uid="{00000000-0005-0000-0000-0000D1520000}"/>
    <cellStyle name="Normal 2 24 3 3 2 3 2 2" xfId="22799" xr:uid="{00000000-0005-0000-0000-0000D2520000}"/>
    <cellStyle name="Normal 2 24 3 3 2 3 3" xfId="8741" xr:uid="{00000000-0005-0000-0000-0000D3520000}"/>
    <cellStyle name="Normal 2 24 3 3 2 3 3 2" xfId="26635" xr:uid="{00000000-0005-0000-0000-0000D4520000}"/>
    <cellStyle name="Normal 2 24 3 3 2 3 4" xfId="8742" xr:uid="{00000000-0005-0000-0000-0000D5520000}"/>
    <cellStyle name="Normal 2 24 3 3 2 3 4 2" xfId="30472" xr:uid="{00000000-0005-0000-0000-0000D6520000}"/>
    <cellStyle name="Normal 2 24 3 3 2 3 5" xfId="19112" xr:uid="{00000000-0005-0000-0000-0000D7520000}"/>
    <cellStyle name="Normal 2 24 3 3 2 4" xfId="8743" xr:uid="{00000000-0005-0000-0000-0000D8520000}"/>
    <cellStyle name="Normal 2 24 3 3 2 4 2" xfId="22796" xr:uid="{00000000-0005-0000-0000-0000D9520000}"/>
    <cellStyle name="Normal 2 24 3 3 2 5" xfId="8744" xr:uid="{00000000-0005-0000-0000-0000DA520000}"/>
    <cellStyle name="Normal 2 24 3 3 2 5 2" xfId="26632" xr:uid="{00000000-0005-0000-0000-0000DB520000}"/>
    <cellStyle name="Normal 2 24 3 3 2 6" xfId="8745" xr:uid="{00000000-0005-0000-0000-0000DC520000}"/>
    <cellStyle name="Normal 2 24 3 3 2 6 2" xfId="30469" xr:uid="{00000000-0005-0000-0000-0000DD520000}"/>
    <cellStyle name="Normal 2 24 3 3 2 7" xfId="17691" xr:uid="{00000000-0005-0000-0000-0000DE520000}"/>
    <cellStyle name="Normal 2 24 3 3 3" xfId="8746" xr:uid="{00000000-0005-0000-0000-0000DF520000}"/>
    <cellStyle name="Normal 2 24 3 3 3 2" xfId="8747" xr:uid="{00000000-0005-0000-0000-0000E0520000}"/>
    <cellStyle name="Normal 2 24 3 3 3 2 2" xfId="8748" xr:uid="{00000000-0005-0000-0000-0000E1520000}"/>
    <cellStyle name="Normal 2 24 3 3 3 2 2 2" xfId="22801" xr:uid="{00000000-0005-0000-0000-0000E2520000}"/>
    <cellStyle name="Normal 2 24 3 3 3 2 3" xfId="8749" xr:uid="{00000000-0005-0000-0000-0000E3520000}"/>
    <cellStyle name="Normal 2 24 3 3 3 2 3 2" xfId="26637" xr:uid="{00000000-0005-0000-0000-0000E4520000}"/>
    <cellStyle name="Normal 2 24 3 3 3 2 4" xfId="8750" xr:uid="{00000000-0005-0000-0000-0000E5520000}"/>
    <cellStyle name="Normal 2 24 3 3 3 2 4 2" xfId="30474" xr:uid="{00000000-0005-0000-0000-0000E6520000}"/>
    <cellStyle name="Normal 2 24 3 3 3 2 5" xfId="20098" xr:uid="{00000000-0005-0000-0000-0000E7520000}"/>
    <cellStyle name="Normal 2 24 3 3 3 3" xfId="8751" xr:uid="{00000000-0005-0000-0000-0000E8520000}"/>
    <cellStyle name="Normal 2 24 3 3 3 3 2" xfId="22800" xr:uid="{00000000-0005-0000-0000-0000E9520000}"/>
    <cellStyle name="Normal 2 24 3 3 3 4" xfId="8752" xr:uid="{00000000-0005-0000-0000-0000EA520000}"/>
    <cellStyle name="Normal 2 24 3 3 3 4 2" xfId="26636" xr:uid="{00000000-0005-0000-0000-0000EB520000}"/>
    <cellStyle name="Normal 2 24 3 3 3 5" xfId="8753" xr:uid="{00000000-0005-0000-0000-0000EC520000}"/>
    <cellStyle name="Normal 2 24 3 3 3 5 2" xfId="30473" xr:uid="{00000000-0005-0000-0000-0000ED520000}"/>
    <cellStyle name="Normal 2 24 3 3 3 6" xfId="17693" xr:uid="{00000000-0005-0000-0000-0000EE520000}"/>
    <cellStyle name="Normal 2 24 3 3 4" xfId="8754" xr:uid="{00000000-0005-0000-0000-0000EF520000}"/>
    <cellStyle name="Normal 2 24 3 3 4 2" xfId="8755" xr:uid="{00000000-0005-0000-0000-0000F0520000}"/>
    <cellStyle name="Normal 2 24 3 3 4 2 2" xfId="22802" xr:uid="{00000000-0005-0000-0000-0000F1520000}"/>
    <cellStyle name="Normal 2 24 3 3 4 3" xfId="8756" xr:uid="{00000000-0005-0000-0000-0000F2520000}"/>
    <cellStyle name="Normal 2 24 3 3 4 3 2" xfId="26638" xr:uid="{00000000-0005-0000-0000-0000F3520000}"/>
    <cellStyle name="Normal 2 24 3 3 4 4" xfId="8757" xr:uid="{00000000-0005-0000-0000-0000F4520000}"/>
    <cellStyle name="Normal 2 24 3 3 4 4 2" xfId="30475" xr:uid="{00000000-0005-0000-0000-0000F5520000}"/>
    <cellStyle name="Normal 2 24 3 3 4 5" xfId="19111" xr:uid="{00000000-0005-0000-0000-0000F6520000}"/>
    <cellStyle name="Normal 2 24 3 3 5" xfId="8758" xr:uid="{00000000-0005-0000-0000-0000F7520000}"/>
    <cellStyle name="Normal 2 24 3 3 5 2" xfId="22795" xr:uid="{00000000-0005-0000-0000-0000F8520000}"/>
    <cellStyle name="Normal 2 24 3 3 6" xfId="8759" xr:uid="{00000000-0005-0000-0000-0000F9520000}"/>
    <cellStyle name="Normal 2 24 3 3 6 2" xfId="26631" xr:uid="{00000000-0005-0000-0000-0000FA520000}"/>
    <cellStyle name="Normal 2 24 3 3 7" xfId="8760" xr:uid="{00000000-0005-0000-0000-0000FB520000}"/>
    <cellStyle name="Normal 2 24 3 3 7 2" xfId="30468" xr:uid="{00000000-0005-0000-0000-0000FC520000}"/>
    <cellStyle name="Normal 2 24 3 3 8" xfId="17690" xr:uid="{00000000-0005-0000-0000-0000FD520000}"/>
    <cellStyle name="Normal 2 24 3 4" xfId="8761" xr:uid="{00000000-0005-0000-0000-0000FE520000}"/>
    <cellStyle name="Normal 2 24 3 4 2" xfId="8762" xr:uid="{00000000-0005-0000-0000-0000FF520000}"/>
    <cellStyle name="Normal 2 24 3 4 2 2" xfId="8763" xr:uid="{00000000-0005-0000-0000-000000530000}"/>
    <cellStyle name="Normal 2 24 3 4 2 2 2" xfId="8764" xr:uid="{00000000-0005-0000-0000-000001530000}"/>
    <cellStyle name="Normal 2 24 3 4 2 2 2 2" xfId="22805" xr:uid="{00000000-0005-0000-0000-000002530000}"/>
    <cellStyle name="Normal 2 24 3 4 2 2 3" xfId="8765" xr:uid="{00000000-0005-0000-0000-000003530000}"/>
    <cellStyle name="Normal 2 24 3 4 2 2 3 2" xfId="26641" xr:uid="{00000000-0005-0000-0000-000004530000}"/>
    <cellStyle name="Normal 2 24 3 4 2 2 4" xfId="8766" xr:uid="{00000000-0005-0000-0000-000005530000}"/>
    <cellStyle name="Normal 2 24 3 4 2 2 4 2" xfId="30478" xr:uid="{00000000-0005-0000-0000-000006530000}"/>
    <cellStyle name="Normal 2 24 3 4 2 2 5" xfId="20100" xr:uid="{00000000-0005-0000-0000-000007530000}"/>
    <cellStyle name="Normal 2 24 3 4 2 3" xfId="8767" xr:uid="{00000000-0005-0000-0000-000008530000}"/>
    <cellStyle name="Normal 2 24 3 4 2 3 2" xfId="22804" xr:uid="{00000000-0005-0000-0000-000009530000}"/>
    <cellStyle name="Normal 2 24 3 4 2 4" xfId="8768" xr:uid="{00000000-0005-0000-0000-00000A530000}"/>
    <cellStyle name="Normal 2 24 3 4 2 4 2" xfId="26640" xr:uid="{00000000-0005-0000-0000-00000B530000}"/>
    <cellStyle name="Normal 2 24 3 4 2 5" xfId="8769" xr:uid="{00000000-0005-0000-0000-00000C530000}"/>
    <cellStyle name="Normal 2 24 3 4 2 5 2" xfId="30477" xr:uid="{00000000-0005-0000-0000-00000D530000}"/>
    <cellStyle name="Normal 2 24 3 4 2 6" xfId="17695" xr:uid="{00000000-0005-0000-0000-00000E530000}"/>
    <cellStyle name="Normal 2 24 3 4 3" xfId="8770" xr:uid="{00000000-0005-0000-0000-00000F530000}"/>
    <cellStyle name="Normal 2 24 3 4 3 2" xfId="8771" xr:uid="{00000000-0005-0000-0000-000010530000}"/>
    <cellStyle name="Normal 2 24 3 4 3 2 2" xfId="22806" xr:uid="{00000000-0005-0000-0000-000011530000}"/>
    <cellStyle name="Normal 2 24 3 4 3 3" xfId="8772" xr:uid="{00000000-0005-0000-0000-000012530000}"/>
    <cellStyle name="Normal 2 24 3 4 3 3 2" xfId="26642" xr:uid="{00000000-0005-0000-0000-000013530000}"/>
    <cellStyle name="Normal 2 24 3 4 3 4" xfId="8773" xr:uid="{00000000-0005-0000-0000-000014530000}"/>
    <cellStyle name="Normal 2 24 3 4 3 4 2" xfId="30479" xr:uid="{00000000-0005-0000-0000-000015530000}"/>
    <cellStyle name="Normal 2 24 3 4 3 5" xfId="19113" xr:uid="{00000000-0005-0000-0000-000016530000}"/>
    <cellStyle name="Normal 2 24 3 4 4" xfId="8774" xr:uid="{00000000-0005-0000-0000-000017530000}"/>
    <cellStyle name="Normal 2 24 3 4 4 2" xfId="22803" xr:uid="{00000000-0005-0000-0000-000018530000}"/>
    <cellStyle name="Normal 2 24 3 4 5" xfId="8775" xr:uid="{00000000-0005-0000-0000-000019530000}"/>
    <cellStyle name="Normal 2 24 3 4 5 2" xfId="26639" xr:uid="{00000000-0005-0000-0000-00001A530000}"/>
    <cellStyle name="Normal 2 24 3 4 6" xfId="8776" xr:uid="{00000000-0005-0000-0000-00001B530000}"/>
    <cellStyle name="Normal 2 24 3 4 6 2" xfId="30476" xr:uid="{00000000-0005-0000-0000-00001C530000}"/>
    <cellStyle name="Normal 2 24 3 4 7" xfId="17694" xr:uid="{00000000-0005-0000-0000-00001D530000}"/>
    <cellStyle name="Normal 2 24 3 5" xfId="8777" xr:uid="{00000000-0005-0000-0000-00001E530000}"/>
    <cellStyle name="Normal 2 24 3 5 2" xfId="8778" xr:uid="{00000000-0005-0000-0000-00001F530000}"/>
    <cellStyle name="Normal 2 24 3 5 2 2" xfId="8779" xr:uid="{00000000-0005-0000-0000-000020530000}"/>
    <cellStyle name="Normal 2 24 3 5 2 2 2" xfId="8780" xr:uid="{00000000-0005-0000-0000-000021530000}"/>
    <cellStyle name="Normal 2 24 3 5 2 2 2 2" xfId="22809" xr:uid="{00000000-0005-0000-0000-000022530000}"/>
    <cellStyle name="Normal 2 24 3 5 2 2 3" xfId="8781" xr:uid="{00000000-0005-0000-0000-000023530000}"/>
    <cellStyle name="Normal 2 24 3 5 2 2 3 2" xfId="26645" xr:uid="{00000000-0005-0000-0000-000024530000}"/>
    <cellStyle name="Normal 2 24 3 5 2 2 4" xfId="8782" xr:uid="{00000000-0005-0000-0000-000025530000}"/>
    <cellStyle name="Normal 2 24 3 5 2 2 4 2" xfId="30482" xr:uid="{00000000-0005-0000-0000-000026530000}"/>
    <cellStyle name="Normal 2 24 3 5 2 2 5" xfId="20575" xr:uid="{00000000-0005-0000-0000-000027530000}"/>
    <cellStyle name="Normal 2 24 3 5 2 3" xfId="8783" xr:uid="{00000000-0005-0000-0000-000028530000}"/>
    <cellStyle name="Normal 2 24 3 5 2 3 2" xfId="22808" xr:uid="{00000000-0005-0000-0000-000029530000}"/>
    <cellStyle name="Normal 2 24 3 5 2 4" xfId="8784" xr:uid="{00000000-0005-0000-0000-00002A530000}"/>
    <cellStyle name="Normal 2 24 3 5 2 4 2" xfId="26644" xr:uid="{00000000-0005-0000-0000-00002B530000}"/>
    <cellStyle name="Normal 2 24 3 5 2 5" xfId="8785" xr:uid="{00000000-0005-0000-0000-00002C530000}"/>
    <cellStyle name="Normal 2 24 3 5 2 5 2" xfId="30481" xr:uid="{00000000-0005-0000-0000-00002D530000}"/>
    <cellStyle name="Normal 2 24 3 5 2 6" xfId="17697" xr:uid="{00000000-0005-0000-0000-00002E530000}"/>
    <cellStyle name="Normal 2 24 3 5 3" xfId="8786" xr:uid="{00000000-0005-0000-0000-00002F530000}"/>
    <cellStyle name="Normal 2 24 3 5 3 2" xfId="8787" xr:uid="{00000000-0005-0000-0000-000030530000}"/>
    <cellStyle name="Normal 2 24 3 5 3 2 2" xfId="22810" xr:uid="{00000000-0005-0000-0000-000031530000}"/>
    <cellStyle name="Normal 2 24 3 5 3 3" xfId="8788" xr:uid="{00000000-0005-0000-0000-000032530000}"/>
    <cellStyle name="Normal 2 24 3 5 3 3 2" xfId="26646" xr:uid="{00000000-0005-0000-0000-000033530000}"/>
    <cellStyle name="Normal 2 24 3 5 3 4" xfId="8789" xr:uid="{00000000-0005-0000-0000-000034530000}"/>
    <cellStyle name="Normal 2 24 3 5 3 4 2" xfId="30483" xr:uid="{00000000-0005-0000-0000-000035530000}"/>
    <cellStyle name="Normal 2 24 3 5 3 5" xfId="19593" xr:uid="{00000000-0005-0000-0000-000036530000}"/>
    <cellStyle name="Normal 2 24 3 5 4" xfId="8790" xr:uid="{00000000-0005-0000-0000-000037530000}"/>
    <cellStyle name="Normal 2 24 3 5 4 2" xfId="22807" xr:uid="{00000000-0005-0000-0000-000038530000}"/>
    <cellStyle name="Normal 2 24 3 5 5" xfId="8791" xr:uid="{00000000-0005-0000-0000-000039530000}"/>
    <cellStyle name="Normal 2 24 3 5 5 2" xfId="26643" xr:uid="{00000000-0005-0000-0000-00003A530000}"/>
    <cellStyle name="Normal 2 24 3 5 6" xfId="8792" xr:uid="{00000000-0005-0000-0000-00003B530000}"/>
    <cellStyle name="Normal 2 24 3 5 6 2" xfId="30480" xr:uid="{00000000-0005-0000-0000-00003C530000}"/>
    <cellStyle name="Normal 2 24 3 5 7" xfId="17696" xr:uid="{00000000-0005-0000-0000-00003D530000}"/>
    <cellStyle name="Normal 2 24 3 6" xfId="8793" xr:uid="{00000000-0005-0000-0000-00003E530000}"/>
    <cellStyle name="Normal 2 24 3 6 2" xfId="8794" xr:uid="{00000000-0005-0000-0000-00003F530000}"/>
    <cellStyle name="Normal 2 24 3 6 2 2" xfId="8795" xr:uid="{00000000-0005-0000-0000-000040530000}"/>
    <cellStyle name="Normal 2 24 3 6 2 2 2" xfId="22812" xr:uid="{00000000-0005-0000-0000-000041530000}"/>
    <cellStyle name="Normal 2 24 3 6 2 3" xfId="8796" xr:uid="{00000000-0005-0000-0000-000042530000}"/>
    <cellStyle name="Normal 2 24 3 6 2 3 2" xfId="26648" xr:uid="{00000000-0005-0000-0000-000043530000}"/>
    <cellStyle name="Normal 2 24 3 6 2 4" xfId="8797" xr:uid="{00000000-0005-0000-0000-000044530000}"/>
    <cellStyle name="Normal 2 24 3 6 2 4 2" xfId="30485" xr:uid="{00000000-0005-0000-0000-000045530000}"/>
    <cellStyle name="Normal 2 24 3 6 2 5" xfId="20093" xr:uid="{00000000-0005-0000-0000-000046530000}"/>
    <cellStyle name="Normal 2 24 3 6 3" xfId="8798" xr:uid="{00000000-0005-0000-0000-000047530000}"/>
    <cellStyle name="Normal 2 24 3 6 3 2" xfId="22811" xr:uid="{00000000-0005-0000-0000-000048530000}"/>
    <cellStyle name="Normal 2 24 3 6 4" xfId="8799" xr:uid="{00000000-0005-0000-0000-000049530000}"/>
    <cellStyle name="Normal 2 24 3 6 4 2" xfId="26647" xr:uid="{00000000-0005-0000-0000-00004A530000}"/>
    <cellStyle name="Normal 2 24 3 6 5" xfId="8800" xr:uid="{00000000-0005-0000-0000-00004B530000}"/>
    <cellStyle name="Normal 2 24 3 6 5 2" xfId="30484" xr:uid="{00000000-0005-0000-0000-00004C530000}"/>
    <cellStyle name="Normal 2 24 3 6 6" xfId="17698" xr:uid="{00000000-0005-0000-0000-00004D530000}"/>
    <cellStyle name="Normal 2 24 3 7" xfId="8801" xr:uid="{00000000-0005-0000-0000-00004E530000}"/>
    <cellStyle name="Normal 2 24 3 7 2" xfId="8802" xr:uid="{00000000-0005-0000-0000-00004F530000}"/>
    <cellStyle name="Normal 2 24 3 7 2 2" xfId="22813" xr:uid="{00000000-0005-0000-0000-000050530000}"/>
    <cellStyle name="Normal 2 24 3 7 3" xfId="8803" xr:uid="{00000000-0005-0000-0000-000051530000}"/>
    <cellStyle name="Normal 2 24 3 7 3 2" xfId="26649" xr:uid="{00000000-0005-0000-0000-000052530000}"/>
    <cellStyle name="Normal 2 24 3 7 4" xfId="8804" xr:uid="{00000000-0005-0000-0000-000053530000}"/>
    <cellStyle name="Normal 2 24 3 7 4 2" xfId="30486" xr:uid="{00000000-0005-0000-0000-000054530000}"/>
    <cellStyle name="Normal 2 24 3 7 5" xfId="19106" xr:uid="{00000000-0005-0000-0000-000055530000}"/>
    <cellStyle name="Normal 2 24 3 8" xfId="8805" xr:uid="{00000000-0005-0000-0000-000056530000}"/>
    <cellStyle name="Normal 2 24 3 8 2" xfId="22778" xr:uid="{00000000-0005-0000-0000-000057530000}"/>
    <cellStyle name="Normal 2 24 3 9" xfId="8806" xr:uid="{00000000-0005-0000-0000-000058530000}"/>
    <cellStyle name="Normal 2 24 3 9 2" xfId="26614" xr:uid="{00000000-0005-0000-0000-000059530000}"/>
    <cellStyle name="Normal 2 24 4" xfId="8807" xr:uid="{00000000-0005-0000-0000-00005A530000}"/>
    <cellStyle name="Normal 2 24 4 2" xfId="8808" xr:uid="{00000000-0005-0000-0000-00005B530000}"/>
    <cellStyle name="Normal 2 24 4 2 2" xfId="8809" xr:uid="{00000000-0005-0000-0000-00005C530000}"/>
    <cellStyle name="Normal 2 24 4 2 2 2" xfId="8810" xr:uid="{00000000-0005-0000-0000-00005D530000}"/>
    <cellStyle name="Normal 2 24 4 2 2 2 2" xfId="8811" xr:uid="{00000000-0005-0000-0000-00005E530000}"/>
    <cellStyle name="Normal 2 24 4 2 2 2 2 2" xfId="8812" xr:uid="{00000000-0005-0000-0000-00005F530000}"/>
    <cellStyle name="Normal 2 24 4 2 2 2 2 2 2" xfId="22818" xr:uid="{00000000-0005-0000-0000-000060530000}"/>
    <cellStyle name="Normal 2 24 4 2 2 2 2 3" xfId="8813" xr:uid="{00000000-0005-0000-0000-000061530000}"/>
    <cellStyle name="Normal 2 24 4 2 2 2 2 3 2" xfId="26654" xr:uid="{00000000-0005-0000-0000-000062530000}"/>
    <cellStyle name="Normal 2 24 4 2 2 2 2 4" xfId="8814" xr:uid="{00000000-0005-0000-0000-000063530000}"/>
    <cellStyle name="Normal 2 24 4 2 2 2 2 4 2" xfId="30491" xr:uid="{00000000-0005-0000-0000-000064530000}"/>
    <cellStyle name="Normal 2 24 4 2 2 2 2 5" xfId="20103" xr:uid="{00000000-0005-0000-0000-000065530000}"/>
    <cellStyle name="Normal 2 24 4 2 2 2 3" xfId="8815" xr:uid="{00000000-0005-0000-0000-000066530000}"/>
    <cellStyle name="Normal 2 24 4 2 2 2 3 2" xfId="22817" xr:uid="{00000000-0005-0000-0000-000067530000}"/>
    <cellStyle name="Normal 2 24 4 2 2 2 4" xfId="8816" xr:uid="{00000000-0005-0000-0000-000068530000}"/>
    <cellStyle name="Normal 2 24 4 2 2 2 4 2" xfId="26653" xr:uid="{00000000-0005-0000-0000-000069530000}"/>
    <cellStyle name="Normal 2 24 4 2 2 2 5" xfId="8817" xr:uid="{00000000-0005-0000-0000-00006A530000}"/>
    <cellStyle name="Normal 2 24 4 2 2 2 5 2" xfId="30490" xr:uid="{00000000-0005-0000-0000-00006B530000}"/>
    <cellStyle name="Normal 2 24 4 2 2 2 6" xfId="17702" xr:uid="{00000000-0005-0000-0000-00006C530000}"/>
    <cellStyle name="Normal 2 24 4 2 2 3" xfId="8818" xr:uid="{00000000-0005-0000-0000-00006D530000}"/>
    <cellStyle name="Normal 2 24 4 2 2 3 2" xfId="8819" xr:uid="{00000000-0005-0000-0000-00006E530000}"/>
    <cellStyle name="Normal 2 24 4 2 2 3 2 2" xfId="22819" xr:uid="{00000000-0005-0000-0000-00006F530000}"/>
    <cellStyle name="Normal 2 24 4 2 2 3 3" xfId="8820" xr:uid="{00000000-0005-0000-0000-000070530000}"/>
    <cellStyle name="Normal 2 24 4 2 2 3 3 2" xfId="26655" xr:uid="{00000000-0005-0000-0000-000071530000}"/>
    <cellStyle name="Normal 2 24 4 2 2 3 4" xfId="8821" xr:uid="{00000000-0005-0000-0000-000072530000}"/>
    <cellStyle name="Normal 2 24 4 2 2 3 4 2" xfId="30492" xr:uid="{00000000-0005-0000-0000-000073530000}"/>
    <cellStyle name="Normal 2 24 4 2 2 3 5" xfId="19116" xr:uid="{00000000-0005-0000-0000-000074530000}"/>
    <cellStyle name="Normal 2 24 4 2 2 4" xfId="8822" xr:uid="{00000000-0005-0000-0000-000075530000}"/>
    <cellStyle name="Normal 2 24 4 2 2 4 2" xfId="22816" xr:uid="{00000000-0005-0000-0000-000076530000}"/>
    <cellStyle name="Normal 2 24 4 2 2 5" xfId="8823" xr:uid="{00000000-0005-0000-0000-000077530000}"/>
    <cellStyle name="Normal 2 24 4 2 2 5 2" xfId="26652" xr:uid="{00000000-0005-0000-0000-000078530000}"/>
    <cellStyle name="Normal 2 24 4 2 2 6" xfId="8824" xr:uid="{00000000-0005-0000-0000-000079530000}"/>
    <cellStyle name="Normal 2 24 4 2 2 6 2" xfId="30489" xr:uid="{00000000-0005-0000-0000-00007A530000}"/>
    <cellStyle name="Normal 2 24 4 2 2 7" xfId="17701" xr:uid="{00000000-0005-0000-0000-00007B530000}"/>
    <cellStyle name="Normal 2 24 4 2 3" xfId="8825" xr:uid="{00000000-0005-0000-0000-00007C530000}"/>
    <cellStyle name="Normal 2 24 4 2 3 2" xfId="8826" xr:uid="{00000000-0005-0000-0000-00007D530000}"/>
    <cellStyle name="Normal 2 24 4 2 3 2 2" xfId="8827" xr:uid="{00000000-0005-0000-0000-00007E530000}"/>
    <cellStyle name="Normal 2 24 4 2 3 2 2 2" xfId="22821" xr:uid="{00000000-0005-0000-0000-00007F530000}"/>
    <cellStyle name="Normal 2 24 4 2 3 2 3" xfId="8828" xr:uid="{00000000-0005-0000-0000-000080530000}"/>
    <cellStyle name="Normal 2 24 4 2 3 2 3 2" xfId="26657" xr:uid="{00000000-0005-0000-0000-000081530000}"/>
    <cellStyle name="Normal 2 24 4 2 3 2 4" xfId="8829" xr:uid="{00000000-0005-0000-0000-000082530000}"/>
    <cellStyle name="Normal 2 24 4 2 3 2 4 2" xfId="30494" xr:uid="{00000000-0005-0000-0000-000083530000}"/>
    <cellStyle name="Normal 2 24 4 2 3 2 5" xfId="20102" xr:uid="{00000000-0005-0000-0000-000084530000}"/>
    <cellStyle name="Normal 2 24 4 2 3 3" xfId="8830" xr:uid="{00000000-0005-0000-0000-000085530000}"/>
    <cellStyle name="Normal 2 24 4 2 3 3 2" xfId="22820" xr:uid="{00000000-0005-0000-0000-000086530000}"/>
    <cellStyle name="Normal 2 24 4 2 3 4" xfId="8831" xr:uid="{00000000-0005-0000-0000-000087530000}"/>
    <cellStyle name="Normal 2 24 4 2 3 4 2" xfId="26656" xr:uid="{00000000-0005-0000-0000-000088530000}"/>
    <cellStyle name="Normal 2 24 4 2 3 5" xfId="8832" xr:uid="{00000000-0005-0000-0000-000089530000}"/>
    <cellStyle name="Normal 2 24 4 2 3 5 2" xfId="30493" xr:uid="{00000000-0005-0000-0000-00008A530000}"/>
    <cellStyle name="Normal 2 24 4 2 3 6" xfId="17703" xr:uid="{00000000-0005-0000-0000-00008B530000}"/>
    <cellStyle name="Normal 2 24 4 2 4" xfId="8833" xr:uid="{00000000-0005-0000-0000-00008C530000}"/>
    <cellStyle name="Normal 2 24 4 2 4 2" xfId="8834" xr:uid="{00000000-0005-0000-0000-00008D530000}"/>
    <cellStyle name="Normal 2 24 4 2 4 2 2" xfId="22822" xr:uid="{00000000-0005-0000-0000-00008E530000}"/>
    <cellStyle name="Normal 2 24 4 2 4 3" xfId="8835" xr:uid="{00000000-0005-0000-0000-00008F530000}"/>
    <cellStyle name="Normal 2 24 4 2 4 3 2" xfId="26658" xr:uid="{00000000-0005-0000-0000-000090530000}"/>
    <cellStyle name="Normal 2 24 4 2 4 4" xfId="8836" xr:uid="{00000000-0005-0000-0000-000091530000}"/>
    <cellStyle name="Normal 2 24 4 2 4 4 2" xfId="30495" xr:uid="{00000000-0005-0000-0000-000092530000}"/>
    <cellStyle name="Normal 2 24 4 2 4 5" xfId="19115" xr:uid="{00000000-0005-0000-0000-000093530000}"/>
    <cellStyle name="Normal 2 24 4 2 5" xfId="8837" xr:uid="{00000000-0005-0000-0000-000094530000}"/>
    <cellStyle name="Normal 2 24 4 2 5 2" xfId="22815" xr:uid="{00000000-0005-0000-0000-000095530000}"/>
    <cellStyle name="Normal 2 24 4 2 6" xfId="8838" xr:uid="{00000000-0005-0000-0000-000096530000}"/>
    <cellStyle name="Normal 2 24 4 2 6 2" xfId="26651" xr:uid="{00000000-0005-0000-0000-000097530000}"/>
    <cellStyle name="Normal 2 24 4 2 7" xfId="8839" xr:uid="{00000000-0005-0000-0000-000098530000}"/>
    <cellStyle name="Normal 2 24 4 2 7 2" xfId="30488" xr:uid="{00000000-0005-0000-0000-000099530000}"/>
    <cellStyle name="Normal 2 24 4 2 8" xfId="17700" xr:uid="{00000000-0005-0000-0000-00009A530000}"/>
    <cellStyle name="Normal 2 24 4 3" xfId="8840" xr:uid="{00000000-0005-0000-0000-00009B530000}"/>
    <cellStyle name="Normal 2 24 4 3 2" xfId="8841" xr:uid="{00000000-0005-0000-0000-00009C530000}"/>
    <cellStyle name="Normal 2 24 4 3 2 2" xfId="8842" xr:uid="{00000000-0005-0000-0000-00009D530000}"/>
    <cellStyle name="Normal 2 24 4 3 2 2 2" xfId="8843" xr:uid="{00000000-0005-0000-0000-00009E530000}"/>
    <cellStyle name="Normal 2 24 4 3 2 2 2 2" xfId="22825" xr:uid="{00000000-0005-0000-0000-00009F530000}"/>
    <cellStyle name="Normal 2 24 4 3 2 2 3" xfId="8844" xr:uid="{00000000-0005-0000-0000-0000A0530000}"/>
    <cellStyle name="Normal 2 24 4 3 2 2 3 2" xfId="26661" xr:uid="{00000000-0005-0000-0000-0000A1530000}"/>
    <cellStyle name="Normal 2 24 4 3 2 2 4" xfId="8845" xr:uid="{00000000-0005-0000-0000-0000A2530000}"/>
    <cellStyle name="Normal 2 24 4 3 2 2 4 2" xfId="30498" xr:uid="{00000000-0005-0000-0000-0000A3530000}"/>
    <cellStyle name="Normal 2 24 4 3 2 2 5" xfId="20104" xr:uid="{00000000-0005-0000-0000-0000A4530000}"/>
    <cellStyle name="Normal 2 24 4 3 2 3" xfId="8846" xr:uid="{00000000-0005-0000-0000-0000A5530000}"/>
    <cellStyle name="Normal 2 24 4 3 2 3 2" xfId="22824" xr:uid="{00000000-0005-0000-0000-0000A6530000}"/>
    <cellStyle name="Normal 2 24 4 3 2 4" xfId="8847" xr:uid="{00000000-0005-0000-0000-0000A7530000}"/>
    <cellStyle name="Normal 2 24 4 3 2 4 2" xfId="26660" xr:uid="{00000000-0005-0000-0000-0000A8530000}"/>
    <cellStyle name="Normal 2 24 4 3 2 5" xfId="8848" xr:uid="{00000000-0005-0000-0000-0000A9530000}"/>
    <cellStyle name="Normal 2 24 4 3 2 5 2" xfId="30497" xr:uid="{00000000-0005-0000-0000-0000AA530000}"/>
    <cellStyle name="Normal 2 24 4 3 2 6" xfId="17705" xr:uid="{00000000-0005-0000-0000-0000AB530000}"/>
    <cellStyle name="Normal 2 24 4 3 3" xfId="8849" xr:uid="{00000000-0005-0000-0000-0000AC530000}"/>
    <cellStyle name="Normal 2 24 4 3 3 2" xfId="8850" xr:uid="{00000000-0005-0000-0000-0000AD530000}"/>
    <cellStyle name="Normal 2 24 4 3 3 2 2" xfId="22826" xr:uid="{00000000-0005-0000-0000-0000AE530000}"/>
    <cellStyle name="Normal 2 24 4 3 3 3" xfId="8851" xr:uid="{00000000-0005-0000-0000-0000AF530000}"/>
    <cellStyle name="Normal 2 24 4 3 3 3 2" xfId="26662" xr:uid="{00000000-0005-0000-0000-0000B0530000}"/>
    <cellStyle name="Normal 2 24 4 3 3 4" xfId="8852" xr:uid="{00000000-0005-0000-0000-0000B1530000}"/>
    <cellStyle name="Normal 2 24 4 3 3 4 2" xfId="30499" xr:uid="{00000000-0005-0000-0000-0000B2530000}"/>
    <cellStyle name="Normal 2 24 4 3 3 5" xfId="19117" xr:uid="{00000000-0005-0000-0000-0000B3530000}"/>
    <cellStyle name="Normal 2 24 4 3 4" xfId="8853" xr:uid="{00000000-0005-0000-0000-0000B4530000}"/>
    <cellStyle name="Normal 2 24 4 3 4 2" xfId="22823" xr:uid="{00000000-0005-0000-0000-0000B5530000}"/>
    <cellStyle name="Normal 2 24 4 3 5" xfId="8854" xr:uid="{00000000-0005-0000-0000-0000B6530000}"/>
    <cellStyle name="Normal 2 24 4 3 5 2" xfId="26659" xr:uid="{00000000-0005-0000-0000-0000B7530000}"/>
    <cellStyle name="Normal 2 24 4 3 6" xfId="8855" xr:uid="{00000000-0005-0000-0000-0000B8530000}"/>
    <cellStyle name="Normal 2 24 4 3 6 2" xfId="30496" xr:uid="{00000000-0005-0000-0000-0000B9530000}"/>
    <cellStyle name="Normal 2 24 4 3 7" xfId="17704" xr:uid="{00000000-0005-0000-0000-0000BA530000}"/>
    <cellStyle name="Normal 2 24 4 4" xfId="8856" xr:uid="{00000000-0005-0000-0000-0000BB530000}"/>
    <cellStyle name="Normal 2 24 4 4 2" xfId="8857" xr:uid="{00000000-0005-0000-0000-0000BC530000}"/>
    <cellStyle name="Normal 2 24 4 4 2 2" xfId="8858" xr:uid="{00000000-0005-0000-0000-0000BD530000}"/>
    <cellStyle name="Normal 2 24 4 4 2 2 2" xfId="22828" xr:uid="{00000000-0005-0000-0000-0000BE530000}"/>
    <cellStyle name="Normal 2 24 4 4 2 3" xfId="8859" xr:uid="{00000000-0005-0000-0000-0000BF530000}"/>
    <cellStyle name="Normal 2 24 4 4 2 3 2" xfId="26664" xr:uid="{00000000-0005-0000-0000-0000C0530000}"/>
    <cellStyle name="Normal 2 24 4 4 2 4" xfId="8860" xr:uid="{00000000-0005-0000-0000-0000C1530000}"/>
    <cellStyle name="Normal 2 24 4 4 2 4 2" xfId="30501" xr:uid="{00000000-0005-0000-0000-0000C2530000}"/>
    <cellStyle name="Normal 2 24 4 4 2 5" xfId="20101" xr:uid="{00000000-0005-0000-0000-0000C3530000}"/>
    <cellStyle name="Normal 2 24 4 4 3" xfId="8861" xr:uid="{00000000-0005-0000-0000-0000C4530000}"/>
    <cellStyle name="Normal 2 24 4 4 3 2" xfId="22827" xr:uid="{00000000-0005-0000-0000-0000C5530000}"/>
    <cellStyle name="Normal 2 24 4 4 4" xfId="8862" xr:uid="{00000000-0005-0000-0000-0000C6530000}"/>
    <cellStyle name="Normal 2 24 4 4 4 2" xfId="26663" xr:uid="{00000000-0005-0000-0000-0000C7530000}"/>
    <cellStyle name="Normal 2 24 4 4 5" xfId="8863" xr:uid="{00000000-0005-0000-0000-0000C8530000}"/>
    <cellStyle name="Normal 2 24 4 4 5 2" xfId="30500" xr:uid="{00000000-0005-0000-0000-0000C9530000}"/>
    <cellStyle name="Normal 2 24 4 4 6" xfId="17706" xr:uid="{00000000-0005-0000-0000-0000CA530000}"/>
    <cellStyle name="Normal 2 24 4 5" xfId="8864" xr:uid="{00000000-0005-0000-0000-0000CB530000}"/>
    <cellStyle name="Normal 2 24 4 5 2" xfId="8865" xr:uid="{00000000-0005-0000-0000-0000CC530000}"/>
    <cellStyle name="Normal 2 24 4 5 2 2" xfId="22829" xr:uid="{00000000-0005-0000-0000-0000CD530000}"/>
    <cellStyle name="Normal 2 24 4 5 3" xfId="8866" xr:uid="{00000000-0005-0000-0000-0000CE530000}"/>
    <cellStyle name="Normal 2 24 4 5 3 2" xfId="26665" xr:uid="{00000000-0005-0000-0000-0000CF530000}"/>
    <cellStyle name="Normal 2 24 4 5 4" xfId="8867" xr:uid="{00000000-0005-0000-0000-0000D0530000}"/>
    <cellStyle name="Normal 2 24 4 5 4 2" xfId="30502" xr:uid="{00000000-0005-0000-0000-0000D1530000}"/>
    <cellStyle name="Normal 2 24 4 5 5" xfId="19114" xr:uid="{00000000-0005-0000-0000-0000D2530000}"/>
    <cellStyle name="Normal 2 24 4 6" xfId="8868" xr:uid="{00000000-0005-0000-0000-0000D3530000}"/>
    <cellStyle name="Normal 2 24 4 6 2" xfId="22814" xr:uid="{00000000-0005-0000-0000-0000D4530000}"/>
    <cellStyle name="Normal 2 24 4 7" xfId="8869" xr:uid="{00000000-0005-0000-0000-0000D5530000}"/>
    <cellStyle name="Normal 2 24 4 7 2" xfId="26650" xr:uid="{00000000-0005-0000-0000-0000D6530000}"/>
    <cellStyle name="Normal 2 24 4 8" xfId="8870" xr:uid="{00000000-0005-0000-0000-0000D7530000}"/>
    <cellStyle name="Normal 2 24 4 8 2" xfId="30487" xr:uid="{00000000-0005-0000-0000-0000D8530000}"/>
    <cellStyle name="Normal 2 24 4 9" xfId="17699" xr:uid="{00000000-0005-0000-0000-0000D9530000}"/>
    <cellStyle name="Normal 2 24 5" xfId="8871" xr:uid="{00000000-0005-0000-0000-0000DA530000}"/>
    <cellStyle name="Normal 2 24 5 2" xfId="8872" xr:uid="{00000000-0005-0000-0000-0000DB530000}"/>
    <cellStyle name="Normal 2 24 5 2 2" xfId="8873" xr:uid="{00000000-0005-0000-0000-0000DC530000}"/>
    <cellStyle name="Normal 2 24 5 2 2 2" xfId="8874" xr:uid="{00000000-0005-0000-0000-0000DD530000}"/>
    <cellStyle name="Normal 2 24 5 2 2 2 2" xfId="8875" xr:uid="{00000000-0005-0000-0000-0000DE530000}"/>
    <cellStyle name="Normal 2 24 5 2 2 2 2 2" xfId="22833" xr:uid="{00000000-0005-0000-0000-0000DF530000}"/>
    <cellStyle name="Normal 2 24 5 2 2 2 3" xfId="8876" xr:uid="{00000000-0005-0000-0000-0000E0530000}"/>
    <cellStyle name="Normal 2 24 5 2 2 2 3 2" xfId="26669" xr:uid="{00000000-0005-0000-0000-0000E1530000}"/>
    <cellStyle name="Normal 2 24 5 2 2 2 4" xfId="8877" xr:uid="{00000000-0005-0000-0000-0000E2530000}"/>
    <cellStyle name="Normal 2 24 5 2 2 2 4 2" xfId="30506" xr:uid="{00000000-0005-0000-0000-0000E3530000}"/>
    <cellStyle name="Normal 2 24 5 2 2 2 5" xfId="20106" xr:uid="{00000000-0005-0000-0000-0000E4530000}"/>
    <cellStyle name="Normal 2 24 5 2 2 3" xfId="8878" xr:uid="{00000000-0005-0000-0000-0000E5530000}"/>
    <cellStyle name="Normal 2 24 5 2 2 3 2" xfId="22832" xr:uid="{00000000-0005-0000-0000-0000E6530000}"/>
    <cellStyle name="Normal 2 24 5 2 2 4" xfId="8879" xr:uid="{00000000-0005-0000-0000-0000E7530000}"/>
    <cellStyle name="Normal 2 24 5 2 2 4 2" xfId="26668" xr:uid="{00000000-0005-0000-0000-0000E8530000}"/>
    <cellStyle name="Normal 2 24 5 2 2 5" xfId="8880" xr:uid="{00000000-0005-0000-0000-0000E9530000}"/>
    <cellStyle name="Normal 2 24 5 2 2 5 2" xfId="30505" xr:uid="{00000000-0005-0000-0000-0000EA530000}"/>
    <cellStyle name="Normal 2 24 5 2 2 6" xfId="17709" xr:uid="{00000000-0005-0000-0000-0000EB530000}"/>
    <cellStyle name="Normal 2 24 5 2 3" xfId="8881" xr:uid="{00000000-0005-0000-0000-0000EC530000}"/>
    <cellStyle name="Normal 2 24 5 2 3 2" xfId="8882" xr:uid="{00000000-0005-0000-0000-0000ED530000}"/>
    <cellStyle name="Normal 2 24 5 2 3 2 2" xfId="22834" xr:uid="{00000000-0005-0000-0000-0000EE530000}"/>
    <cellStyle name="Normal 2 24 5 2 3 3" xfId="8883" xr:uid="{00000000-0005-0000-0000-0000EF530000}"/>
    <cellStyle name="Normal 2 24 5 2 3 3 2" xfId="26670" xr:uid="{00000000-0005-0000-0000-0000F0530000}"/>
    <cellStyle name="Normal 2 24 5 2 3 4" xfId="8884" xr:uid="{00000000-0005-0000-0000-0000F1530000}"/>
    <cellStyle name="Normal 2 24 5 2 3 4 2" xfId="30507" xr:uid="{00000000-0005-0000-0000-0000F2530000}"/>
    <cellStyle name="Normal 2 24 5 2 3 5" xfId="19119" xr:uid="{00000000-0005-0000-0000-0000F3530000}"/>
    <cellStyle name="Normal 2 24 5 2 4" xfId="8885" xr:uid="{00000000-0005-0000-0000-0000F4530000}"/>
    <cellStyle name="Normal 2 24 5 2 4 2" xfId="22831" xr:uid="{00000000-0005-0000-0000-0000F5530000}"/>
    <cellStyle name="Normal 2 24 5 2 5" xfId="8886" xr:uid="{00000000-0005-0000-0000-0000F6530000}"/>
    <cellStyle name="Normal 2 24 5 2 5 2" xfId="26667" xr:uid="{00000000-0005-0000-0000-0000F7530000}"/>
    <cellStyle name="Normal 2 24 5 2 6" xfId="8887" xr:uid="{00000000-0005-0000-0000-0000F8530000}"/>
    <cellStyle name="Normal 2 24 5 2 6 2" xfId="30504" xr:uid="{00000000-0005-0000-0000-0000F9530000}"/>
    <cellStyle name="Normal 2 24 5 2 7" xfId="17708" xr:uid="{00000000-0005-0000-0000-0000FA530000}"/>
    <cellStyle name="Normal 2 24 5 3" xfId="8888" xr:uid="{00000000-0005-0000-0000-0000FB530000}"/>
    <cellStyle name="Normal 2 24 5 3 2" xfId="8889" xr:uid="{00000000-0005-0000-0000-0000FC530000}"/>
    <cellStyle name="Normal 2 24 5 3 2 2" xfId="8890" xr:uid="{00000000-0005-0000-0000-0000FD530000}"/>
    <cellStyle name="Normal 2 24 5 3 2 2 2" xfId="22836" xr:uid="{00000000-0005-0000-0000-0000FE530000}"/>
    <cellStyle name="Normal 2 24 5 3 2 3" xfId="8891" xr:uid="{00000000-0005-0000-0000-0000FF530000}"/>
    <cellStyle name="Normal 2 24 5 3 2 3 2" xfId="26672" xr:uid="{00000000-0005-0000-0000-000000540000}"/>
    <cellStyle name="Normal 2 24 5 3 2 4" xfId="8892" xr:uid="{00000000-0005-0000-0000-000001540000}"/>
    <cellStyle name="Normal 2 24 5 3 2 4 2" xfId="30509" xr:uid="{00000000-0005-0000-0000-000002540000}"/>
    <cellStyle name="Normal 2 24 5 3 2 5" xfId="20105" xr:uid="{00000000-0005-0000-0000-000003540000}"/>
    <cellStyle name="Normal 2 24 5 3 3" xfId="8893" xr:uid="{00000000-0005-0000-0000-000004540000}"/>
    <cellStyle name="Normal 2 24 5 3 3 2" xfId="22835" xr:uid="{00000000-0005-0000-0000-000005540000}"/>
    <cellStyle name="Normal 2 24 5 3 4" xfId="8894" xr:uid="{00000000-0005-0000-0000-000006540000}"/>
    <cellStyle name="Normal 2 24 5 3 4 2" xfId="26671" xr:uid="{00000000-0005-0000-0000-000007540000}"/>
    <cellStyle name="Normal 2 24 5 3 5" xfId="8895" xr:uid="{00000000-0005-0000-0000-000008540000}"/>
    <cellStyle name="Normal 2 24 5 3 5 2" xfId="30508" xr:uid="{00000000-0005-0000-0000-000009540000}"/>
    <cellStyle name="Normal 2 24 5 3 6" xfId="17710" xr:uid="{00000000-0005-0000-0000-00000A540000}"/>
    <cellStyle name="Normal 2 24 5 4" xfId="8896" xr:uid="{00000000-0005-0000-0000-00000B540000}"/>
    <cellStyle name="Normal 2 24 5 4 2" xfId="8897" xr:uid="{00000000-0005-0000-0000-00000C540000}"/>
    <cellStyle name="Normal 2 24 5 4 2 2" xfId="22837" xr:uid="{00000000-0005-0000-0000-00000D540000}"/>
    <cellStyle name="Normal 2 24 5 4 3" xfId="8898" xr:uid="{00000000-0005-0000-0000-00000E540000}"/>
    <cellStyle name="Normal 2 24 5 4 3 2" xfId="26673" xr:uid="{00000000-0005-0000-0000-00000F540000}"/>
    <cellStyle name="Normal 2 24 5 4 4" xfId="8899" xr:uid="{00000000-0005-0000-0000-000010540000}"/>
    <cellStyle name="Normal 2 24 5 4 4 2" xfId="30510" xr:uid="{00000000-0005-0000-0000-000011540000}"/>
    <cellStyle name="Normal 2 24 5 4 5" xfId="19118" xr:uid="{00000000-0005-0000-0000-000012540000}"/>
    <cellStyle name="Normal 2 24 5 5" xfId="8900" xr:uid="{00000000-0005-0000-0000-000013540000}"/>
    <cellStyle name="Normal 2 24 5 5 2" xfId="22830" xr:uid="{00000000-0005-0000-0000-000014540000}"/>
    <cellStyle name="Normal 2 24 5 6" xfId="8901" xr:uid="{00000000-0005-0000-0000-000015540000}"/>
    <cellStyle name="Normal 2 24 5 6 2" xfId="26666" xr:uid="{00000000-0005-0000-0000-000016540000}"/>
    <cellStyle name="Normal 2 24 5 7" xfId="8902" xr:uid="{00000000-0005-0000-0000-000017540000}"/>
    <cellStyle name="Normal 2 24 5 7 2" xfId="30503" xr:uid="{00000000-0005-0000-0000-000018540000}"/>
    <cellStyle name="Normal 2 24 5 8" xfId="17707" xr:uid="{00000000-0005-0000-0000-000019540000}"/>
    <cellStyle name="Normal 2 24 6" xfId="8903" xr:uid="{00000000-0005-0000-0000-00001A540000}"/>
    <cellStyle name="Normal 2 24 6 2" xfId="8904" xr:uid="{00000000-0005-0000-0000-00001B540000}"/>
    <cellStyle name="Normal 2 24 6 2 2" xfId="8905" xr:uid="{00000000-0005-0000-0000-00001C540000}"/>
    <cellStyle name="Normal 2 24 6 2 2 2" xfId="8906" xr:uid="{00000000-0005-0000-0000-00001D540000}"/>
    <cellStyle name="Normal 2 24 6 2 2 2 2" xfId="22840" xr:uid="{00000000-0005-0000-0000-00001E540000}"/>
    <cellStyle name="Normal 2 24 6 2 2 3" xfId="8907" xr:uid="{00000000-0005-0000-0000-00001F540000}"/>
    <cellStyle name="Normal 2 24 6 2 2 3 2" xfId="26676" xr:uid="{00000000-0005-0000-0000-000020540000}"/>
    <cellStyle name="Normal 2 24 6 2 2 4" xfId="8908" xr:uid="{00000000-0005-0000-0000-000021540000}"/>
    <cellStyle name="Normal 2 24 6 2 2 4 2" xfId="30513" xr:uid="{00000000-0005-0000-0000-000022540000}"/>
    <cellStyle name="Normal 2 24 6 2 2 5" xfId="20107" xr:uid="{00000000-0005-0000-0000-000023540000}"/>
    <cellStyle name="Normal 2 24 6 2 3" xfId="8909" xr:uid="{00000000-0005-0000-0000-000024540000}"/>
    <cellStyle name="Normal 2 24 6 2 3 2" xfId="22839" xr:uid="{00000000-0005-0000-0000-000025540000}"/>
    <cellStyle name="Normal 2 24 6 2 4" xfId="8910" xr:uid="{00000000-0005-0000-0000-000026540000}"/>
    <cellStyle name="Normal 2 24 6 2 4 2" xfId="26675" xr:uid="{00000000-0005-0000-0000-000027540000}"/>
    <cellStyle name="Normal 2 24 6 2 5" xfId="8911" xr:uid="{00000000-0005-0000-0000-000028540000}"/>
    <cellStyle name="Normal 2 24 6 2 5 2" xfId="30512" xr:uid="{00000000-0005-0000-0000-000029540000}"/>
    <cellStyle name="Normal 2 24 6 2 6" xfId="17712" xr:uid="{00000000-0005-0000-0000-00002A540000}"/>
    <cellStyle name="Normal 2 24 6 3" xfId="8912" xr:uid="{00000000-0005-0000-0000-00002B540000}"/>
    <cellStyle name="Normal 2 24 6 3 2" xfId="8913" xr:uid="{00000000-0005-0000-0000-00002C540000}"/>
    <cellStyle name="Normal 2 24 6 3 2 2" xfId="22841" xr:uid="{00000000-0005-0000-0000-00002D540000}"/>
    <cellStyle name="Normal 2 24 6 3 3" xfId="8914" xr:uid="{00000000-0005-0000-0000-00002E540000}"/>
    <cellStyle name="Normal 2 24 6 3 3 2" xfId="26677" xr:uid="{00000000-0005-0000-0000-00002F540000}"/>
    <cellStyle name="Normal 2 24 6 3 4" xfId="8915" xr:uid="{00000000-0005-0000-0000-000030540000}"/>
    <cellStyle name="Normal 2 24 6 3 4 2" xfId="30514" xr:uid="{00000000-0005-0000-0000-000031540000}"/>
    <cellStyle name="Normal 2 24 6 3 5" xfId="19120" xr:uid="{00000000-0005-0000-0000-000032540000}"/>
    <cellStyle name="Normal 2 24 6 4" xfId="8916" xr:uid="{00000000-0005-0000-0000-000033540000}"/>
    <cellStyle name="Normal 2 24 6 4 2" xfId="22838" xr:uid="{00000000-0005-0000-0000-000034540000}"/>
    <cellStyle name="Normal 2 24 6 5" xfId="8917" xr:uid="{00000000-0005-0000-0000-000035540000}"/>
    <cellStyle name="Normal 2 24 6 5 2" xfId="26674" xr:uid="{00000000-0005-0000-0000-000036540000}"/>
    <cellStyle name="Normal 2 24 6 6" xfId="8918" xr:uid="{00000000-0005-0000-0000-000037540000}"/>
    <cellStyle name="Normal 2 24 6 6 2" xfId="30511" xr:uid="{00000000-0005-0000-0000-000038540000}"/>
    <cellStyle name="Normal 2 24 6 7" xfId="17711" xr:uid="{00000000-0005-0000-0000-000039540000}"/>
    <cellStyle name="Normal 2 24 7" xfId="8919" xr:uid="{00000000-0005-0000-0000-00003A540000}"/>
    <cellStyle name="Normal 2 24 7 2" xfId="8920" xr:uid="{00000000-0005-0000-0000-00003B540000}"/>
    <cellStyle name="Normal 2 24 7 2 2" xfId="8921" xr:uid="{00000000-0005-0000-0000-00003C540000}"/>
    <cellStyle name="Normal 2 24 7 2 2 2" xfId="8922" xr:uid="{00000000-0005-0000-0000-00003D540000}"/>
    <cellStyle name="Normal 2 24 7 2 2 2 2" xfId="22844" xr:uid="{00000000-0005-0000-0000-00003E540000}"/>
    <cellStyle name="Normal 2 24 7 2 2 3" xfId="8923" xr:uid="{00000000-0005-0000-0000-00003F540000}"/>
    <cellStyle name="Normal 2 24 7 2 2 3 2" xfId="26680" xr:uid="{00000000-0005-0000-0000-000040540000}"/>
    <cellStyle name="Normal 2 24 7 2 2 4" xfId="8924" xr:uid="{00000000-0005-0000-0000-000041540000}"/>
    <cellStyle name="Normal 2 24 7 2 2 4 2" xfId="30517" xr:uid="{00000000-0005-0000-0000-000042540000}"/>
    <cellStyle name="Normal 2 24 7 2 2 5" xfId="20576" xr:uid="{00000000-0005-0000-0000-000043540000}"/>
    <cellStyle name="Normal 2 24 7 2 3" xfId="8925" xr:uid="{00000000-0005-0000-0000-000044540000}"/>
    <cellStyle name="Normal 2 24 7 2 3 2" xfId="22843" xr:uid="{00000000-0005-0000-0000-000045540000}"/>
    <cellStyle name="Normal 2 24 7 2 4" xfId="8926" xr:uid="{00000000-0005-0000-0000-000046540000}"/>
    <cellStyle name="Normal 2 24 7 2 4 2" xfId="26679" xr:uid="{00000000-0005-0000-0000-000047540000}"/>
    <cellStyle name="Normal 2 24 7 2 5" xfId="8927" xr:uid="{00000000-0005-0000-0000-000048540000}"/>
    <cellStyle name="Normal 2 24 7 2 5 2" xfId="30516" xr:uid="{00000000-0005-0000-0000-000049540000}"/>
    <cellStyle name="Normal 2 24 7 2 6" xfId="17714" xr:uid="{00000000-0005-0000-0000-00004A540000}"/>
    <cellStyle name="Normal 2 24 7 3" xfId="8928" xr:uid="{00000000-0005-0000-0000-00004B540000}"/>
    <cellStyle name="Normal 2 24 7 3 2" xfId="8929" xr:uid="{00000000-0005-0000-0000-00004C540000}"/>
    <cellStyle name="Normal 2 24 7 3 2 2" xfId="22845" xr:uid="{00000000-0005-0000-0000-00004D540000}"/>
    <cellStyle name="Normal 2 24 7 3 3" xfId="8930" xr:uid="{00000000-0005-0000-0000-00004E540000}"/>
    <cellStyle name="Normal 2 24 7 3 3 2" xfId="26681" xr:uid="{00000000-0005-0000-0000-00004F540000}"/>
    <cellStyle name="Normal 2 24 7 3 4" xfId="8931" xr:uid="{00000000-0005-0000-0000-000050540000}"/>
    <cellStyle name="Normal 2 24 7 3 4 2" xfId="30518" xr:uid="{00000000-0005-0000-0000-000051540000}"/>
    <cellStyle name="Normal 2 24 7 3 5" xfId="19549" xr:uid="{00000000-0005-0000-0000-000052540000}"/>
    <cellStyle name="Normal 2 24 7 4" xfId="8932" xr:uid="{00000000-0005-0000-0000-000053540000}"/>
    <cellStyle name="Normal 2 24 7 4 2" xfId="22842" xr:uid="{00000000-0005-0000-0000-000054540000}"/>
    <cellStyle name="Normal 2 24 7 5" xfId="8933" xr:uid="{00000000-0005-0000-0000-000055540000}"/>
    <cellStyle name="Normal 2 24 7 5 2" xfId="26678" xr:uid="{00000000-0005-0000-0000-000056540000}"/>
    <cellStyle name="Normal 2 24 7 6" xfId="8934" xr:uid="{00000000-0005-0000-0000-000057540000}"/>
    <cellStyle name="Normal 2 24 7 6 2" xfId="30515" xr:uid="{00000000-0005-0000-0000-000058540000}"/>
    <cellStyle name="Normal 2 24 7 7" xfId="17713" xr:uid="{00000000-0005-0000-0000-000059540000}"/>
    <cellStyle name="Normal 2 24 8" xfId="8935" xr:uid="{00000000-0005-0000-0000-00005A540000}"/>
    <cellStyle name="Normal 2 24 8 2" xfId="8936" xr:uid="{00000000-0005-0000-0000-00005B540000}"/>
    <cellStyle name="Normal 2 24 8 2 2" xfId="8937" xr:uid="{00000000-0005-0000-0000-00005C540000}"/>
    <cellStyle name="Normal 2 24 8 2 2 2" xfId="22847" xr:uid="{00000000-0005-0000-0000-00005D540000}"/>
    <cellStyle name="Normal 2 24 8 2 3" xfId="8938" xr:uid="{00000000-0005-0000-0000-00005E540000}"/>
    <cellStyle name="Normal 2 24 8 2 3 2" xfId="26683" xr:uid="{00000000-0005-0000-0000-00005F540000}"/>
    <cellStyle name="Normal 2 24 8 2 4" xfId="8939" xr:uid="{00000000-0005-0000-0000-000060540000}"/>
    <cellStyle name="Normal 2 24 8 2 4 2" xfId="30520" xr:uid="{00000000-0005-0000-0000-000061540000}"/>
    <cellStyle name="Normal 2 24 8 2 5" xfId="20084" xr:uid="{00000000-0005-0000-0000-000062540000}"/>
    <cellStyle name="Normal 2 24 8 3" xfId="8940" xr:uid="{00000000-0005-0000-0000-000063540000}"/>
    <cellStyle name="Normal 2 24 8 3 2" xfId="22846" xr:uid="{00000000-0005-0000-0000-000064540000}"/>
    <cellStyle name="Normal 2 24 8 4" xfId="8941" xr:uid="{00000000-0005-0000-0000-000065540000}"/>
    <cellStyle name="Normal 2 24 8 4 2" xfId="26682" xr:uid="{00000000-0005-0000-0000-000066540000}"/>
    <cellStyle name="Normal 2 24 8 5" xfId="8942" xr:uid="{00000000-0005-0000-0000-000067540000}"/>
    <cellStyle name="Normal 2 24 8 5 2" xfId="30519" xr:uid="{00000000-0005-0000-0000-000068540000}"/>
    <cellStyle name="Normal 2 24 8 6" xfId="17715" xr:uid="{00000000-0005-0000-0000-000069540000}"/>
    <cellStyle name="Normal 2 24 9" xfId="8943" xr:uid="{00000000-0005-0000-0000-00006A540000}"/>
    <cellStyle name="Normal 2 24 9 2" xfId="8944" xr:uid="{00000000-0005-0000-0000-00006B540000}"/>
    <cellStyle name="Normal 2 24 9 2 2" xfId="22848" xr:uid="{00000000-0005-0000-0000-00006C540000}"/>
    <cellStyle name="Normal 2 24 9 3" xfId="8945" xr:uid="{00000000-0005-0000-0000-00006D540000}"/>
    <cellStyle name="Normal 2 24 9 3 2" xfId="26684" xr:uid="{00000000-0005-0000-0000-00006E540000}"/>
    <cellStyle name="Normal 2 24 9 4" xfId="8946" xr:uid="{00000000-0005-0000-0000-00006F540000}"/>
    <cellStyle name="Normal 2 24 9 4 2" xfId="30521" xr:uid="{00000000-0005-0000-0000-000070540000}"/>
    <cellStyle name="Normal 2 24 9 5" xfId="19097" xr:uid="{00000000-0005-0000-0000-000071540000}"/>
    <cellStyle name="Normal 2 25" xfId="8947" xr:uid="{00000000-0005-0000-0000-000072540000}"/>
    <cellStyle name="Normal 2 25 10" xfId="8948" xr:uid="{00000000-0005-0000-0000-000073540000}"/>
    <cellStyle name="Normal 2 25 10 2" xfId="22849" xr:uid="{00000000-0005-0000-0000-000074540000}"/>
    <cellStyle name="Normal 2 25 11" xfId="8949" xr:uid="{00000000-0005-0000-0000-000075540000}"/>
    <cellStyle name="Normal 2 25 11 2" xfId="26685" xr:uid="{00000000-0005-0000-0000-000076540000}"/>
    <cellStyle name="Normal 2 25 12" xfId="8950" xr:uid="{00000000-0005-0000-0000-000077540000}"/>
    <cellStyle name="Normal 2 25 12 2" xfId="30522" xr:uid="{00000000-0005-0000-0000-000078540000}"/>
    <cellStyle name="Normal 2 25 13" xfId="32656" xr:uid="{00000000-0005-0000-0000-000079540000}"/>
    <cellStyle name="Normal 2 25 14" xfId="17716" xr:uid="{00000000-0005-0000-0000-00007A540000}"/>
    <cellStyle name="Normal 2 25 2" xfId="8951" xr:uid="{00000000-0005-0000-0000-00007B540000}"/>
    <cellStyle name="Normal 2 25 2 10" xfId="8952" xr:uid="{00000000-0005-0000-0000-00007C540000}"/>
    <cellStyle name="Normal 2 25 2 10 2" xfId="30523" xr:uid="{00000000-0005-0000-0000-00007D540000}"/>
    <cellStyle name="Normal 2 25 2 11" xfId="17717" xr:uid="{00000000-0005-0000-0000-00007E540000}"/>
    <cellStyle name="Normal 2 25 2 2" xfId="8953" xr:uid="{00000000-0005-0000-0000-00007F540000}"/>
    <cellStyle name="Normal 2 25 2 2 2" xfId="8954" xr:uid="{00000000-0005-0000-0000-000080540000}"/>
    <cellStyle name="Normal 2 25 2 2 2 2" xfId="8955" xr:uid="{00000000-0005-0000-0000-000081540000}"/>
    <cellStyle name="Normal 2 25 2 2 2 2 2" xfId="8956" xr:uid="{00000000-0005-0000-0000-000082540000}"/>
    <cellStyle name="Normal 2 25 2 2 2 2 2 2" xfId="8957" xr:uid="{00000000-0005-0000-0000-000083540000}"/>
    <cellStyle name="Normal 2 25 2 2 2 2 2 2 2" xfId="8958" xr:uid="{00000000-0005-0000-0000-000084540000}"/>
    <cellStyle name="Normal 2 25 2 2 2 2 2 2 2 2" xfId="22855" xr:uid="{00000000-0005-0000-0000-000085540000}"/>
    <cellStyle name="Normal 2 25 2 2 2 2 2 2 3" xfId="8959" xr:uid="{00000000-0005-0000-0000-000086540000}"/>
    <cellStyle name="Normal 2 25 2 2 2 2 2 2 3 2" xfId="26691" xr:uid="{00000000-0005-0000-0000-000087540000}"/>
    <cellStyle name="Normal 2 25 2 2 2 2 2 2 4" xfId="8960" xr:uid="{00000000-0005-0000-0000-000088540000}"/>
    <cellStyle name="Normal 2 25 2 2 2 2 2 2 4 2" xfId="30528" xr:uid="{00000000-0005-0000-0000-000089540000}"/>
    <cellStyle name="Normal 2 25 2 2 2 2 2 2 5" xfId="20112" xr:uid="{00000000-0005-0000-0000-00008A540000}"/>
    <cellStyle name="Normal 2 25 2 2 2 2 2 3" xfId="8961" xr:uid="{00000000-0005-0000-0000-00008B540000}"/>
    <cellStyle name="Normal 2 25 2 2 2 2 2 3 2" xfId="22854" xr:uid="{00000000-0005-0000-0000-00008C540000}"/>
    <cellStyle name="Normal 2 25 2 2 2 2 2 4" xfId="8962" xr:uid="{00000000-0005-0000-0000-00008D540000}"/>
    <cellStyle name="Normal 2 25 2 2 2 2 2 4 2" xfId="26690" xr:uid="{00000000-0005-0000-0000-00008E540000}"/>
    <cellStyle name="Normal 2 25 2 2 2 2 2 5" xfId="8963" xr:uid="{00000000-0005-0000-0000-00008F540000}"/>
    <cellStyle name="Normal 2 25 2 2 2 2 2 5 2" xfId="30527" xr:uid="{00000000-0005-0000-0000-000090540000}"/>
    <cellStyle name="Normal 2 25 2 2 2 2 2 6" xfId="17721" xr:uid="{00000000-0005-0000-0000-000091540000}"/>
    <cellStyle name="Normal 2 25 2 2 2 2 3" xfId="8964" xr:uid="{00000000-0005-0000-0000-000092540000}"/>
    <cellStyle name="Normal 2 25 2 2 2 2 3 2" xfId="8965" xr:uid="{00000000-0005-0000-0000-000093540000}"/>
    <cellStyle name="Normal 2 25 2 2 2 2 3 2 2" xfId="22856" xr:uid="{00000000-0005-0000-0000-000094540000}"/>
    <cellStyle name="Normal 2 25 2 2 2 2 3 3" xfId="8966" xr:uid="{00000000-0005-0000-0000-000095540000}"/>
    <cellStyle name="Normal 2 25 2 2 2 2 3 3 2" xfId="26692" xr:uid="{00000000-0005-0000-0000-000096540000}"/>
    <cellStyle name="Normal 2 25 2 2 2 2 3 4" xfId="8967" xr:uid="{00000000-0005-0000-0000-000097540000}"/>
    <cellStyle name="Normal 2 25 2 2 2 2 3 4 2" xfId="30529" xr:uid="{00000000-0005-0000-0000-000098540000}"/>
    <cellStyle name="Normal 2 25 2 2 2 2 3 5" xfId="19125" xr:uid="{00000000-0005-0000-0000-000099540000}"/>
    <cellStyle name="Normal 2 25 2 2 2 2 4" xfId="8968" xr:uid="{00000000-0005-0000-0000-00009A540000}"/>
    <cellStyle name="Normal 2 25 2 2 2 2 4 2" xfId="22853" xr:uid="{00000000-0005-0000-0000-00009B540000}"/>
    <cellStyle name="Normal 2 25 2 2 2 2 5" xfId="8969" xr:uid="{00000000-0005-0000-0000-00009C540000}"/>
    <cellStyle name="Normal 2 25 2 2 2 2 5 2" xfId="26689" xr:uid="{00000000-0005-0000-0000-00009D540000}"/>
    <cellStyle name="Normal 2 25 2 2 2 2 6" xfId="8970" xr:uid="{00000000-0005-0000-0000-00009E540000}"/>
    <cellStyle name="Normal 2 25 2 2 2 2 6 2" xfId="30526" xr:uid="{00000000-0005-0000-0000-00009F540000}"/>
    <cellStyle name="Normal 2 25 2 2 2 2 7" xfId="17720" xr:uid="{00000000-0005-0000-0000-0000A0540000}"/>
    <cellStyle name="Normal 2 25 2 2 2 3" xfId="8971" xr:uid="{00000000-0005-0000-0000-0000A1540000}"/>
    <cellStyle name="Normal 2 25 2 2 2 3 2" xfId="8972" xr:uid="{00000000-0005-0000-0000-0000A2540000}"/>
    <cellStyle name="Normal 2 25 2 2 2 3 2 2" xfId="8973" xr:uid="{00000000-0005-0000-0000-0000A3540000}"/>
    <cellStyle name="Normal 2 25 2 2 2 3 2 2 2" xfId="22858" xr:uid="{00000000-0005-0000-0000-0000A4540000}"/>
    <cellStyle name="Normal 2 25 2 2 2 3 2 3" xfId="8974" xr:uid="{00000000-0005-0000-0000-0000A5540000}"/>
    <cellStyle name="Normal 2 25 2 2 2 3 2 3 2" xfId="26694" xr:uid="{00000000-0005-0000-0000-0000A6540000}"/>
    <cellStyle name="Normal 2 25 2 2 2 3 2 4" xfId="8975" xr:uid="{00000000-0005-0000-0000-0000A7540000}"/>
    <cellStyle name="Normal 2 25 2 2 2 3 2 4 2" xfId="30531" xr:uid="{00000000-0005-0000-0000-0000A8540000}"/>
    <cellStyle name="Normal 2 25 2 2 2 3 2 5" xfId="20111" xr:uid="{00000000-0005-0000-0000-0000A9540000}"/>
    <cellStyle name="Normal 2 25 2 2 2 3 3" xfId="8976" xr:uid="{00000000-0005-0000-0000-0000AA540000}"/>
    <cellStyle name="Normal 2 25 2 2 2 3 3 2" xfId="22857" xr:uid="{00000000-0005-0000-0000-0000AB540000}"/>
    <cellStyle name="Normal 2 25 2 2 2 3 4" xfId="8977" xr:uid="{00000000-0005-0000-0000-0000AC540000}"/>
    <cellStyle name="Normal 2 25 2 2 2 3 4 2" xfId="26693" xr:uid="{00000000-0005-0000-0000-0000AD540000}"/>
    <cellStyle name="Normal 2 25 2 2 2 3 5" xfId="8978" xr:uid="{00000000-0005-0000-0000-0000AE540000}"/>
    <cellStyle name="Normal 2 25 2 2 2 3 5 2" xfId="30530" xr:uid="{00000000-0005-0000-0000-0000AF540000}"/>
    <cellStyle name="Normal 2 25 2 2 2 3 6" xfId="17722" xr:uid="{00000000-0005-0000-0000-0000B0540000}"/>
    <cellStyle name="Normal 2 25 2 2 2 4" xfId="8979" xr:uid="{00000000-0005-0000-0000-0000B1540000}"/>
    <cellStyle name="Normal 2 25 2 2 2 4 2" xfId="8980" xr:uid="{00000000-0005-0000-0000-0000B2540000}"/>
    <cellStyle name="Normal 2 25 2 2 2 4 2 2" xfId="22859" xr:uid="{00000000-0005-0000-0000-0000B3540000}"/>
    <cellStyle name="Normal 2 25 2 2 2 4 3" xfId="8981" xr:uid="{00000000-0005-0000-0000-0000B4540000}"/>
    <cellStyle name="Normal 2 25 2 2 2 4 3 2" xfId="26695" xr:uid="{00000000-0005-0000-0000-0000B5540000}"/>
    <cellStyle name="Normal 2 25 2 2 2 4 4" xfId="8982" xr:uid="{00000000-0005-0000-0000-0000B6540000}"/>
    <cellStyle name="Normal 2 25 2 2 2 4 4 2" xfId="30532" xr:uid="{00000000-0005-0000-0000-0000B7540000}"/>
    <cellStyle name="Normal 2 25 2 2 2 4 5" xfId="19124" xr:uid="{00000000-0005-0000-0000-0000B8540000}"/>
    <cellStyle name="Normal 2 25 2 2 2 5" xfId="8983" xr:uid="{00000000-0005-0000-0000-0000B9540000}"/>
    <cellStyle name="Normal 2 25 2 2 2 5 2" xfId="22852" xr:uid="{00000000-0005-0000-0000-0000BA540000}"/>
    <cellStyle name="Normal 2 25 2 2 2 6" xfId="8984" xr:uid="{00000000-0005-0000-0000-0000BB540000}"/>
    <cellStyle name="Normal 2 25 2 2 2 6 2" xfId="26688" xr:uid="{00000000-0005-0000-0000-0000BC540000}"/>
    <cellStyle name="Normal 2 25 2 2 2 7" xfId="8985" xr:uid="{00000000-0005-0000-0000-0000BD540000}"/>
    <cellStyle name="Normal 2 25 2 2 2 7 2" xfId="30525" xr:uid="{00000000-0005-0000-0000-0000BE540000}"/>
    <cellStyle name="Normal 2 25 2 2 2 8" xfId="17719" xr:uid="{00000000-0005-0000-0000-0000BF540000}"/>
    <cellStyle name="Normal 2 25 2 2 3" xfId="8986" xr:uid="{00000000-0005-0000-0000-0000C0540000}"/>
    <cellStyle name="Normal 2 25 2 2 3 2" xfId="8987" xr:uid="{00000000-0005-0000-0000-0000C1540000}"/>
    <cellStyle name="Normal 2 25 2 2 3 2 2" xfId="8988" xr:uid="{00000000-0005-0000-0000-0000C2540000}"/>
    <cellStyle name="Normal 2 25 2 2 3 2 2 2" xfId="8989" xr:uid="{00000000-0005-0000-0000-0000C3540000}"/>
    <cellStyle name="Normal 2 25 2 2 3 2 2 2 2" xfId="22862" xr:uid="{00000000-0005-0000-0000-0000C4540000}"/>
    <cellStyle name="Normal 2 25 2 2 3 2 2 3" xfId="8990" xr:uid="{00000000-0005-0000-0000-0000C5540000}"/>
    <cellStyle name="Normal 2 25 2 2 3 2 2 3 2" xfId="26698" xr:uid="{00000000-0005-0000-0000-0000C6540000}"/>
    <cellStyle name="Normal 2 25 2 2 3 2 2 4" xfId="8991" xr:uid="{00000000-0005-0000-0000-0000C7540000}"/>
    <cellStyle name="Normal 2 25 2 2 3 2 2 4 2" xfId="30535" xr:uid="{00000000-0005-0000-0000-0000C8540000}"/>
    <cellStyle name="Normal 2 25 2 2 3 2 2 5" xfId="20113" xr:uid="{00000000-0005-0000-0000-0000C9540000}"/>
    <cellStyle name="Normal 2 25 2 2 3 2 3" xfId="8992" xr:uid="{00000000-0005-0000-0000-0000CA540000}"/>
    <cellStyle name="Normal 2 25 2 2 3 2 3 2" xfId="22861" xr:uid="{00000000-0005-0000-0000-0000CB540000}"/>
    <cellStyle name="Normal 2 25 2 2 3 2 4" xfId="8993" xr:uid="{00000000-0005-0000-0000-0000CC540000}"/>
    <cellStyle name="Normal 2 25 2 2 3 2 4 2" xfId="26697" xr:uid="{00000000-0005-0000-0000-0000CD540000}"/>
    <cellStyle name="Normal 2 25 2 2 3 2 5" xfId="8994" xr:uid="{00000000-0005-0000-0000-0000CE540000}"/>
    <cellStyle name="Normal 2 25 2 2 3 2 5 2" xfId="30534" xr:uid="{00000000-0005-0000-0000-0000CF540000}"/>
    <cellStyle name="Normal 2 25 2 2 3 2 6" xfId="17724" xr:uid="{00000000-0005-0000-0000-0000D0540000}"/>
    <cellStyle name="Normal 2 25 2 2 3 3" xfId="8995" xr:uid="{00000000-0005-0000-0000-0000D1540000}"/>
    <cellStyle name="Normal 2 25 2 2 3 3 2" xfId="8996" xr:uid="{00000000-0005-0000-0000-0000D2540000}"/>
    <cellStyle name="Normal 2 25 2 2 3 3 2 2" xfId="22863" xr:uid="{00000000-0005-0000-0000-0000D3540000}"/>
    <cellStyle name="Normal 2 25 2 2 3 3 3" xfId="8997" xr:uid="{00000000-0005-0000-0000-0000D4540000}"/>
    <cellStyle name="Normal 2 25 2 2 3 3 3 2" xfId="26699" xr:uid="{00000000-0005-0000-0000-0000D5540000}"/>
    <cellStyle name="Normal 2 25 2 2 3 3 4" xfId="8998" xr:uid="{00000000-0005-0000-0000-0000D6540000}"/>
    <cellStyle name="Normal 2 25 2 2 3 3 4 2" xfId="30536" xr:uid="{00000000-0005-0000-0000-0000D7540000}"/>
    <cellStyle name="Normal 2 25 2 2 3 3 5" xfId="19126" xr:uid="{00000000-0005-0000-0000-0000D8540000}"/>
    <cellStyle name="Normal 2 25 2 2 3 4" xfId="8999" xr:uid="{00000000-0005-0000-0000-0000D9540000}"/>
    <cellStyle name="Normal 2 25 2 2 3 4 2" xfId="22860" xr:uid="{00000000-0005-0000-0000-0000DA540000}"/>
    <cellStyle name="Normal 2 25 2 2 3 5" xfId="9000" xr:uid="{00000000-0005-0000-0000-0000DB540000}"/>
    <cellStyle name="Normal 2 25 2 2 3 5 2" xfId="26696" xr:uid="{00000000-0005-0000-0000-0000DC540000}"/>
    <cellStyle name="Normal 2 25 2 2 3 6" xfId="9001" xr:uid="{00000000-0005-0000-0000-0000DD540000}"/>
    <cellStyle name="Normal 2 25 2 2 3 6 2" xfId="30533" xr:uid="{00000000-0005-0000-0000-0000DE540000}"/>
    <cellStyle name="Normal 2 25 2 2 3 7" xfId="17723" xr:uid="{00000000-0005-0000-0000-0000DF540000}"/>
    <cellStyle name="Normal 2 25 2 2 4" xfId="9002" xr:uid="{00000000-0005-0000-0000-0000E0540000}"/>
    <cellStyle name="Normal 2 25 2 2 4 2" xfId="9003" xr:uid="{00000000-0005-0000-0000-0000E1540000}"/>
    <cellStyle name="Normal 2 25 2 2 4 2 2" xfId="9004" xr:uid="{00000000-0005-0000-0000-0000E2540000}"/>
    <cellStyle name="Normal 2 25 2 2 4 2 2 2" xfId="22865" xr:uid="{00000000-0005-0000-0000-0000E3540000}"/>
    <cellStyle name="Normal 2 25 2 2 4 2 3" xfId="9005" xr:uid="{00000000-0005-0000-0000-0000E4540000}"/>
    <cellStyle name="Normal 2 25 2 2 4 2 3 2" xfId="26701" xr:uid="{00000000-0005-0000-0000-0000E5540000}"/>
    <cellStyle name="Normal 2 25 2 2 4 2 4" xfId="9006" xr:uid="{00000000-0005-0000-0000-0000E6540000}"/>
    <cellStyle name="Normal 2 25 2 2 4 2 4 2" xfId="30538" xr:uid="{00000000-0005-0000-0000-0000E7540000}"/>
    <cellStyle name="Normal 2 25 2 2 4 2 5" xfId="20110" xr:uid="{00000000-0005-0000-0000-0000E8540000}"/>
    <cellStyle name="Normal 2 25 2 2 4 3" xfId="9007" xr:uid="{00000000-0005-0000-0000-0000E9540000}"/>
    <cellStyle name="Normal 2 25 2 2 4 3 2" xfId="22864" xr:uid="{00000000-0005-0000-0000-0000EA540000}"/>
    <cellStyle name="Normal 2 25 2 2 4 4" xfId="9008" xr:uid="{00000000-0005-0000-0000-0000EB540000}"/>
    <cellStyle name="Normal 2 25 2 2 4 4 2" xfId="26700" xr:uid="{00000000-0005-0000-0000-0000EC540000}"/>
    <cellStyle name="Normal 2 25 2 2 4 5" xfId="9009" xr:uid="{00000000-0005-0000-0000-0000ED540000}"/>
    <cellStyle name="Normal 2 25 2 2 4 5 2" xfId="30537" xr:uid="{00000000-0005-0000-0000-0000EE540000}"/>
    <cellStyle name="Normal 2 25 2 2 4 6" xfId="17725" xr:uid="{00000000-0005-0000-0000-0000EF540000}"/>
    <cellStyle name="Normal 2 25 2 2 5" xfId="9010" xr:uid="{00000000-0005-0000-0000-0000F0540000}"/>
    <cellStyle name="Normal 2 25 2 2 5 2" xfId="9011" xr:uid="{00000000-0005-0000-0000-0000F1540000}"/>
    <cellStyle name="Normal 2 25 2 2 5 2 2" xfId="22866" xr:uid="{00000000-0005-0000-0000-0000F2540000}"/>
    <cellStyle name="Normal 2 25 2 2 5 3" xfId="9012" xr:uid="{00000000-0005-0000-0000-0000F3540000}"/>
    <cellStyle name="Normal 2 25 2 2 5 3 2" xfId="26702" xr:uid="{00000000-0005-0000-0000-0000F4540000}"/>
    <cellStyle name="Normal 2 25 2 2 5 4" xfId="9013" xr:uid="{00000000-0005-0000-0000-0000F5540000}"/>
    <cellStyle name="Normal 2 25 2 2 5 4 2" xfId="30539" xr:uid="{00000000-0005-0000-0000-0000F6540000}"/>
    <cellStyle name="Normal 2 25 2 2 5 5" xfId="19123" xr:uid="{00000000-0005-0000-0000-0000F7540000}"/>
    <cellStyle name="Normal 2 25 2 2 6" xfId="9014" xr:uid="{00000000-0005-0000-0000-0000F8540000}"/>
    <cellStyle name="Normal 2 25 2 2 6 2" xfId="22851" xr:uid="{00000000-0005-0000-0000-0000F9540000}"/>
    <cellStyle name="Normal 2 25 2 2 7" xfId="9015" xr:uid="{00000000-0005-0000-0000-0000FA540000}"/>
    <cellStyle name="Normal 2 25 2 2 7 2" xfId="26687" xr:uid="{00000000-0005-0000-0000-0000FB540000}"/>
    <cellStyle name="Normal 2 25 2 2 8" xfId="9016" xr:uid="{00000000-0005-0000-0000-0000FC540000}"/>
    <cellStyle name="Normal 2 25 2 2 8 2" xfId="30524" xr:uid="{00000000-0005-0000-0000-0000FD540000}"/>
    <cellStyle name="Normal 2 25 2 2 9" xfId="17718" xr:uid="{00000000-0005-0000-0000-0000FE540000}"/>
    <cellStyle name="Normal 2 25 2 3" xfId="9017" xr:uid="{00000000-0005-0000-0000-0000FF540000}"/>
    <cellStyle name="Normal 2 25 2 3 2" xfId="9018" xr:uid="{00000000-0005-0000-0000-000000550000}"/>
    <cellStyle name="Normal 2 25 2 3 2 2" xfId="9019" xr:uid="{00000000-0005-0000-0000-000001550000}"/>
    <cellStyle name="Normal 2 25 2 3 2 2 2" xfId="9020" xr:uid="{00000000-0005-0000-0000-000002550000}"/>
    <cellStyle name="Normal 2 25 2 3 2 2 2 2" xfId="9021" xr:uid="{00000000-0005-0000-0000-000003550000}"/>
    <cellStyle name="Normal 2 25 2 3 2 2 2 2 2" xfId="22870" xr:uid="{00000000-0005-0000-0000-000004550000}"/>
    <cellStyle name="Normal 2 25 2 3 2 2 2 3" xfId="9022" xr:uid="{00000000-0005-0000-0000-000005550000}"/>
    <cellStyle name="Normal 2 25 2 3 2 2 2 3 2" xfId="26706" xr:uid="{00000000-0005-0000-0000-000006550000}"/>
    <cellStyle name="Normal 2 25 2 3 2 2 2 4" xfId="9023" xr:uid="{00000000-0005-0000-0000-000007550000}"/>
    <cellStyle name="Normal 2 25 2 3 2 2 2 4 2" xfId="30543" xr:uid="{00000000-0005-0000-0000-000008550000}"/>
    <cellStyle name="Normal 2 25 2 3 2 2 2 5" xfId="20115" xr:uid="{00000000-0005-0000-0000-000009550000}"/>
    <cellStyle name="Normal 2 25 2 3 2 2 3" xfId="9024" xr:uid="{00000000-0005-0000-0000-00000A550000}"/>
    <cellStyle name="Normal 2 25 2 3 2 2 3 2" xfId="22869" xr:uid="{00000000-0005-0000-0000-00000B550000}"/>
    <cellStyle name="Normal 2 25 2 3 2 2 4" xfId="9025" xr:uid="{00000000-0005-0000-0000-00000C550000}"/>
    <cellStyle name="Normal 2 25 2 3 2 2 4 2" xfId="26705" xr:uid="{00000000-0005-0000-0000-00000D550000}"/>
    <cellStyle name="Normal 2 25 2 3 2 2 5" xfId="9026" xr:uid="{00000000-0005-0000-0000-00000E550000}"/>
    <cellStyle name="Normal 2 25 2 3 2 2 5 2" xfId="30542" xr:uid="{00000000-0005-0000-0000-00000F550000}"/>
    <cellStyle name="Normal 2 25 2 3 2 2 6" xfId="17728" xr:uid="{00000000-0005-0000-0000-000010550000}"/>
    <cellStyle name="Normal 2 25 2 3 2 3" xfId="9027" xr:uid="{00000000-0005-0000-0000-000011550000}"/>
    <cellStyle name="Normal 2 25 2 3 2 3 2" xfId="9028" xr:uid="{00000000-0005-0000-0000-000012550000}"/>
    <cellStyle name="Normal 2 25 2 3 2 3 2 2" xfId="22871" xr:uid="{00000000-0005-0000-0000-000013550000}"/>
    <cellStyle name="Normal 2 25 2 3 2 3 3" xfId="9029" xr:uid="{00000000-0005-0000-0000-000014550000}"/>
    <cellStyle name="Normal 2 25 2 3 2 3 3 2" xfId="26707" xr:uid="{00000000-0005-0000-0000-000015550000}"/>
    <cellStyle name="Normal 2 25 2 3 2 3 4" xfId="9030" xr:uid="{00000000-0005-0000-0000-000016550000}"/>
    <cellStyle name="Normal 2 25 2 3 2 3 4 2" xfId="30544" xr:uid="{00000000-0005-0000-0000-000017550000}"/>
    <cellStyle name="Normal 2 25 2 3 2 3 5" xfId="19128" xr:uid="{00000000-0005-0000-0000-000018550000}"/>
    <cellStyle name="Normal 2 25 2 3 2 4" xfId="9031" xr:uid="{00000000-0005-0000-0000-000019550000}"/>
    <cellStyle name="Normal 2 25 2 3 2 4 2" xfId="22868" xr:uid="{00000000-0005-0000-0000-00001A550000}"/>
    <cellStyle name="Normal 2 25 2 3 2 5" xfId="9032" xr:uid="{00000000-0005-0000-0000-00001B550000}"/>
    <cellStyle name="Normal 2 25 2 3 2 5 2" xfId="26704" xr:uid="{00000000-0005-0000-0000-00001C550000}"/>
    <cellStyle name="Normal 2 25 2 3 2 6" xfId="9033" xr:uid="{00000000-0005-0000-0000-00001D550000}"/>
    <cellStyle name="Normal 2 25 2 3 2 6 2" xfId="30541" xr:uid="{00000000-0005-0000-0000-00001E550000}"/>
    <cellStyle name="Normal 2 25 2 3 2 7" xfId="17727" xr:uid="{00000000-0005-0000-0000-00001F550000}"/>
    <cellStyle name="Normal 2 25 2 3 3" xfId="9034" xr:uid="{00000000-0005-0000-0000-000020550000}"/>
    <cellStyle name="Normal 2 25 2 3 3 2" xfId="9035" xr:uid="{00000000-0005-0000-0000-000021550000}"/>
    <cellStyle name="Normal 2 25 2 3 3 2 2" xfId="9036" xr:uid="{00000000-0005-0000-0000-000022550000}"/>
    <cellStyle name="Normal 2 25 2 3 3 2 2 2" xfId="22873" xr:uid="{00000000-0005-0000-0000-000023550000}"/>
    <cellStyle name="Normal 2 25 2 3 3 2 3" xfId="9037" xr:uid="{00000000-0005-0000-0000-000024550000}"/>
    <cellStyle name="Normal 2 25 2 3 3 2 3 2" xfId="26709" xr:uid="{00000000-0005-0000-0000-000025550000}"/>
    <cellStyle name="Normal 2 25 2 3 3 2 4" xfId="9038" xr:uid="{00000000-0005-0000-0000-000026550000}"/>
    <cellStyle name="Normal 2 25 2 3 3 2 4 2" xfId="30546" xr:uid="{00000000-0005-0000-0000-000027550000}"/>
    <cellStyle name="Normal 2 25 2 3 3 2 5" xfId="20114" xr:uid="{00000000-0005-0000-0000-000028550000}"/>
    <cellStyle name="Normal 2 25 2 3 3 3" xfId="9039" xr:uid="{00000000-0005-0000-0000-000029550000}"/>
    <cellStyle name="Normal 2 25 2 3 3 3 2" xfId="22872" xr:uid="{00000000-0005-0000-0000-00002A550000}"/>
    <cellStyle name="Normal 2 25 2 3 3 4" xfId="9040" xr:uid="{00000000-0005-0000-0000-00002B550000}"/>
    <cellStyle name="Normal 2 25 2 3 3 4 2" xfId="26708" xr:uid="{00000000-0005-0000-0000-00002C550000}"/>
    <cellStyle name="Normal 2 25 2 3 3 5" xfId="9041" xr:uid="{00000000-0005-0000-0000-00002D550000}"/>
    <cellStyle name="Normal 2 25 2 3 3 5 2" xfId="30545" xr:uid="{00000000-0005-0000-0000-00002E550000}"/>
    <cellStyle name="Normal 2 25 2 3 3 6" xfId="17729" xr:uid="{00000000-0005-0000-0000-00002F550000}"/>
    <cellStyle name="Normal 2 25 2 3 4" xfId="9042" xr:uid="{00000000-0005-0000-0000-000030550000}"/>
    <cellStyle name="Normal 2 25 2 3 4 2" xfId="9043" xr:uid="{00000000-0005-0000-0000-000031550000}"/>
    <cellStyle name="Normal 2 25 2 3 4 2 2" xfId="22874" xr:uid="{00000000-0005-0000-0000-000032550000}"/>
    <cellStyle name="Normal 2 25 2 3 4 3" xfId="9044" xr:uid="{00000000-0005-0000-0000-000033550000}"/>
    <cellStyle name="Normal 2 25 2 3 4 3 2" xfId="26710" xr:uid="{00000000-0005-0000-0000-000034550000}"/>
    <cellStyle name="Normal 2 25 2 3 4 4" xfId="9045" xr:uid="{00000000-0005-0000-0000-000035550000}"/>
    <cellStyle name="Normal 2 25 2 3 4 4 2" xfId="30547" xr:uid="{00000000-0005-0000-0000-000036550000}"/>
    <cellStyle name="Normal 2 25 2 3 4 5" xfId="19127" xr:uid="{00000000-0005-0000-0000-000037550000}"/>
    <cellStyle name="Normal 2 25 2 3 5" xfId="9046" xr:uid="{00000000-0005-0000-0000-000038550000}"/>
    <cellStyle name="Normal 2 25 2 3 5 2" xfId="22867" xr:uid="{00000000-0005-0000-0000-000039550000}"/>
    <cellStyle name="Normal 2 25 2 3 6" xfId="9047" xr:uid="{00000000-0005-0000-0000-00003A550000}"/>
    <cellStyle name="Normal 2 25 2 3 6 2" xfId="26703" xr:uid="{00000000-0005-0000-0000-00003B550000}"/>
    <cellStyle name="Normal 2 25 2 3 7" xfId="9048" xr:uid="{00000000-0005-0000-0000-00003C550000}"/>
    <cellStyle name="Normal 2 25 2 3 7 2" xfId="30540" xr:uid="{00000000-0005-0000-0000-00003D550000}"/>
    <cellStyle name="Normal 2 25 2 3 8" xfId="17726" xr:uid="{00000000-0005-0000-0000-00003E550000}"/>
    <cellStyle name="Normal 2 25 2 4" xfId="9049" xr:uid="{00000000-0005-0000-0000-00003F550000}"/>
    <cellStyle name="Normal 2 25 2 4 2" xfId="9050" xr:uid="{00000000-0005-0000-0000-000040550000}"/>
    <cellStyle name="Normal 2 25 2 4 2 2" xfId="9051" xr:uid="{00000000-0005-0000-0000-000041550000}"/>
    <cellStyle name="Normal 2 25 2 4 2 2 2" xfId="9052" xr:uid="{00000000-0005-0000-0000-000042550000}"/>
    <cellStyle name="Normal 2 25 2 4 2 2 2 2" xfId="22877" xr:uid="{00000000-0005-0000-0000-000043550000}"/>
    <cellStyle name="Normal 2 25 2 4 2 2 3" xfId="9053" xr:uid="{00000000-0005-0000-0000-000044550000}"/>
    <cellStyle name="Normal 2 25 2 4 2 2 3 2" xfId="26713" xr:uid="{00000000-0005-0000-0000-000045550000}"/>
    <cellStyle name="Normal 2 25 2 4 2 2 4" xfId="9054" xr:uid="{00000000-0005-0000-0000-000046550000}"/>
    <cellStyle name="Normal 2 25 2 4 2 2 4 2" xfId="30550" xr:uid="{00000000-0005-0000-0000-000047550000}"/>
    <cellStyle name="Normal 2 25 2 4 2 2 5" xfId="20116" xr:uid="{00000000-0005-0000-0000-000048550000}"/>
    <cellStyle name="Normal 2 25 2 4 2 3" xfId="9055" xr:uid="{00000000-0005-0000-0000-000049550000}"/>
    <cellStyle name="Normal 2 25 2 4 2 3 2" xfId="22876" xr:uid="{00000000-0005-0000-0000-00004A550000}"/>
    <cellStyle name="Normal 2 25 2 4 2 4" xfId="9056" xr:uid="{00000000-0005-0000-0000-00004B550000}"/>
    <cellStyle name="Normal 2 25 2 4 2 4 2" xfId="26712" xr:uid="{00000000-0005-0000-0000-00004C550000}"/>
    <cellStyle name="Normal 2 25 2 4 2 5" xfId="9057" xr:uid="{00000000-0005-0000-0000-00004D550000}"/>
    <cellStyle name="Normal 2 25 2 4 2 5 2" xfId="30549" xr:uid="{00000000-0005-0000-0000-00004E550000}"/>
    <cellStyle name="Normal 2 25 2 4 2 6" xfId="17731" xr:uid="{00000000-0005-0000-0000-00004F550000}"/>
    <cellStyle name="Normal 2 25 2 4 3" xfId="9058" xr:uid="{00000000-0005-0000-0000-000050550000}"/>
    <cellStyle name="Normal 2 25 2 4 3 2" xfId="9059" xr:uid="{00000000-0005-0000-0000-000051550000}"/>
    <cellStyle name="Normal 2 25 2 4 3 2 2" xfId="22878" xr:uid="{00000000-0005-0000-0000-000052550000}"/>
    <cellStyle name="Normal 2 25 2 4 3 3" xfId="9060" xr:uid="{00000000-0005-0000-0000-000053550000}"/>
    <cellStyle name="Normal 2 25 2 4 3 3 2" xfId="26714" xr:uid="{00000000-0005-0000-0000-000054550000}"/>
    <cellStyle name="Normal 2 25 2 4 3 4" xfId="9061" xr:uid="{00000000-0005-0000-0000-000055550000}"/>
    <cellStyle name="Normal 2 25 2 4 3 4 2" xfId="30551" xr:uid="{00000000-0005-0000-0000-000056550000}"/>
    <cellStyle name="Normal 2 25 2 4 3 5" xfId="19129" xr:uid="{00000000-0005-0000-0000-000057550000}"/>
    <cellStyle name="Normal 2 25 2 4 4" xfId="9062" xr:uid="{00000000-0005-0000-0000-000058550000}"/>
    <cellStyle name="Normal 2 25 2 4 4 2" xfId="22875" xr:uid="{00000000-0005-0000-0000-000059550000}"/>
    <cellStyle name="Normal 2 25 2 4 5" xfId="9063" xr:uid="{00000000-0005-0000-0000-00005A550000}"/>
    <cellStyle name="Normal 2 25 2 4 5 2" xfId="26711" xr:uid="{00000000-0005-0000-0000-00005B550000}"/>
    <cellStyle name="Normal 2 25 2 4 6" xfId="9064" xr:uid="{00000000-0005-0000-0000-00005C550000}"/>
    <cellStyle name="Normal 2 25 2 4 6 2" xfId="30548" xr:uid="{00000000-0005-0000-0000-00005D550000}"/>
    <cellStyle name="Normal 2 25 2 4 7" xfId="17730" xr:uid="{00000000-0005-0000-0000-00005E550000}"/>
    <cellStyle name="Normal 2 25 2 5" xfId="9065" xr:uid="{00000000-0005-0000-0000-00005F550000}"/>
    <cellStyle name="Normal 2 25 2 5 2" xfId="9066" xr:uid="{00000000-0005-0000-0000-000060550000}"/>
    <cellStyle name="Normal 2 25 2 5 2 2" xfId="9067" xr:uid="{00000000-0005-0000-0000-000061550000}"/>
    <cellStyle name="Normal 2 25 2 5 2 2 2" xfId="9068" xr:uid="{00000000-0005-0000-0000-000062550000}"/>
    <cellStyle name="Normal 2 25 2 5 2 2 2 2" xfId="22881" xr:uid="{00000000-0005-0000-0000-000063550000}"/>
    <cellStyle name="Normal 2 25 2 5 2 2 3" xfId="9069" xr:uid="{00000000-0005-0000-0000-000064550000}"/>
    <cellStyle name="Normal 2 25 2 5 2 2 3 2" xfId="26717" xr:uid="{00000000-0005-0000-0000-000065550000}"/>
    <cellStyle name="Normal 2 25 2 5 2 2 4" xfId="9070" xr:uid="{00000000-0005-0000-0000-000066550000}"/>
    <cellStyle name="Normal 2 25 2 5 2 2 4 2" xfId="30554" xr:uid="{00000000-0005-0000-0000-000067550000}"/>
    <cellStyle name="Normal 2 25 2 5 2 2 5" xfId="20577" xr:uid="{00000000-0005-0000-0000-000068550000}"/>
    <cellStyle name="Normal 2 25 2 5 2 3" xfId="9071" xr:uid="{00000000-0005-0000-0000-000069550000}"/>
    <cellStyle name="Normal 2 25 2 5 2 3 2" xfId="22880" xr:uid="{00000000-0005-0000-0000-00006A550000}"/>
    <cellStyle name="Normal 2 25 2 5 2 4" xfId="9072" xr:uid="{00000000-0005-0000-0000-00006B550000}"/>
    <cellStyle name="Normal 2 25 2 5 2 4 2" xfId="26716" xr:uid="{00000000-0005-0000-0000-00006C550000}"/>
    <cellStyle name="Normal 2 25 2 5 2 5" xfId="9073" xr:uid="{00000000-0005-0000-0000-00006D550000}"/>
    <cellStyle name="Normal 2 25 2 5 2 5 2" xfId="30553" xr:uid="{00000000-0005-0000-0000-00006E550000}"/>
    <cellStyle name="Normal 2 25 2 5 2 6" xfId="17733" xr:uid="{00000000-0005-0000-0000-00006F550000}"/>
    <cellStyle name="Normal 2 25 2 5 3" xfId="9074" xr:uid="{00000000-0005-0000-0000-000070550000}"/>
    <cellStyle name="Normal 2 25 2 5 3 2" xfId="9075" xr:uid="{00000000-0005-0000-0000-000071550000}"/>
    <cellStyle name="Normal 2 25 2 5 3 2 2" xfId="22882" xr:uid="{00000000-0005-0000-0000-000072550000}"/>
    <cellStyle name="Normal 2 25 2 5 3 3" xfId="9076" xr:uid="{00000000-0005-0000-0000-000073550000}"/>
    <cellStyle name="Normal 2 25 2 5 3 3 2" xfId="26718" xr:uid="{00000000-0005-0000-0000-000074550000}"/>
    <cellStyle name="Normal 2 25 2 5 3 4" xfId="9077" xr:uid="{00000000-0005-0000-0000-000075550000}"/>
    <cellStyle name="Normal 2 25 2 5 3 4 2" xfId="30555" xr:uid="{00000000-0005-0000-0000-000076550000}"/>
    <cellStyle name="Normal 2 25 2 5 3 5" xfId="19594" xr:uid="{00000000-0005-0000-0000-000077550000}"/>
    <cellStyle name="Normal 2 25 2 5 4" xfId="9078" xr:uid="{00000000-0005-0000-0000-000078550000}"/>
    <cellStyle name="Normal 2 25 2 5 4 2" xfId="22879" xr:uid="{00000000-0005-0000-0000-000079550000}"/>
    <cellStyle name="Normal 2 25 2 5 5" xfId="9079" xr:uid="{00000000-0005-0000-0000-00007A550000}"/>
    <cellStyle name="Normal 2 25 2 5 5 2" xfId="26715" xr:uid="{00000000-0005-0000-0000-00007B550000}"/>
    <cellStyle name="Normal 2 25 2 5 6" xfId="9080" xr:uid="{00000000-0005-0000-0000-00007C550000}"/>
    <cellStyle name="Normal 2 25 2 5 6 2" xfId="30552" xr:uid="{00000000-0005-0000-0000-00007D550000}"/>
    <cellStyle name="Normal 2 25 2 5 7" xfId="17732" xr:uid="{00000000-0005-0000-0000-00007E550000}"/>
    <cellStyle name="Normal 2 25 2 6" xfId="9081" xr:uid="{00000000-0005-0000-0000-00007F550000}"/>
    <cellStyle name="Normal 2 25 2 6 2" xfId="9082" xr:uid="{00000000-0005-0000-0000-000080550000}"/>
    <cellStyle name="Normal 2 25 2 6 2 2" xfId="9083" xr:uid="{00000000-0005-0000-0000-000081550000}"/>
    <cellStyle name="Normal 2 25 2 6 2 2 2" xfId="22884" xr:uid="{00000000-0005-0000-0000-000082550000}"/>
    <cellStyle name="Normal 2 25 2 6 2 3" xfId="9084" xr:uid="{00000000-0005-0000-0000-000083550000}"/>
    <cellStyle name="Normal 2 25 2 6 2 3 2" xfId="26720" xr:uid="{00000000-0005-0000-0000-000084550000}"/>
    <cellStyle name="Normal 2 25 2 6 2 4" xfId="9085" xr:uid="{00000000-0005-0000-0000-000085550000}"/>
    <cellStyle name="Normal 2 25 2 6 2 4 2" xfId="30557" xr:uid="{00000000-0005-0000-0000-000086550000}"/>
    <cellStyle name="Normal 2 25 2 6 2 5" xfId="20109" xr:uid="{00000000-0005-0000-0000-000087550000}"/>
    <cellStyle name="Normal 2 25 2 6 3" xfId="9086" xr:uid="{00000000-0005-0000-0000-000088550000}"/>
    <cellStyle name="Normal 2 25 2 6 3 2" xfId="22883" xr:uid="{00000000-0005-0000-0000-000089550000}"/>
    <cellStyle name="Normal 2 25 2 6 4" xfId="9087" xr:uid="{00000000-0005-0000-0000-00008A550000}"/>
    <cellStyle name="Normal 2 25 2 6 4 2" xfId="26719" xr:uid="{00000000-0005-0000-0000-00008B550000}"/>
    <cellStyle name="Normal 2 25 2 6 5" xfId="9088" xr:uid="{00000000-0005-0000-0000-00008C550000}"/>
    <cellStyle name="Normal 2 25 2 6 5 2" xfId="30556" xr:uid="{00000000-0005-0000-0000-00008D550000}"/>
    <cellStyle name="Normal 2 25 2 6 6" xfId="17734" xr:uid="{00000000-0005-0000-0000-00008E550000}"/>
    <cellStyle name="Normal 2 25 2 7" xfId="9089" xr:uid="{00000000-0005-0000-0000-00008F550000}"/>
    <cellStyle name="Normal 2 25 2 7 2" xfId="9090" xr:uid="{00000000-0005-0000-0000-000090550000}"/>
    <cellStyle name="Normal 2 25 2 7 2 2" xfId="22885" xr:uid="{00000000-0005-0000-0000-000091550000}"/>
    <cellStyle name="Normal 2 25 2 7 3" xfId="9091" xr:uid="{00000000-0005-0000-0000-000092550000}"/>
    <cellStyle name="Normal 2 25 2 7 3 2" xfId="26721" xr:uid="{00000000-0005-0000-0000-000093550000}"/>
    <cellStyle name="Normal 2 25 2 7 4" xfId="9092" xr:uid="{00000000-0005-0000-0000-000094550000}"/>
    <cellStyle name="Normal 2 25 2 7 4 2" xfId="30558" xr:uid="{00000000-0005-0000-0000-000095550000}"/>
    <cellStyle name="Normal 2 25 2 7 5" xfId="19122" xr:uid="{00000000-0005-0000-0000-000096550000}"/>
    <cellStyle name="Normal 2 25 2 8" xfId="9093" xr:uid="{00000000-0005-0000-0000-000097550000}"/>
    <cellStyle name="Normal 2 25 2 8 2" xfId="22850" xr:uid="{00000000-0005-0000-0000-000098550000}"/>
    <cellStyle name="Normal 2 25 2 9" xfId="9094" xr:uid="{00000000-0005-0000-0000-000099550000}"/>
    <cellStyle name="Normal 2 25 2 9 2" xfId="26686" xr:uid="{00000000-0005-0000-0000-00009A550000}"/>
    <cellStyle name="Normal 2 25 3" xfId="9095" xr:uid="{00000000-0005-0000-0000-00009B550000}"/>
    <cellStyle name="Normal 2 25 3 10" xfId="9096" xr:uid="{00000000-0005-0000-0000-00009C550000}"/>
    <cellStyle name="Normal 2 25 3 10 2" xfId="30559" xr:uid="{00000000-0005-0000-0000-00009D550000}"/>
    <cellStyle name="Normal 2 25 3 11" xfId="17735" xr:uid="{00000000-0005-0000-0000-00009E550000}"/>
    <cellStyle name="Normal 2 25 3 2" xfId="9097" xr:uid="{00000000-0005-0000-0000-00009F550000}"/>
    <cellStyle name="Normal 2 25 3 2 2" xfId="9098" xr:uid="{00000000-0005-0000-0000-0000A0550000}"/>
    <cellStyle name="Normal 2 25 3 2 2 2" xfId="9099" xr:uid="{00000000-0005-0000-0000-0000A1550000}"/>
    <cellStyle name="Normal 2 25 3 2 2 2 2" xfId="9100" xr:uid="{00000000-0005-0000-0000-0000A2550000}"/>
    <cellStyle name="Normal 2 25 3 2 2 2 2 2" xfId="9101" xr:uid="{00000000-0005-0000-0000-0000A3550000}"/>
    <cellStyle name="Normal 2 25 3 2 2 2 2 2 2" xfId="9102" xr:uid="{00000000-0005-0000-0000-0000A4550000}"/>
    <cellStyle name="Normal 2 25 3 2 2 2 2 2 2 2" xfId="22891" xr:uid="{00000000-0005-0000-0000-0000A5550000}"/>
    <cellStyle name="Normal 2 25 3 2 2 2 2 2 3" xfId="9103" xr:uid="{00000000-0005-0000-0000-0000A6550000}"/>
    <cellStyle name="Normal 2 25 3 2 2 2 2 2 3 2" xfId="26727" xr:uid="{00000000-0005-0000-0000-0000A7550000}"/>
    <cellStyle name="Normal 2 25 3 2 2 2 2 2 4" xfId="9104" xr:uid="{00000000-0005-0000-0000-0000A8550000}"/>
    <cellStyle name="Normal 2 25 3 2 2 2 2 2 4 2" xfId="30564" xr:uid="{00000000-0005-0000-0000-0000A9550000}"/>
    <cellStyle name="Normal 2 25 3 2 2 2 2 2 5" xfId="20120" xr:uid="{00000000-0005-0000-0000-0000AA550000}"/>
    <cellStyle name="Normal 2 25 3 2 2 2 2 3" xfId="9105" xr:uid="{00000000-0005-0000-0000-0000AB550000}"/>
    <cellStyle name="Normal 2 25 3 2 2 2 2 3 2" xfId="22890" xr:uid="{00000000-0005-0000-0000-0000AC550000}"/>
    <cellStyle name="Normal 2 25 3 2 2 2 2 4" xfId="9106" xr:uid="{00000000-0005-0000-0000-0000AD550000}"/>
    <cellStyle name="Normal 2 25 3 2 2 2 2 4 2" xfId="26726" xr:uid="{00000000-0005-0000-0000-0000AE550000}"/>
    <cellStyle name="Normal 2 25 3 2 2 2 2 5" xfId="9107" xr:uid="{00000000-0005-0000-0000-0000AF550000}"/>
    <cellStyle name="Normal 2 25 3 2 2 2 2 5 2" xfId="30563" xr:uid="{00000000-0005-0000-0000-0000B0550000}"/>
    <cellStyle name="Normal 2 25 3 2 2 2 2 6" xfId="17739" xr:uid="{00000000-0005-0000-0000-0000B1550000}"/>
    <cellStyle name="Normal 2 25 3 2 2 2 3" xfId="9108" xr:uid="{00000000-0005-0000-0000-0000B2550000}"/>
    <cellStyle name="Normal 2 25 3 2 2 2 3 2" xfId="9109" xr:uid="{00000000-0005-0000-0000-0000B3550000}"/>
    <cellStyle name="Normal 2 25 3 2 2 2 3 2 2" xfId="22892" xr:uid="{00000000-0005-0000-0000-0000B4550000}"/>
    <cellStyle name="Normal 2 25 3 2 2 2 3 3" xfId="9110" xr:uid="{00000000-0005-0000-0000-0000B5550000}"/>
    <cellStyle name="Normal 2 25 3 2 2 2 3 3 2" xfId="26728" xr:uid="{00000000-0005-0000-0000-0000B6550000}"/>
    <cellStyle name="Normal 2 25 3 2 2 2 3 4" xfId="9111" xr:uid="{00000000-0005-0000-0000-0000B7550000}"/>
    <cellStyle name="Normal 2 25 3 2 2 2 3 4 2" xfId="30565" xr:uid="{00000000-0005-0000-0000-0000B8550000}"/>
    <cellStyle name="Normal 2 25 3 2 2 2 3 5" xfId="19133" xr:uid="{00000000-0005-0000-0000-0000B9550000}"/>
    <cellStyle name="Normal 2 25 3 2 2 2 4" xfId="9112" xr:uid="{00000000-0005-0000-0000-0000BA550000}"/>
    <cellStyle name="Normal 2 25 3 2 2 2 4 2" xfId="22889" xr:uid="{00000000-0005-0000-0000-0000BB550000}"/>
    <cellStyle name="Normal 2 25 3 2 2 2 5" xfId="9113" xr:uid="{00000000-0005-0000-0000-0000BC550000}"/>
    <cellStyle name="Normal 2 25 3 2 2 2 5 2" xfId="26725" xr:uid="{00000000-0005-0000-0000-0000BD550000}"/>
    <cellStyle name="Normal 2 25 3 2 2 2 6" xfId="9114" xr:uid="{00000000-0005-0000-0000-0000BE550000}"/>
    <cellStyle name="Normal 2 25 3 2 2 2 6 2" xfId="30562" xr:uid="{00000000-0005-0000-0000-0000BF550000}"/>
    <cellStyle name="Normal 2 25 3 2 2 2 7" xfId="17738" xr:uid="{00000000-0005-0000-0000-0000C0550000}"/>
    <cellStyle name="Normal 2 25 3 2 2 3" xfId="9115" xr:uid="{00000000-0005-0000-0000-0000C1550000}"/>
    <cellStyle name="Normal 2 25 3 2 2 3 2" xfId="9116" xr:uid="{00000000-0005-0000-0000-0000C2550000}"/>
    <cellStyle name="Normal 2 25 3 2 2 3 2 2" xfId="9117" xr:uid="{00000000-0005-0000-0000-0000C3550000}"/>
    <cellStyle name="Normal 2 25 3 2 2 3 2 2 2" xfId="22894" xr:uid="{00000000-0005-0000-0000-0000C4550000}"/>
    <cellStyle name="Normal 2 25 3 2 2 3 2 3" xfId="9118" xr:uid="{00000000-0005-0000-0000-0000C5550000}"/>
    <cellStyle name="Normal 2 25 3 2 2 3 2 3 2" xfId="26730" xr:uid="{00000000-0005-0000-0000-0000C6550000}"/>
    <cellStyle name="Normal 2 25 3 2 2 3 2 4" xfId="9119" xr:uid="{00000000-0005-0000-0000-0000C7550000}"/>
    <cellStyle name="Normal 2 25 3 2 2 3 2 4 2" xfId="30567" xr:uid="{00000000-0005-0000-0000-0000C8550000}"/>
    <cellStyle name="Normal 2 25 3 2 2 3 2 5" xfId="20119" xr:uid="{00000000-0005-0000-0000-0000C9550000}"/>
    <cellStyle name="Normal 2 25 3 2 2 3 3" xfId="9120" xr:uid="{00000000-0005-0000-0000-0000CA550000}"/>
    <cellStyle name="Normal 2 25 3 2 2 3 3 2" xfId="22893" xr:uid="{00000000-0005-0000-0000-0000CB550000}"/>
    <cellStyle name="Normal 2 25 3 2 2 3 4" xfId="9121" xr:uid="{00000000-0005-0000-0000-0000CC550000}"/>
    <cellStyle name="Normal 2 25 3 2 2 3 4 2" xfId="26729" xr:uid="{00000000-0005-0000-0000-0000CD550000}"/>
    <cellStyle name="Normal 2 25 3 2 2 3 5" xfId="9122" xr:uid="{00000000-0005-0000-0000-0000CE550000}"/>
    <cellStyle name="Normal 2 25 3 2 2 3 5 2" xfId="30566" xr:uid="{00000000-0005-0000-0000-0000CF550000}"/>
    <cellStyle name="Normal 2 25 3 2 2 3 6" xfId="17740" xr:uid="{00000000-0005-0000-0000-0000D0550000}"/>
    <cellStyle name="Normal 2 25 3 2 2 4" xfId="9123" xr:uid="{00000000-0005-0000-0000-0000D1550000}"/>
    <cellStyle name="Normal 2 25 3 2 2 4 2" xfId="9124" xr:uid="{00000000-0005-0000-0000-0000D2550000}"/>
    <cellStyle name="Normal 2 25 3 2 2 4 2 2" xfId="22895" xr:uid="{00000000-0005-0000-0000-0000D3550000}"/>
    <cellStyle name="Normal 2 25 3 2 2 4 3" xfId="9125" xr:uid="{00000000-0005-0000-0000-0000D4550000}"/>
    <cellStyle name="Normal 2 25 3 2 2 4 3 2" xfId="26731" xr:uid="{00000000-0005-0000-0000-0000D5550000}"/>
    <cellStyle name="Normal 2 25 3 2 2 4 4" xfId="9126" xr:uid="{00000000-0005-0000-0000-0000D6550000}"/>
    <cellStyle name="Normal 2 25 3 2 2 4 4 2" xfId="30568" xr:uid="{00000000-0005-0000-0000-0000D7550000}"/>
    <cellStyle name="Normal 2 25 3 2 2 4 5" xfId="19132" xr:uid="{00000000-0005-0000-0000-0000D8550000}"/>
    <cellStyle name="Normal 2 25 3 2 2 5" xfId="9127" xr:uid="{00000000-0005-0000-0000-0000D9550000}"/>
    <cellStyle name="Normal 2 25 3 2 2 5 2" xfId="22888" xr:uid="{00000000-0005-0000-0000-0000DA550000}"/>
    <cellStyle name="Normal 2 25 3 2 2 6" xfId="9128" xr:uid="{00000000-0005-0000-0000-0000DB550000}"/>
    <cellStyle name="Normal 2 25 3 2 2 6 2" xfId="26724" xr:uid="{00000000-0005-0000-0000-0000DC550000}"/>
    <cellStyle name="Normal 2 25 3 2 2 7" xfId="9129" xr:uid="{00000000-0005-0000-0000-0000DD550000}"/>
    <cellStyle name="Normal 2 25 3 2 2 7 2" xfId="30561" xr:uid="{00000000-0005-0000-0000-0000DE550000}"/>
    <cellStyle name="Normal 2 25 3 2 2 8" xfId="17737" xr:uid="{00000000-0005-0000-0000-0000DF550000}"/>
    <cellStyle name="Normal 2 25 3 2 3" xfId="9130" xr:uid="{00000000-0005-0000-0000-0000E0550000}"/>
    <cellStyle name="Normal 2 25 3 2 3 2" xfId="9131" xr:uid="{00000000-0005-0000-0000-0000E1550000}"/>
    <cellStyle name="Normal 2 25 3 2 3 2 2" xfId="9132" xr:uid="{00000000-0005-0000-0000-0000E2550000}"/>
    <cellStyle name="Normal 2 25 3 2 3 2 2 2" xfId="9133" xr:uid="{00000000-0005-0000-0000-0000E3550000}"/>
    <cellStyle name="Normal 2 25 3 2 3 2 2 2 2" xfId="22898" xr:uid="{00000000-0005-0000-0000-0000E4550000}"/>
    <cellStyle name="Normal 2 25 3 2 3 2 2 3" xfId="9134" xr:uid="{00000000-0005-0000-0000-0000E5550000}"/>
    <cellStyle name="Normal 2 25 3 2 3 2 2 3 2" xfId="26734" xr:uid="{00000000-0005-0000-0000-0000E6550000}"/>
    <cellStyle name="Normal 2 25 3 2 3 2 2 4" xfId="9135" xr:uid="{00000000-0005-0000-0000-0000E7550000}"/>
    <cellStyle name="Normal 2 25 3 2 3 2 2 4 2" xfId="30571" xr:uid="{00000000-0005-0000-0000-0000E8550000}"/>
    <cellStyle name="Normal 2 25 3 2 3 2 2 5" xfId="20121" xr:uid="{00000000-0005-0000-0000-0000E9550000}"/>
    <cellStyle name="Normal 2 25 3 2 3 2 3" xfId="9136" xr:uid="{00000000-0005-0000-0000-0000EA550000}"/>
    <cellStyle name="Normal 2 25 3 2 3 2 3 2" xfId="22897" xr:uid="{00000000-0005-0000-0000-0000EB550000}"/>
    <cellStyle name="Normal 2 25 3 2 3 2 4" xfId="9137" xr:uid="{00000000-0005-0000-0000-0000EC550000}"/>
    <cellStyle name="Normal 2 25 3 2 3 2 4 2" xfId="26733" xr:uid="{00000000-0005-0000-0000-0000ED550000}"/>
    <cellStyle name="Normal 2 25 3 2 3 2 5" xfId="9138" xr:uid="{00000000-0005-0000-0000-0000EE550000}"/>
    <cellStyle name="Normal 2 25 3 2 3 2 5 2" xfId="30570" xr:uid="{00000000-0005-0000-0000-0000EF550000}"/>
    <cellStyle name="Normal 2 25 3 2 3 2 6" xfId="17742" xr:uid="{00000000-0005-0000-0000-0000F0550000}"/>
    <cellStyle name="Normal 2 25 3 2 3 3" xfId="9139" xr:uid="{00000000-0005-0000-0000-0000F1550000}"/>
    <cellStyle name="Normal 2 25 3 2 3 3 2" xfId="9140" xr:uid="{00000000-0005-0000-0000-0000F2550000}"/>
    <cellStyle name="Normal 2 25 3 2 3 3 2 2" xfId="22899" xr:uid="{00000000-0005-0000-0000-0000F3550000}"/>
    <cellStyle name="Normal 2 25 3 2 3 3 3" xfId="9141" xr:uid="{00000000-0005-0000-0000-0000F4550000}"/>
    <cellStyle name="Normal 2 25 3 2 3 3 3 2" xfId="26735" xr:uid="{00000000-0005-0000-0000-0000F5550000}"/>
    <cellStyle name="Normal 2 25 3 2 3 3 4" xfId="9142" xr:uid="{00000000-0005-0000-0000-0000F6550000}"/>
    <cellStyle name="Normal 2 25 3 2 3 3 4 2" xfId="30572" xr:uid="{00000000-0005-0000-0000-0000F7550000}"/>
    <cellStyle name="Normal 2 25 3 2 3 3 5" xfId="19134" xr:uid="{00000000-0005-0000-0000-0000F8550000}"/>
    <cellStyle name="Normal 2 25 3 2 3 4" xfId="9143" xr:uid="{00000000-0005-0000-0000-0000F9550000}"/>
    <cellStyle name="Normal 2 25 3 2 3 4 2" xfId="22896" xr:uid="{00000000-0005-0000-0000-0000FA550000}"/>
    <cellStyle name="Normal 2 25 3 2 3 5" xfId="9144" xr:uid="{00000000-0005-0000-0000-0000FB550000}"/>
    <cellStyle name="Normal 2 25 3 2 3 5 2" xfId="26732" xr:uid="{00000000-0005-0000-0000-0000FC550000}"/>
    <cellStyle name="Normal 2 25 3 2 3 6" xfId="9145" xr:uid="{00000000-0005-0000-0000-0000FD550000}"/>
    <cellStyle name="Normal 2 25 3 2 3 6 2" xfId="30569" xr:uid="{00000000-0005-0000-0000-0000FE550000}"/>
    <cellStyle name="Normal 2 25 3 2 3 7" xfId="17741" xr:uid="{00000000-0005-0000-0000-0000FF550000}"/>
    <cellStyle name="Normal 2 25 3 2 4" xfId="9146" xr:uid="{00000000-0005-0000-0000-000000560000}"/>
    <cellStyle name="Normal 2 25 3 2 4 2" xfId="9147" xr:uid="{00000000-0005-0000-0000-000001560000}"/>
    <cellStyle name="Normal 2 25 3 2 4 2 2" xfId="9148" xr:uid="{00000000-0005-0000-0000-000002560000}"/>
    <cellStyle name="Normal 2 25 3 2 4 2 2 2" xfId="22901" xr:uid="{00000000-0005-0000-0000-000003560000}"/>
    <cellStyle name="Normal 2 25 3 2 4 2 3" xfId="9149" xr:uid="{00000000-0005-0000-0000-000004560000}"/>
    <cellStyle name="Normal 2 25 3 2 4 2 3 2" xfId="26737" xr:uid="{00000000-0005-0000-0000-000005560000}"/>
    <cellStyle name="Normal 2 25 3 2 4 2 4" xfId="9150" xr:uid="{00000000-0005-0000-0000-000006560000}"/>
    <cellStyle name="Normal 2 25 3 2 4 2 4 2" xfId="30574" xr:uid="{00000000-0005-0000-0000-000007560000}"/>
    <cellStyle name="Normal 2 25 3 2 4 2 5" xfId="20118" xr:uid="{00000000-0005-0000-0000-000008560000}"/>
    <cellStyle name="Normal 2 25 3 2 4 3" xfId="9151" xr:uid="{00000000-0005-0000-0000-000009560000}"/>
    <cellStyle name="Normal 2 25 3 2 4 3 2" xfId="22900" xr:uid="{00000000-0005-0000-0000-00000A560000}"/>
    <cellStyle name="Normal 2 25 3 2 4 4" xfId="9152" xr:uid="{00000000-0005-0000-0000-00000B560000}"/>
    <cellStyle name="Normal 2 25 3 2 4 4 2" xfId="26736" xr:uid="{00000000-0005-0000-0000-00000C560000}"/>
    <cellStyle name="Normal 2 25 3 2 4 5" xfId="9153" xr:uid="{00000000-0005-0000-0000-00000D560000}"/>
    <cellStyle name="Normal 2 25 3 2 4 5 2" xfId="30573" xr:uid="{00000000-0005-0000-0000-00000E560000}"/>
    <cellStyle name="Normal 2 25 3 2 4 6" xfId="17743" xr:uid="{00000000-0005-0000-0000-00000F560000}"/>
    <cellStyle name="Normal 2 25 3 2 5" xfId="9154" xr:uid="{00000000-0005-0000-0000-000010560000}"/>
    <cellStyle name="Normal 2 25 3 2 5 2" xfId="9155" xr:uid="{00000000-0005-0000-0000-000011560000}"/>
    <cellStyle name="Normal 2 25 3 2 5 2 2" xfId="22902" xr:uid="{00000000-0005-0000-0000-000012560000}"/>
    <cellStyle name="Normal 2 25 3 2 5 3" xfId="9156" xr:uid="{00000000-0005-0000-0000-000013560000}"/>
    <cellStyle name="Normal 2 25 3 2 5 3 2" xfId="26738" xr:uid="{00000000-0005-0000-0000-000014560000}"/>
    <cellStyle name="Normal 2 25 3 2 5 4" xfId="9157" xr:uid="{00000000-0005-0000-0000-000015560000}"/>
    <cellStyle name="Normal 2 25 3 2 5 4 2" xfId="30575" xr:uid="{00000000-0005-0000-0000-000016560000}"/>
    <cellStyle name="Normal 2 25 3 2 5 5" xfId="19131" xr:uid="{00000000-0005-0000-0000-000017560000}"/>
    <cellStyle name="Normal 2 25 3 2 6" xfId="9158" xr:uid="{00000000-0005-0000-0000-000018560000}"/>
    <cellStyle name="Normal 2 25 3 2 6 2" xfId="22887" xr:uid="{00000000-0005-0000-0000-000019560000}"/>
    <cellStyle name="Normal 2 25 3 2 7" xfId="9159" xr:uid="{00000000-0005-0000-0000-00001A560000}"/>
    <cellStyle name="Normal 2 25 3 2 7 2" xfId="26723" xr:uid="{00000000-0005-0000-0000-00001B560000}"/>
    <cellStyle name="Normal 2 25 3 2 8" xfId="9160" xr:uid="{00000000-0005-0000-0000-00001C560000}"/>
    <cellStyle name="Normal 2 25 3 2 8 2" xfId="30560" xr:uid="{00000000-0005-0000-0000-00001D560000}"/>
    <cellStyle name="Normal 2 25 3 2 9" xfId="17736" xr:uid="{00000000-0005-0000-0000-00001E560000}"/>
    <cellStyle name="Normal 2 25 3 3" xfId="9161" xr:uid="{00000000-0005-0000-0000-00001F560000}"/>
    <cellStyle name="Normal 2 25 3 3 2" xfId="9162" xr:uid="{00000000-0005-0000-0000-000020560000}"/>
    <cellStyle name="Normal 2 25 3 3 2 2" xfId="9163" xr:uid="{00000000-0005-0000-0000-000021560000}"/>
    <cellStyle name="Normal 2 25 3 3 2 2 2" xfId="9164" xr:uid="{00000000-0005-0000-0000-000022560000}"/>
    <cellStyle name="Normal 2 25 3 3 2 2 2 2" xfId="9165" xr:uid="{00000000-0005-0000-0000-000023560000}"/>
    <cellStyle name="Normal 2 25 3 3 2 2 2 2 2" xfId="22906" xr:uid="{00000000-0005-0000-0000-000024560000}"/>
    <cellStyle name="Normal 2 25 3 3 2 2 2 3" xfId="9166" xr:uid="{00000000-0005-0000-0000-000025560000}"/>
    <cellStyle name="Normal 2 25 3 3 2 2 2 3 2" xfId="26742" xr:uid="{00000000-0005-0000-0000-000026560000}"/>
    <cellStyle name="Normal 2 25 3 3 2 2 2 4" xfId="9167" xr:uid="{00000000-0005-0000-0000-000027560000}"/>
    <cellStyle name="Normal 2 25 3 3 2 2 2 4 2" xfId="30579" xr:uid="{00000000-0005-0000-0000-000028560000}"/>
    <cellStyle name="Normal 2 25 3 3 2 2 2 5" xfId="20123" xr:uid="{00000000-0005-0000-0000-000029560000}"/>
    <cellStyle name="Normal 2 25 3 3 2 2 3" xfId="9168" xr:uid="{00000000-0005-0000-0000-00002A560000}"/>
    <cellStyle name="Normal 2 25 3 3 2 2 3 2" xfId="22905" xr:uid="{00000000-0005-0000-0000-00002B560000}"/>
    <cellStyle name="Normal 2 25 3 3 2 2 4" xfId="9169" xr:uid="{00000000-0005-0000-0000-00002C560000}"/>
    <cellStyle name="Normal 2 25 3 3 2 2 4 2" xfId="26741" xr:uid="{00000000-0005-0000-0000-00002D560000}"/>
    <cellStyle name="Normal 2 25 3 3 2 2 5" xfId="9170" xr:uid="{00000000-0005-0000-0000-00002E560000}"/>
    <cellStyle name="Normal 2 25 3 3 2 2 5 2" xfId="30578" xr:uid="{00000000-0005-0000-0000-00002F560000}"/>
    <cellStyle name="Normal 2 25 3 3 2 2 6" xfId="17746" xr:uid="{00000000-0005-0000-0000-000030560000}"/>
    <cellStyle name="Normal 2 25 3 3 2 3" xfId="9171" xr:uid="{00000000-0005-0000-0000-000031560000}"/>
    <cellStyle name="Normal 2 25 3 3 2 3 2" xfId="9172" xr:uid="{00000000-0005-0000-0000-000032560000}"/>
    <cellStyle name="Normal 2 25 3 3 2 3 2 2" xfId="22907" xr:uid="{00000000-0005-0000-0000-000033560000}"/>
    <cellStyle name="Normal 2 25 3 3 2 3 3" xfId="9173" xr:uid="{00000000-0005-0000-0000-000034560000}"/>
    <cellStyle name="Normal 2 25 3 3 2 3 3 2" xfId="26743" xr:uid="{00000000-0005-0000-0000-000035560000}"/>
    <cellStyle name="Normal 2 25 3 3 2 3 4" xfId="9174" xr:uid="{00000000-0005-0000-0000-000036560000}"/>
    <cellStyle name="Normal 2 25 3 3 2 3 4 2" xfId="30580" xr:uid="{00000000-0005-0000-0000-000037560000}"/>
    <cellStyle name="Normal 2 25 3 3 2 3 5" xfId="19136" xr:uid="{00000000-0005-0000-0000-000038560000}"/>
    <cellStyle name="Normal 2 25 3 3 2 4" xfId="9175" xr:uid="{00000000-0005-0000-0000-000039560000}"/>
    <cellStyle name="Normal 2 25 3 3 2 4 2" xfId="22904" xr:uid="{00000000-0005-0000-0000-00003A560000}"/>
    <cellStyle name="Normal 2 25 3 3 2 5" xfId="9176" xr:uid="{00000000-0005-0000-0000-00003B560000}"/>
    <cellStyle name="Normal 2 25 3 3 2 5 2" xfId="26740" xr:uid="{00000000-0005-0000-0000-00003C560000}"/>
    <cellStyle name="Normal 2 25 3 3 2 6" xfId="9177" xr:uid="{00000000-0005-0000-0000-00003D560000}"/>
    <cellStyle name="Normal 2 25 3 3 2 6 2" xfId="30577" xr:uid="{00000000-0005-0000-0000-00003E560000}"/>
    <cellStyle name="Normal 2 25 3 3 2 7" xfId="17745" xr:uid="{00000000-0005-0000-0000-00003F560000}"/>
    <cellStyle name="Normal 2 25 3 3 3" xfId="9178" xr:uid="{00000000-0005-0000-0000-000040560000}"/>
    <cellStyle name="Normal 2 25 3 3 3 2" xfId="9179" xr:uid="{00000000-0005-0000-0000-000041560000}"/>
    <cellStyle name="Normal 2 25 3 3 3 2 2" xfId="9180" xr:uid="{00000000-0005-0000-0000-000042560000}"/>
    <cellStyle name="Normal 2 25 3 3 3 2 2 2" xfId="22909" xr:uid="{00000000-0005-0000-0000-000043560000}"/>
    <cellStyle name="Normal 2 25 3 3 3 2 3" xfId="9181" xr:uid="{00000000-0005-0000-0000-000044560000}"/>
    <cellStyle name="Normal 2 25 3 3 3 2 3 2" xfId="26745" xr:uid="{00000000-0005-0000-0000-000045560000}"/>
    <cellStyle name="Normal 2 25 3 3 3 2 4" xfId="9182" xr:uid="{00000000-0005-0000-0000-000046560000}"/>
    <cellStyle name="Normal 2 25 3 3 3 2 4 2" xfId="30582" xr:uid="{00000000-0005-0000-0000-000047560000}"/>
    <cellStyle name="Normal 2 25 3 3 3 2 5" xfId="20122" xr:uid="{00000000-0005-0000-0000-000048560000}"/>
    <cellStyle name="Normal 2 25 3 3 3 3" xfId="9183" xr:uid="{00000000-0005-0000-0000-000049560000}"/>
    <cellStyle name="Normal 2 25 3 3 3 3 2" xfId="22908" xr:uid="{00000000-0005-0000-0000-00004A560000}"/>
    <cellStyle name="Normal 2 25 3 3 3 4" xfId="9184" xr:uid="{00000000-0005-0000-0000-00004B560000}"/>
    <cellStyle name="Normal 2 25 3 3 3 4 2" xfId="26744" xr:uid="{00000000-0005-0000-0000-00004C560000}"/>
    <cellStyle name="Normal 2 25 3 3 3 5" xfId="9185" xr:uid="{00000000-0005-0000-0000-00004D560000}"/>
    <cellStyle name="Normal 2 25 3 3 3 5 2" xfId="30581" xr:uid="{00000000-0005-0000-0000-00004E560000}"/>
    <cellStyle name="Normal 2 25 3 3 3 6" xfId="17747" xr:uid="{00000000-0005-0000-0000-00004F560000}"/>
    <cellStyle name="Normal 2 25 3 3 4" xfId="9186" xr:uid="{00000000-0005-0000-0000-000050560000}"/>
    <cellStyle name="Normal 2 25 3 3 4 2" xfId="9187" xr:uid="{00000000-0005-0000-0000-000051560000}"/>
    <cellStyle name="Normal 2 25 3 3 4 2 2" xfId="22910" xr:uid="{00000000-0005-0000-0000-000052560000}"/>
    <cellStyle name="Normal 2 25 3 3 4 3" xfId="9188" xr:uid="{00000000-0005-0000-0000-000053560000}"/>
    <cellStyle name="Normal 2 25 3 3 4 3 2" xfId="26746" xr:uid="{00000000-0005-0000-0000-000054560000}"/>
    <cellStyle name="Normal 2 25 3 3 4 4" xfId="9189" xr:uid="{00000000-0005-0000-0000-000055560000}"/>
    <cellStyle name="Normal 2 25 3 3 4 4 2" xfId="30583" xr:uid="{00000000-0005-0000-0000-000056560000}"/>
    <cellStyle name="Normal 2 25 3 3 4 5" xfId="19135" xr:uid="{00000000-0005-0000-0000-000057560000}"/>
    <cellStyle name="Normal 2 25 3 3 5" xfId="9190" xr:uid="{00000000-0005-0000-0000-000058560000}"/>
    <cellStyle name="Normal 2 25 3 3 5 2" xfId="22903" xr:uid="{00000000-0005-0000-0000-000059560000}"/>
    <cellStyle name="Normal 2 25 3 3 6" xfId="9191" xr:uid="{00000000-0005-0000-0000-00005A560000}"/>
    <cellStyle name="Normal 2 25 3 3 6 2" xfId="26739" xr:uid="{00000000-0005-0000-0000-00005B560000}"/>
    <cellStyle name="Normal 2 25 3 3 7" xfId="9192" xr:uid="{00000000-0005-0000-0000-00005C560000}"/>
    <cellStyle name="Normal 2 25 3 3 7 2" xfId="30576" xr:uid="{00000000-0005-0000-0000-00005D560000}"/>
    <cellStyle name="Normal 2 25 3 3 8" xfId="17744" xr:uid="{00000000-0005-0000-0000-00005E560000}"/>
    <cellStyle name="Normal 2 25 3 4" xfId="9193" xr:uid="{00000000-0005-0000-0000-00005F560000}"/>
    <cellStyle name="Normal 2 25 3 4 2" xfId="9194" xr:uid="{00000000-0005-0000-0000-000060560000}"/>
    <cellStyle name="Normal 2 25 3 4 2 2" xfId="9195" xr:uid="{00000000-0005-0000-0000-000061560000}"/>
    <cellStyle name="Normal 2 25 3 4 2 2 2" xfId="9196" xr:uid="{00000000-0005-0000-0000-000062560000}"/>
    <cellStyle name="Normal 2 25 3 4 2 2 2 2" xfId="22913" xr:uid="{00000000-0005-0000-0000-000063560000}"/>
    <cellStyle name="Normal 2 25 3 4 2 2 3" xfId="9197" xr:uid="{00000000-0005-0000-0000-000064560000}"/>
    <cellStyle name="Normal 2 25 3 4 2 2 3 2" xfId="26749" xr:uid="{00000000-0005-0000-0000-000065560000}"/>
    <cellStyle name="Normal 2 25 3 4 2 2 4" xfId="9198" xr:uid="{00000000-0005-0000-0000-000066560000}"/>
    <cellStyle name="Normal 2 25 3 4 2 2 4 2" xfId="30586" xr:uid="{00000000-0005-0000-0000-000067560000}"/>
    <cellStyle name="Normal 2 25 3 4 2 2 5" xfId="20124" xr:uid="{00000000-0005-0000-0000-000068560000}"/>
    <cellStyle name="Normal 2 25 3 4 2 3" xfId="9199" xr:uid="{00000000-0005-0000-0000-000069560000}"/>
    <cellStyle name="Normal 2 25 3 4 2 3 2" xfId="22912" xr:uid="{00000000-0005-0000-0000-00006A560000}"/>
    <cellStyle name="Normal 2 25 3 4 2 4" xfId="9200" xr:uid="{00000000-0005-0000-0000-00006B560000}"/>
    <cellStyle name="Normal 2 25 3 4 2 4 2" xfId="26748" xr:uid="{00000000-0005-0000-0000-00006C560000}"/>
    <cellStyle name="Normal 2 25 3 4 2 5" xfId="9201" xr:uid="{00000000-0005-0000-0000-00006D560000}"/>
    <cellStyle name="Normal 2 25 3 4 2 5 2" xfId="30585" xr:uid="{00000000-0005-0000-0000-00006E560000}"/>
    <cellStyle name="Normal 2 25 3 4 2 6" xfId="17749" xr:uid="{00000000-0005-0000-0000-00006F560000}"/>
    <cellStyle name="Normal 2 25 3 4 3" xfId="9202" xr:uid="{00000000-0005-0000-0000-000070560000}"/>
    <cellStyle name="Normal 2 25 3 4 3 2" xfId="9203" xr:uid="{00000000-0005-0000-0000-000071560000}"/>
    <cellStyle name="Normal 2 25 3 4 3 2 2" xfId="22914" xr:uid="{00000000-0005-0000-0000-000072560000}"/>
    <cellStyle name="Normal 2 25 3 4 3 3" xfId="9204" xr:uid="{00000000-0005-0000-0000-000073560000}"/>
    <cellStyle name="Normal 2 25 3 4 3 3 2" xfId="26750" xr:uid="{00000000-0005-0000-0000-000074560000}"/>
    <cellStyle name="Normal 2 25 3 4 3 4" xfId="9205" xr:uid="{00000000-0005-0000-0000-000075560000}"/>
    <cellStyle name="Normal 2 25 3 4 3 4 2" xfId="30587" xr:uid="{00000000-0005-0000-0000-000076560000}"/>
    <cellStyle name="Normal 2 25 3 4 3 5" xfId="19137" xr:uid="{00000000-0005-0000-0000-000077560000}"/>
    <cellStyle name="Normal 2 25 3 4 4" xfId="9206" xr:uid="{00000000-0005-0000-0000-000078560000}"/>
    <cellStyle name="Normal 2 25 3 4 4 2" xfId="22911" xr:uid="{00000000-0005-0000-0000-000079560000}"/>
    <cellStyle name="Normal 2 25 3 4 5" xfId="9207" xr:uid="{00000000-0005-0000-0000-00007A560000}"/>
    <cellStyle name="Normal 2 25 3 4 5 2" xfId="26747" xr:uid="{00000000-0005-0000-0000-00007B560000}"/>
    <cellStyle name="Normal 2 25 3 4 6" xfId="9208" xr:uid="{00000000-0005-0000-0000-00007C560000}"/>
    <cellStyle name="Normal 2 25 3 4 6 2" xfId="30584" xr:uid="{00000000-0005-0000-0000-00007D560000}"/>
    <cellStyle name="Normal 2 25 3 4 7" xfId="17748" xr:uid="{00000000-0005-0000-0000-00007E560000}"/>
    <cellStyle name="Normal 2 25 3 5" xfId="9209" xr:uid="{00000000-0005-0000-0000-00007F560000}"/>
    <cellStyle name="Normal 2 25 3 5 2" xfId="9210" xr:uid="{00000000-0005-0000-0000-000080560000}"/>
    <cellStyle name="Normal 2 25 3 5 2 2" xfId="9211" xr:uid="{00000000-0005-0000-0000-000081560000}"/>
    <cellStyle name="Normal 2 25 3 5 2 2 2" xfId="9212" xr:uid="{00000000-0005-0000-0000-000082560000}"/>
    <cellStyle name="Normal 2 25 3 5 2 2 2 2" xfId="22917" xr:uid="{00000000-0005-0000-0000-000083560000}"/>
    <cellStyle name="Normal 2 25 3 5 2 2 3" xfId="9213" xr:uid="{00000000-0005-0000-0000-000084560000}"/>
    <cellStyle name="Normal 2 25 3 5 2 2 3 2" xfId="26753" xr:uid="{00000000-0005-0000-0000-000085560000}"/>
    <cellStyle name="Normal 2 25 3 5 2 2 4" xfId="9214" xr:uid="{00000000-0005-0000-0000-000086560000}"/>
    <cellStyle name="Normal 2 25 3 5 2 2 4 2" xfId="30590" xr:uid="{00000000-0005-0000-0000-000087560000}"/>
    <cellStyle name="Normal 2 25 3 5 2 2 5" xfId="20578" xr:uid="{00000000-0005-0000-0000-000088560000}"/>
    <cellStyle name="Normal 2 25 3 5 2 3" xfId="9215" xr:uid="{00000000-0005-0000-0000-000089560000}"/>
    <cellStyle name="Normal 2 25 3 5 2 3 2" xfId="22916" xr:uid="{00000000-0005-0000-0000-00008A560000}"/>
    <cellStyle name="Normal 2 25 3 5 2 4" xfId="9216" xr:uid="{00000000-0005-0000-0000-00008B560000}"/>
    <cellStyle name="Normal 2 25 3 5 2 4 2" xfId="26752" xr:uid="{00000000-0005-0000-0000-00008C560000}"/>
    <cellStyle name="Normal 2 25 3 5 2 5" xfId="9217" xr:uid="{00000000-0005-0000-0000-00008D560000}"/>
    <cellStyle name="Normal 2 25 3 5 2 5 2" xfId="30589" xr:uid="{00000000-0005-0000-0000-00008E560000}"/>
    <cellStyle name="Normal 2 25 3 5 2 6" xfId="17751" xr:uid="{00000000-0005-0000-0000-00008F560000}"/>
    <cellStyle name="Normal 2 25 3 5 3" xfId="9218" xr:uid="{00000000-0005-0000-0000-000090560000}"/>
    <cellStyle name="Normal 2 25 3 5 3 2" xfId="9219" xr:uid="{00000000-0005-0000-0000-000091560000}"/>
    <cellStyle name="Normal 2 25 3 5 3 2 2" xfId="22918" xr:uid="{00000000-0005-0000-0000-000092560000}"/>
    <cellStyle name="Normal 2 25 3 5 3 3" xfId="9220" xr:uid="{00000000-0005-0000-0000-000093560000}"/>
    <cellStyle name="Normal 2 25 3 5 3 3 2" xfId="26754" xr:uid="{00000000-0005-0000-0000-000094560000}"/>
    <cellStyle name="Normal 2 25 3 5 3 4" xfId="9221" xr:uid="{00000000-0005-0000-0000-000095560000}"/>
    <cellStyle name="Normal 2 25 3 5 3 4 2" xfId="30591" xr:uid="{00000000-0005-0000-0000-000096560000}"/>
    <cellStyle name="Normal 2 25 3 5 3 5" xfId="19595" xr:uid="{00000000-0005-0000-0000-000097560000}"/>
    <cellStyle name="Normal 2 25 3 5 4" xfId="9222" xr:uid="{00000000-0005-0000-0000-000098560000}"/>
    <cellStyle name="Normal 2 25 3 5 4 2" xfId="22915" xr:uid="{00000000-0005-0000-0000-000099560000}"/>
    <cellStyle name="Normal 2 25 3 5 5" xfId="9223" xr:uid="{00000000-0005-0000-0000-00009A560000}"/>
    <cellStyle name="Normal 2 25 3 5 5 2" xfId="26751" xr:uid="{00000000-0005-0000-0000-00009B560000}"/>
    <cellStyle name="Normal 2 25 3 5 6" xfId="9224" xr:uid="{00000000-0005-0000-0000-00009C560000}"/>
    <cellStyle name="Normal 2 25 3 5 6 2" xfId="30588" xr:uid="{00000000-0005-0000-0000-00009D560000}"/>
    <cellStyle name="Normal 2 25 3 5 7" xfId="17750" xr:uid="{00000000-0005-0000-0000-00009E560000}"/>
    <cellStyle name="Normal 2 25 3 6" xfId="9225" xr:uid="{00000000-0005-0000-0000-00009F560000}"/>
    <cellStyle name="Normal 2 25 3 6 2" xfId="9226" xr:uid="{00000000-0005-0000-0000-0000A0560000}"/>
    <cellStyle name="Normal 2 25 3 6 2 2" xfId="9227" xr:uid="{00000000-0005-0000-0000-0000A1560000}"/>
    <cellStyle name="Normal 2 25 3 6 2 2 2" xfId="22920" xr:uid="{00000000-0005-0000-0000-0000A2560000}"/>
    <cellStyle name="Normal 2 25 3 6 2 3" xfId="9228" xr:uid="{00000000-0005-0000-0000-0000A3560000}"/>
    <cellStyle name="Normal 2 25 3 6 2 3 2" xfId="26756" xr:uid="{00000000-0005-0000-0000-0000A4560000}"/>
    <cellStyle name="Normal 2 25 3 6 2 4" xfId="9229" xr:uid="{00000000-0005-0000-0000-0000A5560000}"/>
    <cellStyle name="Normal 2 25 3 6 2 4 2" xfId="30593" xr:uid="{00000000-0005-0000-0000-0000A6560000}"/>
    <cellStyle name="Normal 2 25 3 6 2 5" xfId="20117" xr:uid="{00000000-0005-0000-0000-0000A7560000}"/>
    <cellStyle name="Normal 2 25 3 6 3" xfId="9230" xr:uid="{00000000-0005-0000-0000-0000A8560000}"/>
    <cellStyle name="Normal 2 25 3 6 3 2" xfId="22919" xr:uid="{00000000-0005-0000-0000-0000A9560000}"/>
    <cellStyle name="Normal 2 25 3 6 4" xfId="9231" xr:uid="{00000000-0005-0000-0000-0000AA560000}"/>
    <cellStyle name="Normal 2 25 3 6 4 2" xfId="26755" xr:uid="{00000000-0005-0000-0000-0000AB560000}"/>
    <cellStyle name="Normal 2 25 3 6 5" xfId="9232" xr:uid="{00000000-0005-0000-0000-0000AC560000}"/>
    <cellStyle name="Normal 2 25 3 6 5 2" xfId="30592" xr:uid="{00000000-0005-0000-0000-0000AD560000}"/>
    <cellStyle name="Normal 2 25 3 6 6" xfId="17752" xr:uid="{00000000-0005-0000-0000-0000AE560000}"/>
    <cellStyle name="Normal 2 25 3 7" xfId="9233" xr:uid="{00000000-0005-0000-0000-0000AF560000}"/>
    <cellStyle name="Normal 2 25 3 7 2" xfId="9234" xr:uid="{00000000-0005-0000-0000-0000B0560000}"/>
    <cellStyle name="Normal 2 25 3 7 2 2" xfId="22921" xr:uid="{00000000-0005-0000-0000-0000B1560000}"/>
    <cellStyle name="Normal 2 25 3 7 3" xfId="9235" xr:uid="{00000000-0005-0000-0000-0000B2560000}"/>
    <cellStyle name="Normal 2 25 3 7 3 2" xfId="26757" xr:uid="{00000000-0005-0000-0000-0000B3560000}"/>
    <cellStyle name="Normal 2 25 3 7 4" xfId="9236" xr:uid="{00000000-0005-0000-0000-0000B4560000}"/>
    <cellStyle name="Normal 2 25 3 7 4 2" xfId="30594" xr:uid="{00000000-0005-0000-0000-0000B5560000}"/>
    <cellStyle name="Normal 2 25 3 7 5" xfId="19130" xr:uid="{00000000-0005-0000-0000-0000B6560000}"/>
    <cellStyle name="Normal 2 25 3 8" xfId="9237" xr:uid="{00000000-0005-0000-0000-0000B7560000}"/>
    <cellStyle name="Normal 2 25 3 8 2" xfId="22886" xr:uid="{00000000-0005-0000-0000-0000B8560000}"/>
    <cellStyle name="Normal 2 25 3 9" xfId="9238" xr:uid="{00000000-0005-0000-0000-0000B9560000}"/>
    <cellStyle name="Normal 2 25 3 9 2" xfId="26722" xr:uid="{00000000-0005-0000-0000-0000BA560000}"/>
    <cellStyle name="Normal 2 25 4" xfId="9239" xr:uid="{00000000-0005-0000-0000-0000BB560000}"/>
    <cellStyle name="Normal 2 25 4 2" xfId="9240" xr:uid="{00000000-0005-0000-0000-0000BC560000}"/>
    <cellStyle name="Normal 2 25 4 2 2" xfId="9241" xr:uid="{00000000-0005-0000-0000-0000BD560000}"/>
    <cellStyle name="Normal 2 25 4 2 2 2" xfId="9242" xr:uid="{00000000-0005-0000-0000-0000BE560000}"/>
    <cellStyle name="Normal 2 25 4 2 2 2 2" xfId="9243" xr:uid="{00000000-0005-0000-0000-0000BF560000}"/>
    <cellStyle name="Normal 2 25 4 2 2 2 2 2" xfId="9244" xr:uid="{00000000-0005-0000-0000-0000C0560000}"/>
    <cellStyle name="Normal 2 25 4 2 2 2 2 2 2" xfId="22926" xr:uid="{00000000-0005-0000-0000-0000C1560000}"/>
    <cellStyle name="Normal 2 25 4 2 2 2 2 3" xfId="9245" xr:uid="{00000000-0005-0000-0000-0000C2560000}"/>
    <cellStyle name="Normal 2 25 4 2 2 2 2 3 2" xfId="26762" xr:uid="{00000000-0005-0000-0000-0000C3560000}"/>
    <cellStyle name="Normal 2 25 4 2 2 2 2 4" xfId="9246" xr:uid="{00000000-0005-0000-0000-0000C4560000}"/>
    <cellStyle name="Normal 2 25 4 2 2 2 2 4 2" xfId="30599" xr:uid="{00000000-0005-0000-0000-0000C5560000}"/>
    <cellStyle name="Normal 2 25 4 2 2 2 2 5" xfId="20127" xr:uid="{00000000-0005-0000-0000-0000C6560000}"/>
    <cellStyle name="Normal 2 25 4 2 2 2 3" xfId="9247" xr:uid="{00000000-0005-0000-0000-0000C7560000}"/>
    <cellStyle name="Normal 2 25 4 2 2 2 3 2" xfId="22925" xr:uid="{00000000-0005-0000-0000-0000C8560000}"/>
    <cellStyle name="Normal 2 25 4 2 2 2 4" xfId="9248" xr:uid="{00000000-0005-0000-0000-0000C9560000}"/>
    <cellStyle name="Normal 2 25 4 2 2 2 4 2" xfId="26761" xr:uid="{00000000-0005-0000-0000-0000CA560000}"/>
    <cellStyle name="Normal 2 25 4 2 2 2 5" xfId="9249" xr:uid="{00000000-0005-0000-0000-0000CB560000}"/>
    <cellStyle name="Normal 2 25 4 2 2 2 5 2" xfId="30598" xr:uid="{00000000-0005-0000-0000-0000CC560000}"/>
    <cellStyle name="Normal 2 25 4 2 2 2 6" xfId="17756" xr:uid="{00000000-0005-0000-0000-0000CD560000}"/>
    <cellStyle name="Normal 2 25 4 2 2 3" xfId="9250" xr:uid="{00000000-0005-0000-0000-0000CE560000}"/>
    <cellStyle name="Normal 2 25 4 2 2 3 2" xfId="9251" xr:uid="{00000000-0005-0000-0000-0000CF560000}"/>
    <cellStyle name="Normal 2 25 4 2 2 3 2 2" xfId="22927" xr:uid="{00000000-0005-0000-0000-0000D0560000}"/>
    <cellStyle name="Normal 2 25 4 2 2 3 3" xfId="9252" xr:uid="{00000000-0005-0000-0000-0000D1560000}"/>
    <cellStyle name="Normal 2 25 4 2 2 3 3 2" xfId="26763" xr:uid="{00000000-0005-0000-0000-0000D2560000}"/>
    <cellStyle name="Normal 2 25 4 2 2 3 4" xfId="9253" xr:uid="{00000000-0005-0000-0000-0000D3560000}"/>
    <cellStyle name="Normal 2 25 4 2 2 3 4 2" xfId="30600" xr:uid="{00000000-0005-0000-0000-0000D4560000}"/>
    <cellStyle name="Normal 2 25 4 2 2 3 5" xfId="19140" xr:uid="{00000000-0005-0000-0000-0000D5560000}"/>
    <cellStyle name="Normal 2 25 4 2 2 4" xfId="9254" xr:uid="{00000000-0005-0000-0000-0000D6560000}"/>
    <cellStyle name="Normal 2 25 4 2 2 4 2" xfId="22924" xr:uid="{00000000-0005-0000-0000-0000D7560000}"/>
    <cellStyle name="Normal 2 25 4 2 2 5" xfId="9255" xr:uid="{00000000-0005-0000-0000-0000D8560000}"/>
    <cellStyle name="Normal 2 25 4 2 2 5 2" xfId="26760" xr:uid="{00000000-0005-0000-0000-0000D9560000}"/>
    <cellStyle name="Normal 2 25 4 2 2 6" xfId="9256" xr:uid="{00000000-0005-0000-0000-0000DA560000}"/>
    <cellStyle name="Normal 2 25 4 2 2 6 2" xfId="30597" xr:uid="{00000000-0005-0000-0000-0000DB560000}"/>
    <cellStyle name="Normal 2 25 4 2 2 7" xfId="17755" xr:uid="{00000000-0005-0000-0000-0000DC560000}"/>
    <cellStyle name="Normal 2 25 4 2 3" xfId="9257" xr:uid="{00000000-0005-0000-0000-0000DD560000}"/>
    <cellStyle name="Normal 2 25 4 2 3 2" xfId="9258" xr:uid="{00000000-0005-0000-0000-0000DE560000}"/>
    <cellStyle name="Normal 2 25 4 2 3 2 2" xfId="9259" xr:uid="{00000000-0005-0000-0000-0000DF560000}"/>
    <cellStyle name="Normal 2 25 4 2 3 2 2 2" xfId="22929" xr:uid="{00000000-0005-0000-0000-0000E0560000}"/>
    <cellStyle name="Normal 2 25 4 2 3 2 3" xfId="9260" xr:uid="{00000000-0005-0000-0000-0000E1560000}"/>
    <cellStyle name="Normal 2 25 4 2 3 2 3 2" xfId="26765" xr:uid="{00000000-0005-0000-0000-0000E2560000}"/>
    <cellStyle name="Normal 2 25 4 2 3 2 4" xfId="9261" xr:uid="{00000000-0005-0000-0000-0000E3560000}"/>
    <cellStyle name="Normal 2 25 4 2 3 2 4 2" xfId="30602" xr:uid="{00000000-0005-0000-0000-0000E4560000}"/>
    <cellStyle name="Normal 2 25 4 2 3 2 5" xfId="20126" xr:uid="{00000000-0005-0000-0000-0000E5560000}"/>
    <cellStyle name="Normal 2 25 4 2 3 3" xfId="9262" xr:uid="{00000000-0005-0000-0000-0000E6560000}"/>
    <cellStyle name="Normal 2 25 4 2 3 3 2" xfId="22928" xr:uid="{00000000-0005-0000-0000-0000E7560000}"/>
    <cellStyle name="Normal 2 25 4 2 3 4" xfId="9263" xr:uid="{00000000-0005-0000-0000-0000E8560000}"/>
    <cellStyle name="Normal 2 25 4 2 3 4 2" xfId="26764" xr:uid="{00000000-0005-0000-0000-0000E9560000}"/>
    <cellStyle name="Normal 2 25 4 2 3 5" xfId="9264" xr:uid="{00000000-0005-0000-0000-0000EA560000}"/>
    <cellStyle name="Normal 2 25 4 2 3 5 2" xfId="30601" xr:uid="{00000000-0005-0000-0000-0000EB560000}"/>
    <cellStyle name="Normal 2 25 4 2 3 6" xfId="17757" xr:uid="{00000000-0005-0000-0000-0000EC560000}"/>
    <cellStyle name="Normal 2 25 4 2 4" xfId="9265" xr:uid="{00000000-0005-0000-0000-0000ED560000}"/>
    <cellStyle name="Normal 2 25 4 2 4 2" xfId="9266" xr:uid="{00000000-0005-0000-0000-0000EE560000}"/>
    <cellStyle name="Normal 2 25 4 2 4 2 2" xfId="22930" xr:uid="{00000000-0005-0000-0000-0000EF560000}"/>
    <cellStyle name="Normal 2 25 4 2 4 3" xfId="9267" xr:uid="{00000000-0005-0000-0000-0000F0560000}"/>
    <cellStyle name="Normal 2 25 4 2 4 3 2" xfId="26766" xr:uid="{00000000-0005-0000-0000-0000F1560000}"/>
    <cellStyle name="Normal 2 25 4 2 4 4" xfId="9268" xr:uid="{00000000-0005-0000-0000-0000F2560000}"/>
    <cellStyle name="Normal 2 25 4 2 4 4 2" xfId="30603" xr:uid="{00000000-0005-0000-0000-0000F3560000}"/>
    <cellStyle name="Normal 2 25 4 2 4 5" xfId="19139" xr:uid="{00000000-0005-0000-0000-0000F4560000}"/>
    <cellStyle name="Normal 2 25 4 2 5" xfId="9269" xr:uid="{00000000-0005-0000-0000-0000F5560000}"/>
    <cellStyle name="Normal 2 25 4 2 5 2" xfId="22923" xr:uid="{00000000-0005-0000-0000-0000F6560000}"/>
    <cellStyle name="Normal 2 25 4 2 6" xfId="9270" xr:uid="{00000000-0005-0000-0000-0000F7560000}"/>
    <cellStyle name="Normal 2 25 4 2 6 2" xfId="26759" xr:uid="{00000000-0005-0000-0000-0000F8560000}"/>
    <cellStyle name="Normal 2 25 4 2 7" xfId="9271" xr:uid="{00000000-0005-0000-0000-0000F9560000}"/>
    <cellStyle name="Normal 2 25 4 2 7 2" xfId="30596" xr:uid="{00000000-0005-0000-0000-0000FA560000}"/>
    <cellStyle name="Normal 2 25 4 2 8" xfId="17754" xr:uid="{00000000-0005-0000-0000-0000FB560000}"/>
    <cellStyle name="Normal 2 25 4 3" xfId="9272" xr:uid="{00000000-0005-0000-0000-0000FC560000}"/>
    <cellStyle name="Normal 2 25 4 3 2" xfId="9273" xr:uid="{00000000-0005-0000-0000-0000FD560000}"/>
    <cellStyle name="Normal 2 25 4 3 2 2" xfId="9274" xr:uid="{00000000-0005-0000-0000-0000FE560000}"/>
    <cellStyle name="Normal 2 25 4 3 2 2 2" xfId="9275" xr:uid="{00000000-0005-0000-0000-0000FF560000}"/>
    <cellStyle name="Normal 2 25 4 3 2 2 2 2" xfId="22933" xr:uid="{00000000-0005-0000-0000-000000570000}"/>
    <cellStyle name="Normal 2 25 4 3 2 2 3" xfId="9276" xr:uid="{00000000-0005-0000-0000-000001570000}"/>
    <cellStyle name="Normal 2 25 4 3 2 2 3 2" xfId="26769" xr:uid="{00000000-0005-0000-0000-000002570000}"/>
    <cellStyle name="Normal 2 25 4 3 2 2 4" xfId="9277" xr:uid="{00000000-0005-0000-0000-000003570000}"/>
    <cellStyle name="Normal 2 25 4 3 2 2 4 2" xfId="30606" xr:uid="{00000000-0005-0000-0000-000004570000}"/>
    <cellStyle name="Normal 2 25 4 3 2 2 5" xfId="20128" xr:uid="{00000000-0005-0000-0000-000005570000}"/>
    <cellStyle name="Normal 2 25 4 3 2 3" xfId="9278" xr:uid="{00000000-0005-0000-0000-000006570000}"/>
    <cellStyle name="Normal 2 25 4 3 2 3 2" xfId="22932" xr:uid="{00000000-0005-0000-0000-000007570000}"/>
    <cellStyle name="Normal 2 25 4 3 2 4" xfId="9279" xr:uid="{00000000-0005-0000-0000-000008570000}"/>
    <cellStyle name="Normal 2 25 4 3 2 4 2" xfId="26768" xr:uid="{00000000-0005-0000-0000-000009570000}"/>
    <cellStyle name="Normal 2 25 4 3 2 5" xfId="9280" xr:uid="{00000000-0005-0000-0000-00000A570000}"/>
    <cellStyle name="Normal 2 25 4 3 2 5 2" xfId="30605" xr:uid="{00000000-0005-0000-0000-00000B570000}"/>
    <cellStyle name="Normal 2 25 4 3 2 6" xfId="17759" xr:uid="{00000000-0005-0000-0000-00000C570000}"/>
    <cellStyle name="Normal 2 25 4 3 3" xfId="9281" xr:uid="{00000000-0005-0000-0000-00000D570000}"/>
    <cellStyle name="Normal 2 25 4 3 3 2" xfId="9282" xr:uid="{00000000-0005-0000-0000-00000E570000}"/>
    <cellStyle name="Normal 2 25 4 3 3 2 2" xfId="22934" xr:uid="{00000000-0005-0000-0000-00000F570000}"/>
    <cellStyle name="Normal 2 25 4 3 3 3" xfId="9283" xr:uid="{00000000-0005-0000-0000-000010570000}"/>
    <cellStyle name="Normal 2 25 4 3 3 3 2" xfId="26770" xr:uid="{00000000-0005-0000-0000-000011570000}"/>
    <cellStyle name="Normal 2 25 4 3 3 4" xfId="9284" xr:uid="{00000000-0005-0000-0000-000012570000}"/>
    <cellStyle name="Normal 2 25 4 3 3 4 2" xfId="30607" xr:uid="{00000000-0005-0000-0000-000013570000}"/>
    <cellStyle name="Normal 2 25 4 3 3 5" xfId="19141" xr:uid="{00000000-0005-0000-0000-000014570000}"/>
    <cellStyle name="Normal 2 25 4 3 4" xfId="9285" xr:uid="{00000000-0005-0000-0000-000015570000}"/>
    <cellStyle name="Normal 2 25 4 3 4 2" xfId="22931" xr:uid="{00000000-0005-0000-0000-000016570000}"/>
    <cellStyle name="Normal 2 25 4 3 5" xfId="9286" xr:uid="{00000000-0005-0000-0000-000017570000}"/>
    <cellStyle name="Normal 2 25 4 3 5 2" xfId="26767" xr:uid="{00000000-0005-0000-0000-000018570000}"/>
    <cellStyle name="Normal 2 25 4 3 6" xfId="9287" xr:uid="{00000000-0005-0000-0000-000019570000}"/>
    <cellStyle name="Normal 2 25 4 3 6 2" xfId="30604" xr:uid="{00000000-0005-0000-0000-00001A570000}"/>
    <cellStyle name="Normal 2 25 4 3 7" xfId="17758" xr:uid="{00000000-0005-0000-0000-00001B570000}"/>
    <cellStyle name="Normal 2 25 4 4" xfId="9288" xr:uid="{00000000-0005-0000-0000-00001C570000}"/>
    <cellStyle name="Normal 2 25 4 4 2" xfId="9289" xr:uid="{00000000-0005-0000-0000-00001D570000}"/>
    <cellStyle name="Normal 2 25 4 4 2 2" xfId="9290" xr:uid="{00000000-0005-0000-0000-00001E570000}"/>
    <cellStyle name="Normal 2 25 4 4 2 2 2" xfId="22936" xr:uid="{00000000-0005-0000-0000-00001F570000}"/>
    <cellStyle name="Normal 2 25 4 4 2 3" xfId="9291" xr:uid="{00000000-0005-0000-0000-000020570000}"/>
    <cellStyle name="Normal 2 25 4 4 2 3 2" xfId="26772" xr:uid="{00000000-0005-0000-0000-000021570000}"/>
    <cellStyle name="Normal 2 25 4 4 2 4" xfId="9292" xr:uid="{00000000-0005-0000-0000-000022570000}"/>
    <cellStyle name="Normal 2 25 4 4 2 4 2" xfId="30609" xr:uid="{00000000-0005-0000-0000-000023570000}"/>
    <cellStyle name="Normal 2 25 4 4 2 5" xfId="20125" xr:uid="{00000000-0005-0000-0000-000024570000}"/>
    <cellStyle name="Normal 2 25 4 4 3" xfId="9293" xr:uid="{00000000-0005-0000-0000-000025570000}"/>
    <cellStyle name="Normal 2 25 4 4 3 2" xfId="22935" xr:uid="{00000000-0005-0000-0000-000026570000}"/>
    <cellStyle name="Normal 2 25 4 4 4" xfId="9294" xr:uid="{00000000-0005-0000-0000-000027570000}"/>
    <cellStyle name="Normal 2 25 4 4 4 2" xfId="26771" xr:uid="{00000000-0005-0000-0000-000028570000}"/>
    <cellStyle name="Normal 2 25 4 4 5" xfId="9295" xr:uid="{00000000-0005-0000-0000-000029570000}"/>
    <cellStyle name="Normal 2 25 4 4 5 2" xfId="30608" xr:uid="{00000000-0005-0000-0000-00002A570000}"/>
    <cellStyle name="Normal 2 25 4 4 6" xfId="17760" xr:uid="{00000000-0005-0000-0000-00002B570000}"/>
    <cellStyle name="Normal 2 25 4 5" xfId="9296" xr:uid="{00000000-0005-0000-0000-00002C570000}"/>
    <cellStyle name="Normal 2 25 4 5 2" xfId="9297" xr:uid="{00000000-0005-0000-0000-00002D570000}"/>
    <cellStyle name="Normal 2 25 4 5 2 2" xfId="22937" xr:uid="{00000000-0005-0000-0000-00002E570000}"/>
    <cellStyle name="Normal 2 25 4 5 3" xfId="9298" xr:uid="{00000000-0005-0000-0000-00002F570000}"/>
    <cellStyle name="Normal 2 25 4 5 3 2" xfId="26773" xr:uid="{00000000-0005-0000-0000-000030570000}"/>
    <cellStyle name="Normal 2 25 4 5 4" xfId="9299" xr:uid="{00000000-0005-0000-0000-000031570000}"/>
    <cellStyle name="Normal 2 25 4 5 4 2" xfId="30610" xr:uid="{00000000-0005-0000-0000-000032570000}"/>
    <cellStyle name="Normal 2 25 4 5 5" xfId="19138" xr:uid="{00000000-0005-0000-0000-000033570000}"/>
    <cellStyle name="Normal 2 25 4 6" xfId="9300" xr:uid="{00000000-0005-0000-0000-000034570000}"/>
    <cellStyle name="Normal 2 25 4 6 2" xfId="22922" xr:uid="{00000000-0005-0000-0000-000035570000}"/>
    <cellStyle name="Normal 2 25 4 7" xfId="9301" xr:uid="{00000000-0005-0000-0000-000036570000}"/>
    <cellStyle name="Normal 2 25 4 7 2" xfId="26758" xr:uid="{00000000-0005-0000-0000-000037570000}"/>
    <cellStyle name="Normal 2 25 4 8" xfId="9302" xr:uid="{00000000-0005-0000-0000-000038570000}"/>
    <cellStyle name="Normal 2 25 4 8 2" xfId="30595" xr:uid="{00000000-0005-0000-0000-000039570000}"/>
    <cellStyle name="Normal 2 25 4 9" xfId="17753" xr:uid="{00000000-0005-0000-0000-00003A570000}"/>
    <cellStyle name="Normal 2 25 5" xfId="9303" xr:uid="{00000000-0005-0000-0000-00003B570000}"/>
    <cellStyle name="Normal 2 25 5 2" xfId="9304" xr:uid="{00000000-0005-0000-0000-00003C570000}"/>
    <cellStyle name="Normal 2 25 5 2 2" xfId="9305" xr:uid="{00000000-0005-0000-0000-00003D570000}"/>
    <cellStyle name="Normal 2 25 5 2 2 2" xfId="9306" xr:uid="{00000000-0005-0000-0000-00003E570000}"/>
    <cellStyle name="Normal 2 25 5 2 2 2 2" xfId="9307" xr:uid="{00000000-0005-0000-0000-00003F570000}"/>
    <cellStyle name="Normal 2 25 5 2 2 2 2 2" xfId="22941" xr:uid="{00000000-0005-0000-0000-000040570000}"/>
    <cellStyle name="Normal 2 25 5 2 2 2 3" xfId="9308" xr:uid="{00000000-0005-0000-0000-000041570000}"/>
    <cellStyle name="Normal 2 25 5 2 2 2 3 2" xfId="26777" xr:uid="{00000000-0005-0000-0000-000042570000}"/>
    <cellStyle name="Normal 2 25 5 2 2 2 4" xfId="9309" xr:uid="{00000000-0005-0000-0000-000043570000}"/>
    <cellStyle name="Normal 2 25 5 2 2 2 4 2" xfId="30614" xr:uid="{00000000-0005-0000-0000-000044570000}"/>
    <cellStyle name="Normal 2 25 5 2 2 2 5" xfId="20130" xr:uid="{00000000-0005-0000-0000-000045570000}"/>
    <cellStyle name="Normal 2 25 5 2 2 3" xfId="9310" xr:uid="{00000000-0005-0000-0000-000046570000}"/>
    <cellStyle name="Normal 2 25 5 2 2 3 2" xfId="22940" xr:uid="{00000000-0005-0000-0000-000047570000}"/>
    <cellStyle name="Normal 2 25 5 2 2 4" xfId="9311" xr:uid="{00000000-0005-0000-0000-000048570000}"/>
    <cellStyle name="Normal 2 25 5 2 2 4 2" xfId="26776" xr:uid="{00000000-0005-0000-0000-000049570000}"/>
    <cellStyle name="Normal 2 25 5 2 2 5" xfId="9312" xr:uid="{00000000-0005-0000-0000-00004A570000}"/>
    <cellStyle name="Normal 2 25 5 2 2 5 2" xfId="30613" xr:uid="{00000000-0005-0000-0000-00004B570000}"/>
    <cellStyle name="Normal 2 25 5 2 2 6" xfId="17763" xr:uid="{00000000-0005-0000-0000-00004C570000}"/>
    <cellStyle name="Normal 2 25 5 2 3" xfId="9313" xr:uid="{00000000-0005-0000-0000-00004D570000}"/>
    <cellStyle name="Normal 2 25 5 2 3 2" xfId="9314" xr:uid="{00000000-0005-0000-0000-00004E570000}"/>
    <cellStyle name="Normal 2 25 5 2 3 2 2" xfId="22942" xr:uid="{00000000-0005-0000-0000-00004F570000}"/>
    <cellStyle name="Normal 2 25 5 2 3 3" xfId="9315" xr:uid="{00000000-0005-0000-0000-000050570000}"/>
    <cellStyle name="Normal 2 25 5 2 3 3 2" xfId="26778" xr:uid="{00000000-0005-0000-0000-000051570000}"/>
    <cellStyle name="Normal 2 25 5 2 3 4" xfId="9316" xr:uid="{00000000-0005-0000-0000-000052570000}"/>
    <cellStyle name="Normal 2 25 5 2 3 4 2" xfId="30615" xr:uid="{00000000-0005-0000-0000-000053570000}"/>
    <cellStyle name="Normal 2 25 5 2 3 5" xfId="19143" xr:uid="{00000000-0005-0000-0000-000054570000}"/>
    <cellStyle name="Normal 2 25 5 2 4" xfId="9317" xr:uid="{00000000-0005-0000-0000-000055570000}"/>
    <cellStyle name="Normal 2 25 5 2 4 2" xfId="22939" xr:uid="{00000000-0005-0000-0000-000056570000}"/>
    <cellStyle name="Normal 2 25 5 2 5" xfId="9318" xr:uid="{00000000-0005-0000-0000-000057570000}"/>
    <cellStyle name="Normal 2 25 5 2 5 2" xfId="26775" xr:uid="{00000000-0005-0000-0000-000058570000}"/>
    <cellStyle name="Normal 2 25 5 2 6" xfId="9319" xr:uid="{00000000-0005-0000-0000-000059570000}"/>
    <cellStyle name="Normal 2 25 5 2 6 2" xfId="30612" xr:uid="{00000000-0005-0000-0000-00005A570000}"/>
    <cellStyle name="Normal 2 25 5 2 7" xfId="17762" xr:uid="{00000000-0005-0000-0000-00005B570000}"/>
    <cellStyle name="Normal 2 25 5 3" xfId="9320" xr:uid="{00000000-0005-0000-0000-00005C570000}"/>
    <cellStyle name="Normal 2 25 5 3 2" xfId="9321" xr:uid="{00000000-0005-0000-0000-00005D570000}"/>
    <cellStyle name="Normal 2 25 5 3 2 2" xfId="9322" xr:uid="{00000000-0005-0000-0000-00005E570000}"/>
    <cellStyle name="Normal 2 25 5 3 2 2 2" xfId="22944" xr:uid="{00000000-0005-0000-0000-00005F570000}"/>
    <cellStyle name="Normal 2 25 5 3 2 3" xfId="9323" xr:uid="{00000000-0005-0000-0000-000060570000}"/>
    <cellStyle name="Normal 2 25 5 3 2 3 2" xfId="26780" xr:uid="{00000000-0005-0000-0000-000061570000}"/>
    <cellStyle name="Normal 2 25 5 3 2 4" xfId="9324" xr:uid="{00000000-0005-0000-0000-000062570000}"/>
    <cellStyle name="Normal 2 25 5 3 2 4 2" xfId="30617" xr:uid="{00000000-0005-0000-0000-000063570000}"/>
    <cellStyle name="Normal 2 25 5 3 2 5" xfId="20129" xr:uid="{00000000-0005-0000-0000-000064570000}"/>
    <cellStyle name="Normal 2 25 5 3 3" xfId="9325" xr:uid="{00000000-0005-0000-0000-000065570000}"/>
    <cellStyle name="Normal 2 25 5 3 3 2" xfId="22943" xr:uid="{00000000-0005-0000-0000-000066570000}"/>
    <cellStyle name="Normal 2 25 5 3 4" xfId="9326" xr:uid="{00000000-0005-0000-0000-000067570000}"/>
    <cellStyle name="Normal 2 25 5 3 4 2" xfId="26779" xr:uid="{00000000-0005-0000-0000-000068570000}"/>
    <cellStyle name="Normal 2 25 5 3 5" xfId="9327" xr:uid="{00000000-0005-0000-0000-000069570000}"/>
    <cellStyle name="Normal 2 25 5 3 5 2" xfId="30616" xr:uid="{00000000-0005-0000-0000-00006A570000}"/>
    <cellStyle name="Normal 2 25 5 3 6" xfId="17764" xr:uid="{00000000-0005-0000-0000-00006B570000}"/>
    <cellStyle name="Normal 2 25 5 4" xfId="9328" xr:uid="{00000000-0005-0000-0000-00006C570000}"/>
    <cellStyle name="Normal 2 25 5 4 2" xfId="9329" xr:uid="{00000000-0005-0000-0000-00006D570000}"/>
    <cellStyle name="Normal 2 25 5 4 2 2" xfId="22945" xr:uid="{00000000-0005-0000-0000-00006E570000}"/>
    <cellStyle name="Normal 2 25 5 4 3" xfId="9330" xr:uid="{00000000-0005-0000-0000-00006F570000}"/>
    <cellStyle name="Normal 2 25 5 4 3 2" xfId="26781" xr:uid="{00000000-0005-0000-0000-000070570000}"/>
    <cellStyle name="Normal 2 25 5 4 4" xfId="9331" xr:uid="{00000000-0005-0000-0000-000071570000}"/>
    <cellStyle name="Normal 2 25 5 4 4 2" xfId="30618" xr:uid="{00000000-0005-0000-0000-000072570000}"/>
    <cellStyle name="Normal 2 25 5 4 5" xfId="19142" xr:uid="{00000000-0005-0000-0000-000073570000}"/>
    <cellStyle name="Normal 2 25 5 5" xfId="9332" xr:uid="{00000000-0005-0000-0000-000074570000}"/>
    <cellStyle name="Normal 2 25 5 5 2" xfId="22938" xr:uid="{00000000-0005-0000-0000-000075570000}"/>
    <cellStyle name="Normal 2 25 5 6" xfId="9333" xr:uid="{00000000-0005-0000-0000-000076570000}"/>
    <cellStyle name="Normal 2 25 5 6 2" xfId="26774" xr:uid="{00000000-0005-0000-0000-000077570000}"/>
    <cellStyle name="Normal 2 25 5 7" xfId="9334" xr:uid="{00000000-0005-0000-0000-000078570000}"/>
    <cellStyle name="Normal 2 25 5 7 2" xfId="30611" xr:uid="{00000000-0005-0000-0000-000079570000}"/>
    <cellStyle name="Normal 2 25 5 8" xfId="17761" xr:uid="{00000000-0005-0000-0000-00007A570000}"/>
    <cellStyle name="Normal 2 25 6" xfId="9335" xr:uid="{00000000-0005-0000-0000-00007B570000}"/>
    <cellStyle name="Normal 2 25 6 2" xfId="9336" xr:uid="{00000000-0005-0000-0000-00007C570000}"/>
    <cellStyle name="Normal 2 25 6 2 2" xfId="9337" xr:uid="{00000000-0005-0000-0000-00007D570000}"/>
    <cellStyle name="Normal 2 25 6 2 2 2" xfId="9338" xr:uid="{00000000-0005-0000-0000-00007E570000}"/>
    <cellStyle name="Normal 2 25 6 2 2 2 2" xfId="22948" xr:uid="{00000000-0005-0000-0000-00007F570000}"/>
    <cellStyle name="Normal 2 25 6 2 2 3" xfId="9339" xr:uid="{00000000-0005-0000-0000-000080570000}"/>
    <cellStyle name="Normal 2 25 6 2 2 3 2" xfId="26784" xr:uid="{00000000-0005-0000-0000-000081570000}"/>
    <cellStyle name="Normal 2 25 6 2 2 4" xfId="9340" xr:uid="{00000000-0005-0000-0000-000082570000}"/>
    <cellStyle name="Normal 2 25 6 2 2 4 2" xfId="30621" xr:uid="{00000000-0005-0000-0000-000083570000}"/>
    <cellStyle name="Normal 2 25 6 2 2 5" xfId="20131" xr:uid="{00000000-0005-0000-0000-000084570000}"/>
    <cellStyle name="Normal 2 25 6 2 3" xfId="9341" xr:uid="{00000000-0005-0000-0000-000085570000}"/>
    <cellStyle name="Normal 2 25 6 2 3 2" xfId="22947" xr:uid="{00000000-0005-0000-0000-000086570000}"/>
    <cellStyle name="Normal 2 25 6 2 4" xfId="9342" xr:uid="{00000000-0005-0000-0000-000087570000}"/>
    <cellStyle name="Normal 2 25 6 2 4 2" xfId="26783" xr:uid="{00000000-0005-0000-0000-000088570000}"/>
    <cellStyle name="Normal 2 25 6 2 5" xfId="9343" xr:uid="{00000000-0005-0000-0000-000089570000}"/>
    <cellStyle name="Normal 2 25 6 2 5 2" xfId="30620" xr:uid="{00000000-0005-0000-0000-00008A570000}"/>
    <cellStyle name="Normal 2 25 6 2 6" xfId="17766" xr:uid="{00000000-0005-0000-0000-00008B570000}"/>
    <cellStyle name="Normal 2 25 6 3" xfId="9344" xr:uid="{00000000-0005-0000-0000-00008C570000}"/>
    <cellStyle name="Normal 2 25 6 3 2" xfId="9345" xr:uid="{00000000-0005-0000-0000-00008D570000}"/>
    <cellStyle name="Normal 2 25 6 3 2 2" xfId="22949" xr:uid="{00000000-0005-0000-0000-00008E570000}"/>
    <cellStyle name="Normal 2 25 6 3 3" xfId="9346" xr:uid="{00000000-0005-0000-0000-00008F570000}"/>
    <cellStyle name="Normal 2 25 6 3 3 2" xfId="26785" xr:uid="{00000000-0005-0000-0000-000090570000}"/>
    <cellStyle name="Normal 2 25 6 3 4" xfId="9347" xr:uid="{00000000-0005-0000-0000-000091570000}"/>
    <cellStyle name="Normal 2 25 6 3 4 2" xfId="30622" xr:uid="{00000000-0005-0000-0000-000092570000}"/>
    <cellStyle name="Normal 2 25 6 3 5" xfId="19144" xr:uid="{00000000-0005-0000-0000-000093570000}"/>
    <cellStyle name="Normal 2 25 6 4" xfId="9348" xr:uid="{00000000-0005-0000-0000-000094570000}"/>
    <cellStyle name="Normal 2 25 6 4 2" xfId="22946" xr:uid="{00000000-0005-0000-0000-000095570000}"/>
    <cellStyle name="Normal 2 25 6 5" xfId="9349" xr:uid="{00000000-0005-0000-0000-000096570000}"/>
    <cellStyle name="Normal 2 25 6 5 2" xfId="26782" xr:uid="{00000000-0005-0000-0000-000097570000}"/>
    <cellStyle name="Normal 2 25 6 6" xfId="9350" xr:uid="{00000000-0005-0000-0000-000098570000}"/>
    <cellStyle name="Normal 2 25 6 6 2" xfId="30619" xr:uid="{00000000-0005-0000-0000-000099570000}"/>
    <cellStyle name="Normal 2 25 6 7" xfId="17765" xr:uid="{00000000-0005-0000-0000-00009A570000}"/>
    <cellStyle name="Normal 2 25 7" xfId="9351" xr:uid="{00000000-0005-0000-0000-00009B570000}"/>
    <cellStyle name="Normal 2 25 7 2" xfId="9352" xr:uid="{00000000-0005-0000-0000-00009C570000}"/>
    <cellStyle name="Normal 2 25 7 2 2" xfId="9353" xr:uid="{00000000-0005-0000-0000-00009D570000}"/>
    <cellStyle name="Normal 2 25 7 2 2 2" xfId="9354" xr:uid="{00000000-0005-0000-0000-00009E570000}"/>
    <cellStyle name="Normal 2 25 7 2 2 2 2" xfId="22952" xr:uid="{00000000-0005-0000-0000-00009F570000}"/>
    <cellStyle name="Normal 2 25 7 2 2 3" xfId="9355" xr:uid="{00000000-0005-0000-0000-0000A0570000}"/>
    <cellStyle name="Normal 2 25 7 2 2 3 2" xfId="26788" xr:uid="{00000000-0005-0000-0000-0000A1570000}"/>
    <cellStyle name="Normal 2 25 7 2 2 4" xfId="9356" xr:uid="{00000000-0005-0000-0000-0000A2570000}"/>
    <cellStyle name="Normal 2 25 7 2 2 4 2" xfId="30625" xr:uid="{00000000-0005-0000-0000-0000A3570000}"/>
    <cellStyle name="Normal 2 25 7 2 2 5" xfId="20579" xr:uid="{00000000-0005-0000-0000-0000A4570000}"/>
    <cellStyle name="Normal 2 25 7 2 3" xfId="9357" xr:uid="{00000000-0005-0000-0000-0000A5570000}"/>
    <cellStyle name="Normal 2 25 7 2 3 2" xfId="22951" xr:uid="{00000000-0005-0000-0000-0000A6570000}"/>
    <cellStyle name="Normal 2 25 7 2 4" xfId="9358" xr:uid="{00000000-0005-0000-0000-0000A7570000}"/>
    <cellStyle name="Normal 2 25 7 2 4 2" xfId="26787" xr:uid="{00000000-0005-0000-0000-0000A8570000}"/>
    <cellStyle name="Normal 2 25 7 2 5" xfId="9359" xr:uid="{00000000-0005-0000-0000-0000A9570000}"/>
    <cellStyle name="Normal 2 25 7 2 5 2" xfId="30624" xr:uid="{00000000-0005-0000-0000-0000AA570000}"/>
    <cellStyle name="Normal 2 25 7 2 6" xfId="17768" xr:uid="{00000000-0005-0000-0000-0000AB570000}"/>
    <cellStyle name="Normal 2 25 7 3" xfId="9360" xr:uid="{00000000-0005-0000-0000-0000AC570000}"/>
    <cellStyle name="Normal 2 25 7 3 2" xfId="9361" xr:uid="{00000000-0005-0000-0000-0000AD570000}"/>
    <cellStyle name="Normal 2 25 7 3 2 2" xfId="22953" xr:uid="{00000000-0005-0000-0000-0000AE570000}"/>
    <cellStyle name="Normal 2 25 7 3 3" xfId="9362" xr:uid="{00000000-0005-0000-0000-0000AF570000}"/>
    <cellStyle name="Normal 2 25 7 3 3 2" xfId="26789" xr:uid="{00000000-0005-0000-0000-0000B0570000}"/>
    <cellStyle name="Normal 2 25 7 3 4" xfId="9363" xr:uid="{00000000-0005-0000-0000-0000B1570000}"/>
    <cellStyle name="Normal 2 25 7 3 4 2" xfId="30626" xr:uid="{00000000-0005-0000-0000-0000B2570000}"/>
    <cellStyle name="Normal 2 25 7 3 5" xfId="19550" xr:uid="{00000000-0005-0000-0000-0000B3570000}"/>
    <cellStyle name="Normal 2 25 7 4" xfId="9364" xr:uid="{00000000-0005-0000-0000-0000B4570000}"/>
    <cellStyle name="Normal 2 25 7 4 2" xfId="22950" xr:uid="{00000000-0005-0000-0000-0000B5570000}"/>
    <cellStyle name="Normal 2 25 7 5" xfId="9365" xr:uid="{00000000-0005-0000-0000-0000B6570000}"/>
    <cellStyle name="Normal 2 25 7 5 2" xfId="26786" xr:uid="{00000000-0005-0000-0000-0000B7570000}"/>
    <cellStyle name="Normal 2 25 7 6" xfId="9366" xr:uid="{00000000-0005-0000-0000-0000B8570000}"/>
    <cellStyle name="Normal 2 25 7 6 2" xfId="30623" xr:uid="{00000000-0005-0000-0000-0000B9570000}"/>
    <cellStyle name="Normal 2 25 7 7" xfId="17767" xr:uid="{00000000-0005-0000-0000-0000BA570000}"/>
    <cellStyle name="Normal 2 25 8" xfId="9367" xr:uid="{00000000-0005-0000-0000-0000BB570000}"/>
    <cellStyle name="Normal 2 25 8 2" xfId="9368" xr:uid="{00000000-0005-0000-0000-0000BC570000}"/>
    <cellStyle name="Normal 2 25 8 2 2" xfId="9369" xr:uid="{00000000-0005-0000-0000-0000BD570000}"/>
    <cellStyle name="Normal 2 25 8 2 2 2" xfId="22955" xr:uid="{00000000-0005-0000-0000-0000BE570000}"/>
    <cellStyle name="Normal 2 25 8 2 3" xfId="9370" xr:uid="{00000000-0005-0000-0000-0000BF570000}"/>
    <cellStyle name="Normal 2 25 8 2 3 2" xfId="26791" xr:uid="{00000000-0005-0000-0000-0000C0570000}"/>
    <cellStyle name="Normal 2 25 8 2 4" xfId="9371" xr:uid="{00000000-0005-0000-0000-0000C1570000}"/>
    <cellStyle name="Normal 2 25 8 2 4 2" xfId="30628" xr:uid="{00000000-0005-0000-0000-0000C2570000}"/>
    <cellStyle name="Normal 2 25 8 2 5" xfId="20108" xr:uid="{00000000-0005-0000-0000-0000C3570000}"/>
    <cellStyle name="Normal 2 25 8 3" xfId="9372" xr:uid="{00000000-0005-0000-0000-0000C4570000}"/>
    <cellStyle name="Normal 2 25 8 3 2" xfId="22954" xr:uid="{00000000-0005-0000-0000-0000C5570000}"/>
    <cellStyle name="Normal 2 25 8 4" xfId="9373" xr:uid="{00000000-0005-0000-0000-0000C6570000}"/>
    <cellStyle name="Normal 2 25 8 4 2" xfId="26790" xr:uid="{00000000-0005-0000-0000-0000C7570000}"/>
    <cellStyle name="Normal 2 25 8 5" xfId="9374" xr:uid="{00000000-0005-0000-0000-0000C8570000}"/>
    <cellStyle name="Normal 2 25 8 5 2" xfId="30627" xr:uid="{00000000-0005-0000-0000-0000C9570000}"/>
    <cellStyle name="Normal 2 25 8 6" xfId="17769" xr:uid="{00000000-0005-0000-0000-0000CA570000}"/>
    <cellStyle name="Normal 2 25 9" xfId="9375" xr:uid="{00000000-0005-0000-0000-0000CB570000}"/>
    <cellStyle name="Normal 2 25 9 2" xfId="9376" xr:uid="{00000000-0005-0000-0000-0000CC570000}"/>
    <cellStyle name="Normal 2 25 9 2 2" xfId="22956" xr:uid="{00000000-0005-0000-0000-0000CD570000}"/>
    <cellStyle name="Normal 2 25 9 3" xfId="9377" xr:uid="{00000000-0005-0000-0000-0000CE570000}"/>
    <cellStyle name="Normal 2 25 9 3 2" xfId="26792" xr:uid="{00000000-0005-0000-0000-0000CF570000}"/>
    <cellStyle name="Normal 2 25 9 4" xfId="9378" xr:uid="{00000000-0005-0000-0000-0000D0570000}"/>
    <cellStyle name="Normal 2 25 9 4 2" xfId="30629" xr:uid="{00000000-0005-0000-0000-0000D1570000}"/>
    <cellStyle name="Normal 2 25 9 5" xfId="19121" xr:uid="{00000000-0005-0000-0000-0000D2570000}"/>
    <cellStyle name="Normal 2 26" xfId="9379" xr:uid="{00000000-0005-0000-0000-0000D3570000}"/>
    <cellStyle name="Normal 2 26 10" xfId="9380" xr:uid="{00000000-0005-0000-0000-0000D4570000}"/>
    <cellStyle name="Normal 2 26 10 2" xfId="22957" xr:uid="{00000000-0005-0000-0000-0000D5570000}"/>
    <cellStyle name="Normal 2 26 11" xfId="9381" xr:uid="{00000000-0005-0000-0000-0000D6570000}"/>
    <cellStyle name="Normal 2 26 11 2" xfId="26793" xr:uid="{00000000-0005-0000-0000-0000D7570000}"/>
    <cellStyle name="Normal 2 26 12" xfId="9382" xr:uid="{00000000-0005-0000-0000-0000D8570000}"/>
    <cellStyle name="Normal 2 26 12 2" xfId="30630" xr:uid="{00000000-0005-0000-0000-0000D9570000}"/>
    <cellStyle name="Normal 2 26 13" xfId="32657" xr:uid="{00000000-0005-0000-0000-0000DA570000}"/>
    <cellStyle name="Normal 2 26 14" xfId="17770" xr:uid="{00000000-0005-0000-0000-0000DB570000}"/>
    <cellStyle name="Normal 2 26 2" xfId="9383" xr:uid="{00000000-0005-0000-0000-0000DC570000}"/>
    <cellStyle name="Normal 2 26 2 10" xfId="9384" xr:uid="{00000000-0005-0000-0000-0000DD570000}"/>
    <cellStyle name="Normal 2 26 2 10 2" xfId="30631" xr:uid="{00000000-0005-0000-0000-0000DE570000}"/>
    <cellStyle name="Normal 2 26 2 11" xfId="17771" xr:uid="{00000000-0005-0000-0000-0000DF570000}"/>
    <cellStyle name="Normal 2 26 2 2" xfId="9385" xr:uid="{00000000-0005-0000-0000-0000E0570000}"/>
    <cellStyle name="Normal 2 26 2 2 2" xfId="9386" xr:uid="{00000000-0005-0000-0000-0000E1570000}"/>
    <cellStyle name="Normal 2 26 2 2 2 2" xfId="9387" xr:uid="{00000000-0005-0000-0000-0000E2570000}"/>
    <cellStyle name="Normal 2 26 2 2 2 2 2" xfId="9388" xr:uid="{00000000-0005-0000-0000-0000E3570000}"/>
    <cellStyle name="Normal 2 26 2 2 2 2 2 2" xfId="9389" xr:uid="{00000000-0005-0000-0000-0000E4570000}"/>
    <cellStyle name="Normal 2 26 2 2 2 2 2 2 2" xfId="9390" xr:uid="{00000000-0005-0000-0000-0000E5570000}"/>
    <cellStyle name="Normal 2 26 2 2 2 2 2 2 2 2" xfId="22963" xr:uid="{00000000-0005-0000-0000-0000E6570000}"/>
    <cellStyle name="Normal 2 26 2 2 2 2 2 2 3" xfId="9391" xr:uid="{00000000-0005-0000-0000-0000E7570000}"/>
    <cellStyle name="Normal 2 26 2 2 2 2 2 2 3 2" xfId="26799" xr:uid="{00000000-0005-0000-0000-0000E8570000}"/>
    <cellStyle name="Normal 2 26 2 2 2 2 2 2 4" xfId="9392" xr:uid="{00000000-0005-0000-0000-0000E9570000}"/>
    <cellStyle name="Normal 2 26 2 2 2 2 2 2 4 2" xfId="30636" xr:uid="{00000000-0005-0000-0000-0000EA570000}"/>
    <cellStyle name="Normal 2 26 2 2 2 2 2 2 5" xfId="20136" xr:uid="{00000000-0005-0000-0000-0000EB570000}"/>
    <cellStyle name="Normal 2 26 2 2 2 2 2 3" xfId="9393" xr:uid="{00000000-0005-0000-0000-0000EC570000}"/>
    <cellStyle name="Normal 2 26 2 2 2 2 2 3 2" xfId="22962" xr:uid="{00000000-0005-0000-0000-0000ED570000}"/>
    <cellStyle name="Normal 2 26 2 2 2 2 2 4" xfId="9394" xr:uid="{00000000-0005-0000-0000-0000EE570000}"/>
    <cellStyle name="Normal 2 26 2 2 2 2 2 4 2" xfId="26798" xr:uid="{00000000-0005-0000-0000-0000EF570000}"/>
    <cellStyle name="Normal 2 26 2 2 2 2 2 5" xfId="9395" xr:uid="{00000000-0005-0000-0000-0000F0570000}"/>
    <cellStyle name="Normal 2 26 2 2 2 2 2 5 2" xfId="30635" xr:uid="{00000000-0005-0000-0000-0000F1570000}"/>
    <cellStyle name="Normal 2 26 2 2 2 2 2 6" xfId="17775" xr:uid="{00000000-0005-0000-0000-0000F2570000}"/>
    <cellStyle name="Normal 2 26 2 2 2 2 3" xfId="9396" xr:uid="{00000000-0005-0000-0000-0000F3570000}"/>
    <cellStyle name="Normal 2 26 2 2 2 2 3 2" xfId="9397" xr:uid="{00000000-0005-0000-0000-0000F4570000}"/>
    <cellStyle name="Normal 2 26 2 2 2 2 3 2 2" xfId="22964" xr:uid="{00000000-0005-0000-0000-0000F5570000}"/>
    <cellStyle name="Normal 2 26 2 2 2 2 3 3" xfId="9398" xr:uid="{00000000-0005-0000-0000-0000F6570000}"/>
    <cellStyle name="Normal 2 26 2 2 2 2 3 3 2" xfId="26800" xr:uid="{00000000-0005-0000-0000-0000F7570000}"/>
    <cellStyle name="Normal 2 26 2 2 2 2 3 4" xfId="9399" xr:uid="{00000000-0005-0000-0000-0000F8570000}"/>
    <cellStyle name="Normal 2 26 2 2 2 2 3 4 2" xfId="30637" xr:uid="{00000000-0005-0000-0000-0000F9570000}"/>
    <cellStyle name="Normal 2 26 2 2 2 2 3 5" xfId="19149" xr:uid="{00000000-0005-0000-0000-0000FA570000}"/>
    <cellStyle name="Normal 2 26 2 2 2 2 4" xfId="9400" xr:uid="{00000000-0005-0000-0000-0000FB570000}"/>
    <cellStyle name="Normal 2 26 2 2 2 2 4 2" xfId="22961" xr:uid="{00000000-0005-0000-0000-0000FC570000}"/>
    <cellStyle name="Normal 2 26 2 2 2 2 5" xfId="9401" xr:uid="{00000000-0005-0000-0000-0000FD570000}"/>
    <cellStyle name="Normal 2 26 2 2 2 2 5 2" xfId="26797" xr:uid="{00000000-0005-0000-0000-0000FE570000}"/>
    <cellStyle name="Normal 2 26 2 2 2 2 6" xfId="9402" xr:uid="{00000000-0005-0000-0000-0000FF570000}"/>
    <cellStyle name="Normal 2 26 2 2 2 2 6 2" xfId="30634" xr:uid="{00000000-0005-0000-0000-000000580000}"/>
    <cellStyle name="Normal 2 26 2 2 2 2 7" xfId="17774" xr:uid="{00000000-0005-0000-0000-000001580000}"/>
    <cellStyle name="Normal 2 26 2 2 2 3" xfId="9403" xr:uid="{00000000-0005-0000-0000-000002580000}"/>
    <cellStyle name="Normal 2 26 2 2 2 3 2" xfId="9404" xr:uid="{00000000-0005-0000-0000-000003580000}"/>
    <cellStyle name="Normal 2 26 2 2 2 3 2 2" xfId="9405" xr:uid="{00000000-0005-0000-0000-000004580000}"/>
    <cellStyle name="Normal 2 26 2 2 2 3 2 2 2" xfId="22966" xr:uid="{00000000-0005-0000-0000-000005580000}"/>
    <cellStyle name="Normal 2 26 2 2 2 3 2 3" xfId="9406" xr:uid="{00000000-0005-0000-0000-000006580000}"/>
    <cellStyle name="Normal 2 26 2 2 2 3 2 3 2" xfId="26802" xr:uid="{00000000-0005-0000-0000-000007580000}"/>
    <cellStyle name="Normal 2 26 2 2 2 3 2 4" xfId="9407" xr:uid="{00000000-0005-0000-0000-000008580000}"/>
    <cellStyle name="Normal 2 26 2 2 2 3 2 4 2" xfId="30639" xr:uid="{00000000-0005-0000-0000-000009580000}"/>
    <cellStyle name="Normal 2 26 2 2 2 3 2 5" xfId="20135" xr:uid="{00000000-0005-0000-0000-00000A580000}"/>
    <cellStyle name="Normal 2 26 2 2 2 3 3" xfId="9408" xr:uid="{00000000-0005-0000-0000-00000B580000}"/>
    <cellStyle name="Normal 2 26 2 2 2 3 3 2" xfId="22965" xr:uid="{00000000-0005-0000-0000-00000C580000}"/>
    <cellStyle name="Normal 2 26 2 2 2 3 4" xfId="9409" xr:uid="{00000000-0005-0000-0000-00000D580000}"/>
    <cellStyle name="Normal 2 26 2 2 2 3 4 2" xfId="26801" xr:uid="{00000000-0005-0000-0000-00000E580000}"/>
    <cellStyle name="Normal 2 26 2 2 2 3 5" xfId="9410" xr:uid="{00000000-0005-0000-0000-00000F580000}"/>
    <cellStyle name="Normal 2 26 2 2 2 3 5 2" xfId="30638" xr:uid="{00000000-0005-0000-0000-000010580000}"/>
    <cellStyle name="Normal 2 26 2 2 2 3 6" xfId="17776" xr:uid="{00000000-0005-0000-0000-000011580000}"/>
    <cellStyle name="Normal 2 26 2 2 2 4" xfId="9411" xr:uid="{00000000-0005-0000-0000-000012580000}"/>
    <cellStyle name="Normal 2 26 2 2 2 4 2" xfId="9412" xr:uid="{00000000-0005-0000-0000-000013580000}"/>
    <cellStyle name="Normal 2 26 2 2 2 4 2 2" xfId="22967" xr:uid="{00000000-0005-0000-0000-000014580000}"/>
    <cellStyle name="Normal 2 26 2 2 2 4 3" xfId="9413" xr:uid="{00000000-0005-0000-0000-000015580000}"/>
    <cellStyle name="Normal 2 26 2 2 2 4 3 2" xfId="26803" xr:uid="{00000000-0005-0000-0000-000016580000}"/>
    <cellStyle name="Normal 2 26 2 2 2 4 4" xfId="9414" xr:uid="{00000000-0005-0000-0000-000017580000}"/>
    <cellStyle name="Normal 2 26 2 2 2 4 4 2" xfId="30640" xr:uid="{00000000-0005-0000-0000-000018580000}"/>
    <cellStyle name="Normal 2 26 2 2 2 4 5" xfId="19148" xr:uid="{00000000-0005-0000-0000-000019580000}"/>
    <cellStyle name="Normal 2 26 2 2 2 5" xfId="9415" xr:uid="{00000000-0005-0000-0000-00001A580000}"/>
    <cellStyle name="Normal 2 26 2 2 2 5 2" xfId="22960" xr:uid="{00000000-0005-0000-0000-00001B580000}"/>
    <cellStyle name="Normal 2 26 2 2 2 6" xfId="9416" xr:uid="{00000000-0005-0000-0000-00001C580000}"/>
    <cellStyle name="Normal 2 26 2 2 2 6 2" xfId="26796" xr:uid="{00000000-0005-0000-0000-00001D580000}"/>
    <cellStyle name="Normal 2 26 2 2 2 7" xfId="9417" xr:uid="{00000000-0005-0000-0000-00001E580000}"/>
    <cellStyle name="Normal 2 26 2 2 2 7 2" xfId="30633" xr:uid="{00000000-0005-0000-0000-00001F580000}"/>
    <cellStyle name="Normal 2 26 2 2 2 8" xfId="17773" xr:uid="{00000000-0005-0000-0000-000020580000}"/>
    <cellStyle name="Normal 2 26 2 2 3" xfId="9418" xr:uid="{00000000-0005-0000-0000-000021580000}"/>
    <cellStyle name="Normal 2 26 2 2 3 2" xfId="9419" xr:uid="{00000000-0005-0000-0000-000022580000}"/>
    <cellStyle name="Normal 2 26 2 2 3 2 2" xfId="9420" xr:uid="{00000000-0005-0000-0000-000023580000}"/>
    <cellStyle name="Normal 2 26 2 2 3 2 2 2" xfId="9421" xr:uid="{00000000-0005-0000-0000-000024580000}"/>
    <cellStyle name="Normal 2 26 2 2 3 2 2 2 2" xfId="22970" xr:uid="{00000000-0005-0000-0000-000025580000}"/>
    <cellStyle name="Normal 2 26 2 2 3 2 2 3" xfId="9422" xr:uid="{00000000-0005-0000-0000-000026580000}"/>
    <cellStyle name="Normal 2 26 2 2 3 2 2 3 2" xfId="26806" xr:uid="{00000000-0005-0000-0000-000027580000}"/>
    <cellStyle name="Normal 2 26 2 2 3 2 2 4" xfId="9423" xr:uid="{00000000-0005-0000-0000-000028580000}"/>
    <cellStyle name="Normal 2 26 2 2 3 2 2 4 2" xfId="30643" xr:uid="{00000000-0005-0000-0000-000029580000}"/>
    <cellStyle name="Normal 2 26 2 2 3 2 2 5" xfId="20137" xr:uid="{00000000-0005-0000-0000-00002A580000}"/>
    <cellStyle name="Normal 2 26 2 2 3 2 3" xfId="9424" xr:uid="{00000000-0005-0000-0000-00002B580000}"/>
    <cellStyle name="Normal 2 26 2 2 3 2 3 2" xfId="22969" xr:uid="{00000000-0005-0000-0000-00002C580000}"/>
    <cellStyle name="Normal 2 26 2 2 3 2 4" xfId="9425" xr:uid="{00000000-0005-0000-0000-00002D580000}"/>
    <cellStyle name="Normal 2 26 2 2 3 2 4 2" xfId="26805" xr:uid="{00000000-0005-0000-0000-00002E580000}"/>
    <cellStyle name="Normal 2 26 2 2 3 2 5" xfId="9426" xr:uid="{00000000-0005-0000-0000-00002F580000}"/>
    <cellStyle name="Normal 2 26 2 2 3 2 5 2" xfId="30642" xr:uid="{00000000-0005-0000-0000-000030580000}"/>
    <cellStyle name="Normal 2 26 2 2 3 2 6" xfId="17778" xr:uid="{00000000-0005-0000-0000-000031580000}"/>
    <cellStyle name="Normal 2 26 2 2 3 3" xfId="9427" xr:uid="{00000000-0005-0000-0000-000032580000}"/>
    <cellStyle name="Normal 2 26 2 2 3 3 2" xfId="9428" xr:uid="{00000000-0005-0000-0000-000033580000}"/>
    <cellStyle name="Normal 2 26 2 2 3 3 2 2" xfId="22971" xr:uid="{00000000-0005-0000-0000-000034580000}"/>
    <cellStyle name="Normal 2 26 2 2 3 3 3" xfId="9429" xr:uid="{00000000-0005-0000-0000-000035580000}"/>
    <cellStyle name="Normal 2 26 2 2 3 3 3 2" xfId="26807" xr:uid="{00000000-0005-0000-0000-000036580000}"/>
    <cellStyle name="Normal 2 26 2 2 3 3 4" xfId="9430" xr:uid="{00000000-0005-0000-0000-000037580000}"/>
    <cellStyle name="Normal 2 26 2 2 3 3 4 2" xfId="30644" xr:uid="{00000000-0005-0000-0000-000038580000}"/>
    <cellStyle name="Normal 2 26 2 2 3 3 5" xfId="19150" xr:uid="{00000000-0005-0000-0000-000039580000}"/>
    <cellStyle name="Normal 2 26 2 2 3 4" xfId="9431" xr:uid="{00000000-0005-0000-0000-00003A580000}"/>
    <cellStyle name="Normal 2 26 2 2 3 4 2" xfId="22968" xr:uid="{00000000-0005-0000-0000-00003B580000}"/>
    <cellStyle name="Normal 2 26 2 2 3 5" xfId="9432" xr:uid="{00000000-0005-0000-0000-00003C580000}"/>
    <cellStyle name="Normal 2 26 2 2 3 5 2" xfId="26804" xr:uid="{00000000-0005-0000-0000-00003D580000}"/>
    <cellStyle name="Normal 2 26 2 2 3 6" xfId="9433" xr:uid="{00000000-0005-0000-0000-00003E580000}"/>
    <cellStyle name="Normal 2 26 2 2 3 6 2" xfId="30641" xr:uid="{00000000-0005-0000-0000-00003F580000}"/>
    <cellStyle name="Normal 2 26 2 2 3 7" xfId="17777" xr:uid="{00000000-0005-0000-0000-000040580000}"/>
    <cellStyle name="Normal 2 26 2 2 4" xfId="9434" xr:uid="{00000000-0005-0000-0000-000041580000}"/>
    <cellStyle name="Normal 2 26 2 2 4 2" xfId="9435" xr:uid="{00000000-0005-0000-0000-000042580000}"/>
    <cellStyle name="Normal 2 26 2 2 4 2 2" xfId="9436" xr:uid="{00000000-0005-0000-0000-000043580000}"/>
    <cellStyle name="Normal 2 26 2 2 4 2 2 2" xfId="22973" xr:uid="{00000000-0005-0000-0000-000044580000}"/>
    <cellStyle name="Normal 2 26 2 2 4 2 3" xfId="9437" xr:uid="{00000000-0005-0000-0000-000045580000}"/>
    <cellStyle name="Normal 2 26 2 2 4 2 3 2" xfId="26809" xr:uid="{00000000-0005-0000-0000-000046580000}"/>
    <cellStyle name="Normal 2 26 2 2 4 2 4" xfId="9438" xr:uid="{00000000-0005-0000-0000-000047580000}"/>
    <cellStyle name="Normal 2 26 2 2 4 2 4 2" xfId="30646" xr:uid="{00000000-0005-0000-0000-000048580000}"/>
    <cellStyle name="Normal 2 26 2 2 4 2 5" xfId="20134" xr:uid="{00000000-0005-0000-0000-000049580000}"/>
    <cellStyle name="Normal 2 26 2 2 4 3" xfId="9439" xr:uid="{00000000-0005-0000-0000-00004A580000}"/>
    <cellStyle name="Normal 2 26 2 2 4 3 2" xfId="22972" xr:uid="{00000000-0005-0000-0000-00004B580000}"/>
    <cellStyle name="Normal 2 26 2 2 4 4" xfId="9440" xr:uid="{00000000-0005-0000-0000-00004C580000}"/>
    <cellStyle name="Normal 2 26 2 2 4 4 2" xfId="26808" xr:uid="{00000000-0005-0000-0000-00004D580000}"/>
    <cellStyle name="Normal 2 26 2 2 4 5" xfId="9441" xr:uid="{00000000-0005-0000-0000-00004E580000}"/>
    <cellStyle name="Normal 2 26 2 2 4 5 2" xfId="30645" xr:uid="{00000000-0005-0000-0000-00004F580000}"/>
    <cellStyle name="Normal 2 26 2 2 4 6" xfId="17779" xr:uid="{00000000-0005-0000-0000-000050580000}"/>
    <cellStyle name="Normal 2 26 2 2 5" xfId="9442" xr:uid="{00000000-0005-0000-0000-000051580000}"/>
    <cellStyle name="Normal 2 26 2 2 5 2" xfId="9443" xr:uid="{00000000-0005-0000-0000-000052580000}"/>
    <cellStyle name="Normal 2 26 2 2 5 2 2" xfId="22974" xr:uid="{00000000-0005-0000-0000-000053580000}"/>
    <cellStyle name="Normal 2 26 2 2 5 3" xfId="9444" xr:uid="{00000000-0005-0000-0000-000054580000}"/>
    <cellStyle name="Normal 2 26 2 2 5 3 2" xfId="26810" xr:uid="{00000000-0005-0000-0000-000055580000}"/>
    <cellStyle name="Normal 2 26 2 2 5 4" xfId="9445" xr:uid="{00000000-0005-0000-0000-000056580000}"/>
    <cellStyle name="Normal 2 26 2 2 5 4 2" xfId="30647" xr:uid="{00000000-0005-0000-0000-000057580000}"/>
    <cellStyle name="Normal 2 26 2 2 5 5" xfId="19147" xr:uid="{00000000-0005-0000-0000-000058580000}"/>
    <cellStyle name="Normal 2 26 2 2 6" xfId="9446" xr:uid="{00000000-0005-0000-0000-000059580000}"/>
    <cellStyle name="Normal 2 26 2 2 6 2" xfId="22959" xr:uid="{00000000-0005-0000-0000-00005A580000}"/>
    <cellStyle name="Normal 2 26 2 2 7" xfId="9447" xr:uid="{00000000-0005-0000-0000-00005B580000}"/>
    <cellStyle name="Normal 2 26 2 2 7 2" xfId="26795" xr:uid="{00000000-0005-0000-0000-00005C580000}"/>
    <cellStyle name="Normal 2 26 2 2 8" xfId="9448" xr:uid="{00000000-0005-0000-0000-00005D580000}"/>
    <cellStyle name="Normal 2 26 2 2 8 2" xfId="30632" xr:uid="{00000000-0005-0000-0000-00005E580000}"/>
    <cellStyle name="Normal 2 26 2 2 9" xfId="17772" xr:uid="{00000000-0005-0000-0000-00005F580000}"/>
    <cellStyle name="Normal 2 26 2 3" xfId="9449" xr:uid="{00000000-0005-0000-0000-000060580000}"/>
    <cellStyle name="Normal 2 26 2 3 2" xfId="9450" xr:uid="{00000000-0005-0000-0000-000061580000}"/>
    <cellStyle name="Normal 2 26 2 3 2 2" xfId="9451" xr:uid="{00000000-0005-0000-0000-000062580000}"/>
    <cellStyle name="Normal 2 26 2 3 2 2 2" xfId="9452" xr:uid="{00000000-0005-0000-0000-000063580000}"/>
    <cellStyle name="Normal 2 26 2 3 2 2 2 2" xfId="9453" xr:uid="{00000000-0005-0000-0000-000064580000}"/>
    <cellStyle name="Normal 2 26 2 3 2 2 2 2 2" xfId="22978" xr:uid="{00000000-0005-0000-0000-000065580000}"/>
    <cellStyle name="Normal 2 26 2 3 2 2 2 3" xfId="9454" xr:uid="{00000000-0005-0000-0000-000066580000}"/>
    <cellStyle name="Normal 2 26 2 3 2 2 2 3 2" xfId="26814" xr:uid="{00000000-0005-0000-0000-000067580000}"/>
    <cellStyle name="Normal 2 26 2 3 2 2 2 4" xfId="9455" xr:uid="{00000000-0005-0000-0000-000068580000}"/>
    <cellStyle name="Normal 2 26 2 3 2 2 2 4 2" xfId="30651" xr:uid="{00000000-0005-0000-0000-000069580000}"/>
    <cellStyle name="Normal 2 26 2 3 2 2 2 5" xfId="20139" xr:uid="{00000000-0005-0000-0000-00006A580000}"/>
    <cellStyle name="Normal 2 26 2 3 2 2 3" xfId="9456" xr:uid="{00000000-0005-0000-0000-00006B580000}"/>
    <cellStyle name="Normal 2 26 2 3 2 2 3 2" xfId="22977" xr:uid="{00000000-0005-0000-0000-00006C580000}"/>
    <cellStyle name="Normal 2 26 2 3 2 2 4" xfId="9457" xr:uid="{00000000-0005-0000-0000-00006D580000}"/>
    <cellStyle name="Normal 2 26 2 3 2 2 4 2" xfId="26813" xr:uid="{00000000-0005-0000-0000-00006E580000}"/>
    <cellStyle name="Normal 2 26 2 3 2 2 5" xfId="9458" xr:uid="{00000000-0005-0000-0000-00006F580000}"/>
    <cellStyle name="Normal 2 26 2 3 2 2 5 2" xfId="30650" xr:uid="{00000000-0005-0000-0000-000070580000}"/>
    <cellStyle name="Normal 2 26 2 3 2 2 6" xfId="17782" xr:uid="{00000000-0005-0000-0000-000071580000}"/>
    <cellStyle name="Normal 2 26 2 3 2 3" xfId="9459" xr:uid="{00000000-0005-0000-0000-000072580000}"/>
    <cellStyle name="Normal 2 26 2 3 2 3 2" xfId="9460" xr:uid="{00000000-0005-0000-0000-000073580000}"/>
    <cellStyle name="Normal 2 26 2 3 2 3 2 2" xfId="22979" xr:uid="{00000000-0005-0000-0000-000074580000}"/>
    <cellStyle name="Normal 2 26 2 3 2 3 3" xfId="9461" xr:uid="{00000000-0005-0000-0000-000075580000}"/>
    <cellStyle name="Normal 2 26 2 3 2 3 3 2" xfId="26815" xr:uid="{00000000-0005-0000-0000-000076580000}"/>
    <cellStyle name="Normal 2 26 2 3 2 3 4" xfId="9462" xr:uid="{00000000-0005-0000-0000-000077580000}"/>
    <cellStyle name="Normal 2 26 2 3 2 3 4 2" xfId="30652" xr:uid="{00000000-0005-0000-0000-000078580000}"/>
    <cellStyle name="Normal 2 26 2 3 2 3 5" xfId="19152" xr:uid="{00000000-0005-0000-0000-000079580000}"/>
    <cellStyle name="Normal 2 26 2 3 2 4" xfId="9463" xr:uid="{00000000-0005-0000-0000-00007A580000}"/>
    <cellStyle name="Normal 2 26 2 3 2 4 2" xfId="22976" xr:uid="{00000000-0005-0000-0000-00007B580000}"/>
    <cellStyle name="Normal 2 26 2 3 2 5" xfId="9464" xr:uid="{00000000-0005-0000-0000-00007C580000}"/>
    <cellStyle name="Normal 2 26 2 3 2 5 2" xfId="26812" xr:uid="{00000000-0005-0000-0000-00007D580000}"/>
    <cellStyle name="Normal 2 26 2 3 2 6" xfId="9465" xr:uid="{00000000-0005-0000-0000-00007E580000}"/>
    <cellStyle name="Normal 2 26 2 3 2 6 2" xfId="30649" xr:uid="{00000000-0005-0000-0000-00007F580000}"/>
    <cellStyle name="Normal 2 26 2 3 2 7" xfId="17781" xr:uid="{00000000-0005-0000-0000-000080580000}"/>
    <cellStyle name="Normal 2 26 2 3 3" xfId="9466" xr:uid="{00000000-0005-0000-0000-000081580000}"/>
    <cellStyle name="Normal 2 26 2 3 3 2" xfId="9467" xr:uid="{00000000-0005-0000-0000-000082580000}"/>
    <cellStyle name="Normal 2 26 2 3 3 2 2" xfId="9468" xr:uid="{00000000-0005-0000-0000-000083580000}"/>
    <cellStyle name="Normal 2 26 2 3 3 2 2 2" xfId="22981" xr:uid="{00000000-0005-0000-0000-000084580000}"/>
    <cellStyle name="Normal 2 26 2 3 3 2 3" xfId="9469" xr:uid="{00000000-0005-0000-0000-000085580000}"/>
    <cellStyle name="Normal 2 26 2 3 3 2 3 2" xfId="26817" xr:uid="{00000000-0005-0000-0000-000086580000}"/>
    <cellStyle name="Normal 2 26 2 3 3 2 4" xfId="9470" xr:uid="{00000000-0005-0000-0000-000087580000}"/>
    <cellStyle name="Normal 2 26 2 3 3 2 4 2" xfId="30654" xr:uid="{00000000-0005-0000-0000-000088580000}"/>
    <cellStyle name="Normal 2 26 2 3 3 2 5" xfId="20138" xr:uid="{00000000-0005-0000-0000-000089580000}"/>
    <cellStyle name="Normal 2 26 2 3 3 3" xfId="9471" xr:uid="{00000000-0005-0000-0000-00008A580000}"/>
    <cellStyle name="Normal 2 26 2 3 3 3 2" xfId="22980" xr:uid="{00000000-0005-0000-0000-00008B580000}"/>
    <cellStyle name="Normal 2 26 2 3 3 4" xfId="9472" xr:uid="{00000000-0005-0000-0000-00008C580000}"/>
    <cellStyle name="Normal 2 26 2 3 3 4 2" xfId="26816" xr:uid="{00000000-0005-0000-0000-00008D580000}"/>
    <cellStyle name="Normal 2 26 2 3 3 5" xfId="9473" xr:uid="{00000000-0005-0000-0000-00008E580000}"/>
    <cellStyle name="Normal 2 26 2 3 3 5 2" xfId="30653" xr:uid="{00000000-0005-0000-0000-00008F580000}"/>
    <cellStyle name="Normal 2 26 2 3 3 6" xfId="17783" xr:uid="{00000000-0005-0000-0000-000090580000}"/>
    <cellStyle name="Normal 2 26 2 3 4" xfId="9474" xr:uid="{00000000-0005-0000-0000-000091580000}"/>
    <cellStyle name="Normal 2 26 2 3 4 2" xfId="9475" xr:uid="{00000000-0005-0000-0000-000092580000}"/>
    <cellStyle name="Normal 2 26 2 3 4 2 2" xfId="22982" xr:uid="{00000000-0005-0000-0000-000093580000}"/>
    <cellStyle name="Normal 2 26 2 3 4 3" xfId="9476" xr:uid="{00000000-0005-0000-0000-000094580000}"/>
    <cellStyle name="Normal 2 26 2 3 4 3 2" xfId="26818" xr:uid="{00000000-0005-0000-0000-000095580000}"/>
    <cellStyle name="Normal 2 26 2 3 4 4" xfId="9477" xr:uid="{00000000-0005-0000-0000-000096580000}"/>
    <cellStyle name="Normal 2 26 2 3 4 4 2" xfId="30655" xr:uid="{00000000-0005-0000-0000-000097580000}"/>
    <cellStyle name="Normal 2 26 2 3 4 5" xfId="19151" xr:uid="{00000000-0005-0000-0000-000098580000}"/>
    <cellStyle name="Normal 2 26 2 3 5" xfId="9478" xr:uid="{00000000-0005-0000-0000-000099580000}"/>
    <cellStyle name="Normal 2 26 2 3 5 2" xfId="22975" xr:uid="{00000000-0005-0000-0000-00009A580000}"/>
    <cellStyle name="Normal 2 26 2 3 6" xfId="9479" xr:uid="{00000000-0005-0000-0000-00009B580000}"/>
    <cellStyle name="Normal 2 26 2 3 6 2" xfId="26811" xr:uid="{00000000-0005-0000-0000-00009C580000}"/>
    <cellStyle name="Normal 2 26 2 3 7" xfId="9480" xr:uid="{00000000-0005-0000-0000-00009D580000}"/>
    <cellStyle name="Normal 2 26 2 3 7 2" xfId="30648" xr:uid="{00000000-0005-0000-0000-00009E580000}"/>
    <cellStyle name="Normal 2 26 2 3 8" xfId="17780" xr:uid="{00000000-0005-0000-0000-00009F580000}"/>
    <cellStyle name="Normal 2 26 2 4" xfId="9481" xr:uid="{00000000-0005-0000-0000-0000A0580000}"/>
    <cellStyle name="Normal 2 26 2 4 2" xfId="9482" xr:uid="{00000000-0005-0000-0000-0000A1580000}"/>
    <cellStyle name="Normal 2 26 2 4 2 2" xfId="9483" xr:uid="{00000000-0005-0000-0000-0000A2580000}"/>
    <cellStyle name="Normal 2 26 2 4 2 2 2" xfId="9484" xr:uid="{00000000-0005-0000-0000-0000A3580000}"/>
    <cellStyle name="Normal 2 26 2 4 2 2 2 2" xfId="22985" xr:uid="{00000000-0005-0000-0000-0000A4580000}"/>
    <cellStyle name="Normal 2 26 2 4 2 2 3" xfId="9485" xr:uid="{00000000-0005-0000-0000-0000A5580000}"/>
    <cellStyle name="Normal 2 26 2 4 2 2 3 2" xfId="26821" xr:uid="{00000000-0005-0000-0000-0000A6580000}"/>
    <cellStyle name="Normal 2 26 2 4 2 2 4" xfId="9486" xr:uid="{00000000-0005-0000-0000-0000A7580000}"/>
    <cellStyle name="Normal 2 26 2 4 2 2 4 2" xfId="30658" xr:uid="{00000000-0005-0000-0000-0000A8580000}"/>
    <cellStyle name="Normal 2 26 2 4 2 2 5" xfId="20140" xr:uid="{00000000-0005-0000-0000-0000A9580000}"/>
    <cellStyle name="Normal 2 26 2 4 2 3" xfId="9487" xr:uid="{00000000-0005-0000-0000-0000AA580000}"/>
    <cellStyle name="Normal 2 26 2 4 2 3 2" xfId="22984" xr:uid="{00000000-0005-0000-0000-0000AB580000}"/>
    <cellStyle name="Normal 2 26 2 4 2 4" xfId="9488" xr:uid="{00000000-0005-0000-0000-0000AC580000}"/>
    <cellStyle name="Normal 2 26 2 4 2 4 2" xfId="26820" xr:uid="{00000000-0005-0000-0000-0000AD580000}"/>
    <cellStyle name="Normal 2 26 2 4 2 5" xfId="9489" xr:uid="{00000000-0005-0000-0000-0000AE580000}"/>
    <cellStyle name="Normal 2 26 2 4 2 5 2" xfId="30657" xr:uid="{00000000-0005-0000-0000-0000AF580000}"/>
    <cellStyle name="Normal 2 26 2 4 2 6" xfId="17785" xr:uid="{00000000-0005-0000-0000-0000B0580000}"/>
    <cellStyle name="Normal 2 26 2 4 3" xfId="9490" xr:uid="{00000000-0005-0000-0000-0000B1580000}"/>
    <cellStyle name="Normal 2 26 2 4 3 2" xfId="9491" xr:uid="{00000000-0005-0000-0000-0000B2580000}"/>
    <cellStyle name="Normal 2 26 2 4 3 2 2" xfId="22986" xr:uid="{00000000-0005-0000-0000-0000B3580000}"/>
    <cellStyle name="Normal 2 26 2 4 3 3" xfId="9492" xr:uid="{00000000-0005-0000-0000-0000B4580000}"/>
    <cellStyle name="Normal 2 26 2 4 3 3 2" xfId="26822" xr:uid="{00000000-0005-0000-0000-0000B5580000}"/>
    <cellStyle name="Normal 2 26 2 4 3 4" xfId="9493" xr:uid="{00000000-0005-0000-0000-0000B6580000}"/>
    <cellStyle name="Normal 2 26 2 4 3 4 2" xfId="30659" xr:uid="{00000000-0005-0000-0000-0000B7580000}"/>
    <cellStyle name="Normal 2 26 2 4 3 5" xfId="19153" xr:uid="{00000000-0005-0000-0000-0000B8580000}"/>
    <cellStyle name="Normal 2 26 2 4 4" xfId="9494" xr:uid="{00000000-0005-0000-0000-0000B9580000}"/>
    <cellStyle name="Normal 2 26 2 4 4 2" xfId="22983" xr:uid="{00000000-0005-0000-0000-0000BA580000}"/>
    <cellStyle name="Normal 2 26 2 4 5" xfId="9495" xr:uid="{00000000-0005-0000-0000-0000BB580000}"/>
    <cellStyle name="Normal 2 26 2 4 5 2" xfId="26819" xr:uid="{00000000-0005-0000-0000-0000BC580000}"/>
    <cellStyle name="Normal 2 26 2 4 6" xfId="9496" xr:uid="{00000000-0005-0000-0000-0000BD580000}"/>
    <cellStyle name="Normal 2 26 2 4 6 2" xfId="30656" xr:uid="{00000000-0005-0000-0000-0000BE580000}"/>
    <cellStyle name="Normal 2 26 2 4 7" xfId="17784" xr:uid="{00000000-0005-0000-0000-0000BF580000}"/>
    <cellStyle name="Normal 2 26 2 5" xfId="9497" xr:uid="{00000000-0005-0000-0000-0000C0580000}"/>
    <cellStyle name="Normal 2 26 2 5 2" xfId="9498" xr:uid="{00000000-0005-0000-0000-0000C1580000}"/>
    <cellStyle name="Normal 2 26 2 5 2 2" xfId="9499" xr:uid="{00000000-0005-0000-0000-0000C2580000}"/>
    <cellStyle name="Normal 2 26 2 5 2 2 2" xfId="9500" xr:uid="{00000000-0005-0000-0000-0000C3580000}"/>
    <cellStyle name="Normal 2 26 2 5 2 2 2 2" xfId="22989" xr:uid="{00000000-0005-0000-0000-0000C4580000}"/>
    <cellStyle name="Normal 2 26 2 5 2 2 3" xfId="9501" xr:uid="{00000000-0005-0000-0000-0000C5580000}"/>
    <cellStyle name="Normal 2 26 2 5 2 2 3 2" xfId="26825" xr:uid="{00000000-0005-0000-0000-0000C6580000}"/>
    <cellStyle name="Normal 2 26 2 5 2 2 4" xfId="9502" xr:uid="{00000000-0005-0000-0000-0000C7580000}"/>
    <cellStyle name="Normal 2 26 2 5 2 2 4 2" xfId="30662" xr:uid="{00000000-0005-0000-0000-0000C8580000}"/>
    <cellStyle name="Normal 2 26 2 5 2 2 5" xfId="20580" xr:uid="{00000000-0005-0000-0000-0000C9580000}"/>
    <cellStyle name="Normal 2 26 2 5 2 3" xfId="9503" xr:uid="{00000000-0005-0000-0000-0000CA580000}"/>
    <cellStyle name="Normal 2 26 2 5 2 3 2" xfId="22988" xr:uid="{00000000-0005-0000-0000-0000CB580000}"/>
    <cellStyle name="Normal 2 26 2 5 2 4" xfId="9504" xr:uid="{00000000-0005-0000-0000-0000CC580000}"/>
    <cellStyle name="Normal 2 26 2 5 2 4 2" xfId="26824" xr:uid="{00000000-0005-0000-0000-0000CD580000}"/>
    <cellStyle name="Normal 2 26 2 5 2 5" xfId="9505" xr:uid="{00000000-0005-0000-0000-0000CE580000}"/>
    <cellStyle name="Normal 2 26 2 5 2 5 2" xfId="30661" xr:uid="{00000000-0005-0000-0000-0000CF580000}"/>
    <cellStyle name="Normal 2 26 2 5 2 6" xfId="17787" xr:uid="{00000000-0005-0000-0000-0000D0580000}"/>
    <cellStyle name="Normal 2 26 2 5 3" xfId="9506" xr:uid="{00000000-0005-0000-0000-0000D1580000}"/>
    <cellStyle name="Normal 2 26 2 5 3 2" xfId="9507" xr:uid="{00000000-0005-0000-0000-0000D2580000}"/>
    <cellStyle name="Normal 2 26 2 5 3 2 2" xfId="22990" xr:uid="{00000000-0005-0000-0000-0000D3580000}"/>
    <cellStyle name="Normal 2 26 2 5 3 3" xfId="9508" xr:uid="{00000000-0005-0000-0000-0000D4580000}"/>
    <cellStyle name="Normal 2 26 2 5 3 3 2" xfId="26826" xr:uid="{00000000-0005-0000-0000-0000D5580000}"/>
    <cellStyle name="Normal 2 26 2 5 3 4" xfId="9509" xr:uid="{00000000-0005-0000-0000-0000D6580000}"/>
    <cellStyle name="Normal 2 26 2 5 3 4 2" xfId="30663" xr:uid="{00000000-0005-0000-0000-0000D7580000}"/>
    <cellStyle name="Normal 2 26 2 5 3 5" xfId="19596" xr:uid="{00000000-0005-0000-0000-0000D8580000}"/>
    <cellStyle name="Normal 2 26 2 5 4" xfId="9510" xr:uid="{00000000-0005-0000-0000-0000D9580000}"/>
    <cellStyle name="Normal 2 26 2 5 4 2" xfId="22987" xr:uid="{00000000-0005-0000-0000-0000DA580000}"/>
    <cellStyle name="Normal 2 26 2 5 5" xfId="9511" xr:uid="{00000000-0005-0000-0000-0000DB580000}"/>
    <cellStyle name="Normal 2 26 2 5 5 2" xfId="26823" xr:uid="{00000000-0005-0000-0000-0000DC580000}"/>
    <cellStyle name="Normal 2 26 2 5 6" xfId="9512" xr:uid="{00000000-0005-0000-0000-0000DD580000}"/>
    <cellStyle name="Normal 2 26 2 5 6 2" xfId="30660" xr:uid="{00000000-0005-0000-0000-0000DE580000}"/>
    <cellStyle name="Normal 2 26 2 5 7" xfId="17786" xr:uid="{00000000-0005-0000-0000-0000DF580000}"/>
    <cellStyle name="Normal 2 26 2 6" xfId="9513" xr:uid="{00000000-0005-0000-0000-0000E0580000}"/>
    <cellStyle name="Normal 2 26 2 6 2" xfId="9514" xr:uid="{00000000-0005-0000-0000-0000E1580000}"/>
    <cellStyle name="Normal 2 26 2 6 2 2" xfId="9515" xr:uid="{00000000-0005-0000-0000-0000E2580000}"/>
    <cellStyle name="Normal 2 26 2 6 2 2 2" xfId="22992" xr:uid="{00000000-0005-0000-0000-0000E3580000}"/>
    <cellStyle name="Normal 2 26 2 6 2 3" xfId="9516" xr:uid="{00000000-0005-0000-0000-0000E4580000}"/>
    <cellStyle name="Normal 2 26 2 6 2 3 2" xfId="26828" xr:uid="{00000000-0005-0000-0000-0000E5580000}"/>
    <cellStyle name="Normal 2 26 2 6 2 4" xfId="9517" xr:uid="{00000000-0005-0000-0000-0000E6580000}"/>
    <cellStyle name="Normal 2 26 2 6 2 4 2" xfId="30665" xr:uid="{00000000-0005-0000-0000-0000E7580000}"/>
    <cellStyle name="Normal 2 26 2 6 2 5" xfId="20133" xr:uid="{00000000-0005-0000-0000-0000E8580000}"/>
    <cellStyle name="Normal 2 26 2 6 3" xfId="9518" xr:uid="{00000000-0005-0000-0000-0000E9580000}"/>
    <cellStyle name="Normal 2 26 2 6 3 2" xfId="22991" xr:uid="{00000000-0005-0000-0000-0000EA580000}"/>
    <cellStyle name="Normal 2 26 2 6 4" xfId="9519" xr:uid="{00000000-0005-0000-0000-0000EB580000}"/>
    <cellStyle name="Normal 2 26 2 6 4 2" xfId="26827" xr:uid="{00000000-0005-0000-0000-0000EC580000}"/>
    <cellStyle name="Normal 2 26 2 6 5" xfId="9520" xr:uid="{00000000-0005-0000-0000-0000ED580000}"/>
    <cellStyle name="Normal 2 26 2 6 5 2" xfId="30664" xr:uid="{00000000-0005-0000-0000-0000EE580000}"/>
    <cellStyle name="Normal 2 26 2 6 6" xfId="17788" xr:uid="{00000000-0005-0000-0000-0000EF580000}"/>
    <cellStyle name="Normal 2 26 2 7" xfId="9521" xr:uid="{00000000-0005-0000-0000-0000F0580000}"/>
    <cellStyle name="Normal 2 26 2 7 2" xfId="9522" xr:uid="{00000000-0005-0000-0000-0000F1580000}"/>
    <cellStyle name="Normal 2 26 2 7 2 2" xfId="22993" xr:uid="{00000000-0005-0000-0000-0000F2580000}"/>
    <cellStyle name="Normal 2 26 2 7 3" xfId="9523" xr:uid="{00000000-0005-0000-0000-0000F3580000}"/>
    <cellStyle name="Normal 2 26 2 7 3 2" xfId="26829" xr:uid="{00000000-0005-0000-0000-0000F4580000}"/>
    <cellStyle name="Normal 2 26 2 7 4" xfId="9524" xr:uid="{00000000-0005-0000-0000-0000F5580000}"/>
    <cellStyle name="Normal 2 26 2 7 4 2" xfId="30666" xr:uid="{00000000-0005-0000-0000-0000F6580000}"/>
    <cellStyle name="Normal 2 26 2 7 5" xfId="19146" xr:uid="{00000000-0005-0000-0000-0000F7580000}"/>
    <cellStyle name="Normal 2 26 2 8" xfId="9525" xr:uid="{00000000-0005-0000-0000-0000F8580000}"/>
    <cellStyle name="Normal 2 26 2 8 2" xfId="22958" xr:uid="{00000000-0005-0000-0000-0000F9580000}"/>
    <cellStyle name="Normal 2 26 2 9" xfId="9526" xr:uid="{00000000-0005-0000-0000-0000FA580000}"/>
    <cellStyle name="Normal 2 26 2 9 2" xfId="26794" xr:uid="{00000000-0005-0000-0000-0000FB580000}"/>
    <cellStyle name="Normal 2 26 3" xfId="9527" xr:uid="{00000000-0005-0000-0000-0000FC580000}"/>
    <cellStyle name="Normal 2 26 3 10" xfId="9528" xr:uid="{00000000-0005-0000-0000-0000FD580000}"/>
    <cellStyle name="Normal 2 26 3 10 2" xfId="30667" xr:uid="{00000000-0005-0000-0000-0000FE580000}"/>
    <cellStyle name="Normal 2 26 3 11" xfId="17789" xr:uid="{00000000-0005-0000-0000-0000FF580000}"/>
    <cellStyle name="Normal 2 26 3 2" xfId="9529" xr:uid="{00000000-0005-0000-0000-000000590000}"/>
    <cellStyle name="Normal 2 26 3 2 2" xfId="9530" xr:uid="{00000000-0005-0000-0000-000001590000}"/>
    <cellStyle name="Normal 2 26 3 2 2 2" xfId="9531" xr:uid="{00000000-0005-0000-0000-000002590000}"/>
    <cellStyle name="Normal 2 26 3 2 2 2 2" xfId="9532" xr:uid="{00000000-0005-0000-0000-000003590000}"/>
    <cellStyle name="Normal 2 26 3 2 2 2 2 2" xfId="9533" xr:uid="{00000000-0005-0000-0000-000004590000}"/>
    <cellStyle name="Normal 2 26 3 2 2 2 2 2 2" xfId="9534" xr:uid="{00000000-0005-0000-0000-000005590000}"/>
    <cellStyle name="Normal 2 26 3 2 2 2 2 2 2 2" xfId="22999" xr:uid="{00000000-0005-0000-0000-000006590000}"/>
    <cellStyle name="Normal 2 26 3 2 2 2 2 2 3" xfId="9535" xr:uid="{00000000-0005-0000-0000-000007590000}"/>
    <cellStyle name="Normal 2 26 3 2 2 2 2 2 3 2" xfId="26835" xr:uid="{00000000-0005-0000-0000-000008590000}"/>
    <cellStyle name="Normal 2 26 3 2 2 2 2 2 4" xfId="9536" xr:uid="{00000000-0005-0000-0000-000009590000}"/>
    <cellStyle name="Normal 2 26 3 2 2 2 2 2 4 2" xfId="30672" xr:uid="{00000000-0005-0000-0000-00000A590000}"/>
    <cellStyle name="Normal 2 26 3 2 2 2 2 2 5" xfId="20144" xr:uid="{00000000-0005-0000-0000-00000B590000}"/>
    <cellStyle name="Normal 2 26 3 2 2 2 2 3" xfId="9537" xr:uid="{00000000-0005-0000-0000-00000C590000}"/>
    <cellStyle name="Normal 2 26 3 2 2 2 2 3 2" xfId="22998" xr:uid="{00000000-0005-0000-0000-00000D590000}"/>
    <cellStyle name="Normal 2 26 3 2 2 2 2 4" xfId="9538" xr:uid="{00000000-0005-0000-0000-00000E590000}"/>
    <cellStyle name="Normal 2 26 3 2 2 2 2 4 2" xfId="26834" xr:uid="{00000000-0005-0000-0000-00000F590000}"/>
    <cellStyle name="Normal 2 26 3 2 2 2 2 5" xfId="9539" xr:uid="{00000000-0005-0000-0000-000010590000}"/>
    <cellStyle name="Normal 2 26 3 2 2 2 2 5 2" xfId="30671" xr:uid="{00000000-0005-0000-0000-000011590000}"/>
    <cellStyle name="Normal 2 26 3 2 2 2 2 6" xfId="17793" xr:uid="{00000000-0005-0000-0000-000012590000}"/>
    <cellStyle name="Normal 2 26 3 2 2 2 3" xfId="9540" xr:uid="{00000000-0005-0000-0000-000013590000}"/>
    <cellStyle name="Normal 2 26 3 2 2 2 3 2" xfId="9541" xr:uid="{00000000-0005-0000-0000-000014590000}"/>
    <cellStyle name="Normal 2 26 3 2 2 2 3 2 2" xfId="23000" xr:uid="{00000000-0005-0000-0000-000015590000}"/>
    <cellStyle name="Normal 2 26 3 2 2 2 3 3" xfId="9542" xr:uid="{00000000-0005-0000-0000-000016590000}"/>
    <cellStyle name="Normal 2 26 3 2 2 2 3 3 2" xfId="26836" xr:uid="{00000000-0005-0000-0000-000017590000}"/>
    <cellStyle name="Normal 2 26 3 2 2 2 3 4" xfId="9543" xr:uid="{00000000-0005-0000-0000-000018590000}"/>
    <cellStyle name="Normal 2 26 3 2 2 2 3 4 2" xfId="30673" xr:uid="{00000000-0005-0000-0000-000019590000}"/>
    <cellStyle name="Normal 2 26 3 2 2 2 3 5" xfId="19157" xr:uid="{00000000-0005-0000-0000-00001A590000}"/>
    <cellStyle name="Normal 2 26 3 2 2 2 4" xfId="9544" xr:uid="{00000000-0005-0000-0000-00001B590000}"/>
    <cellStyle name="Normal 2 26 3 2 2 2 4 2" xfId="22997" xr:uid="{00000000-0005-0000-0000-00001C590000}"/>
    <cellStyle name="Normal 2 26 3 2 2 2 5" xfId="9545" xr:uid="{00000000-0005-0000-0000-00001D590000}"/>
    <cellStyle name="Normal 2 26 3 2 2 2 5 2" xfId="26833" xr:uid="{00000000-0005-0000-0000-00001E590000}"/>
    <cellStyle name="Normal 2 26 3 2 2 2 6" xfId="9546" xr:uid="{00000000-0005-0000-0000-00001F590000}"/>
    <cellStyle name="Normal 2 26 3 2 2 2 6 2" xfId="30670" xr:uid="{00000000-0005-0000-0000-000020590000}"/>
    <cellStyle name="Normal 2 26 3 2 2 2 7" xfId="17792" xr:uid="{00000000-0005-0000-0000-000021590000}"/>
    <cellStyle name="Normal 2 26 3 2 2 3" xfId="9547" xr:uid="{00000000-0005-0000-0000-000022590000}"/>
    <cellStyle name="Normal 2 26 3 2 2 3 2" xfId="9548" xr:uid="{00000000-0005-0000-0000-000023590000}"/>
    <cellStyle name="Normal 2 26 3 2 2 3 2 2" xfId="9549" xr:uid="{00000000-0005-0000-0000-000024590000}"/>
    <cellStyle name="Normal 2 26 3 2 2 3 2 2 2" xfId="23002" xr:uid="{00000000-0005-0000-0000-000025590000}"/>
    <cellStyle name="Normal 2 26 3 2 2 3 2 3" xfId="9550" xr:uid="{00000000-0005-0000-0000-000026590000}"/>
    <cellStyle name="Normal 2 26 3 2 2 3 2 3 2" xfId="26838" xr:uid="{00000000-0005-0000-0000-000027590000}"/>
    <cellStyle name="Normal 2 26 3 2 2 3 2 4" xfId="9551" xr:uid="{00000000-0005-0000-0000-000028590000}"/>
    <cellStyle name="Normal 2 26 3 2 2 3 2 4 2" xfId="30675" xr:uid="{00000000-0005-0000-0000-000029590000}"/>
    <cellStyle name="Normal 2 26 3 2 2 3 2 5" xfId="20143" xr:uid="{00000000-0005-0000-0000-00002A590000}"/>
    <cellStyle name="Normal 2 26 3 2 2 3 3" xfId="9552" xr:uid="{00000000-0005-0000-0000-00002B590000}"/>
    <cellStyle name="Normal 2 26 3 2 2 3 3 2" xfId="23001" xr:uid="{00000000-0005-0000-0000-00002C590000}"/>
    <cellStyle name="Normal 2 26 3 2 2 3 4" xfId="9553" xr:uid="{00000000-0005-0000-0000-00002D590000}"/>
    <cellStyle name="Normal 2 26 3 2 2 3 4 2" xfId="26837" xr:uid="{00000000-0005-0000-0000-00002E590000}"/>
    <cellStyle name="Normal 2 26 3 2 2 3 5" xfId="9554" xr:uid="{00000000-0005-0000-0000-00002F590000}"/>
    <cellStyle name="Normal 2 26 3 2 2 3 5 2" xfId="30674" xr:uid="{00000000-0005-0000-0000-000030590000}"/>
    <cellStyle name="Normal 2 26 3 2 2 3 6" xfId="17794" xr:uid="{00000000-0005-0000-0000-000031590000}"/>
    <cellStyle name="Normal 2 26 3 2 2 4" xfId="9555" xr:uid="{00000000-0005-0000-0000-000032590000}"/>
    <cellStyle name="Normal 2 26 3 2 2 4 2" xfId="9556" xr:uid="{00000000-0005-0000-0000-000033590000}"/>
    <cellStyle name="Normal 2 26 3 2 2 4 2 2" xfId="23003" xr:uid="{00000000-0005-0000-0000-000034590000}"/>
    <cellStyle name="Normal 2 26 3 2 2 4 3" xfId="9557" xr:uid="{00000000-0005-0000-0000-000035590000}"/>
    <cellStyle name="Normal 2 26 3 2 2 4 3 2" xfId="26839" xr:uid="{00000000-0005-0000-0000-000036590000}"/>
    <cellStyle name="Normal 2 26 3 2 2 4 4" xfId="9558" xr:uid="{00000000-0005-0000-0000-000037590000}"/>
    <cellStyle name="Normal 2 26 3 2 2 4 4 2" xfId="30676" xr:uid="{00000000-0005-0000-0000-000038590000}"/>
    <cellStyle name="Normal 2 26 3 2 2 4 5" xfId="19156" xr:uid="{00000000-0005-0000-0000-000039590000}"/>
    <cellStyle name="Normal 2 26 3 2 2 5" xfId="9559" xr:uid="{00000000-0005-0000-0000-00003A590000}"/>
    <cellStyle name="Normal 2 26 3 2 2 5 2" xfId="22996" xr:uid="{00000000-0005-0000-0000-00003B590000}"/>
    <cellStyle name="Normal 2 26 3 2 2 6" xfId="9560" xr:uid="{00000000-0005-0000-0000-00003C590000}"/>
    <cellStyle name="Normal 2 26 3 2 2 6 2" xfId="26832" xr:uid="{00000000-0005-0000-0000-00003D590000}"/>
    <cellStyle name="Normal 2 26 3 2 2 7" xfId="9561" xr:uid="{00000000-0005-0000-0000-00003E590000}"/>
    <cellStyle name="Normal 2 26 3 2 2 7 2" xfId="30669" xr:uid="{00000000-0005-0000-0000-00003F590000}"/>
    <cellStyle name="Normal 2 26 3 2 2 8" xfId="17791" xr:uid="{00000000-0005-0000-0000-000040590000}"/>
    <cellStyle name="Normal 2 26 3 2 3" xfId="9562" xr:uid="{00000000-0005-0000-0000-000041590000}"/>
    <cellStyle name="Normal 2 26 3 2 3 2" xfId="9563" xr:uid="{00000000-0005-0000-0000-000042590000}"/>
    <cellStyle name="Normal 2 26 3 2 3 2 2" xfId="9564" xr:uid="{00000000-0005-0000-0000-000043590000}"/>
    <cellStyle name="Normal 2 26 3 2 3 2 2 2" xfId="9565" xr:uid="{00000000-0005-0000-0000-000044590000}"/>
    <cellStyle name="Normal 2 26 3 2 3 2 2 2 2" xfId="23006" xr:uid="{00000000-0005-0000-0000-000045590000}"/>
    <cellStyle name="Normal 2 26 3 2 3 2 2 3" xfId="9566" xr:uid="{00000000-0005-0000-0000-000046590000}"/>
    <cellStyle name="Normal 2 26 3 2 3 2 2 3 2" xfId="26842" xr:uid="{00000000-0005-0000-0000-000047590000}"/>
    <cellStyle name="Normal 2 26 3 2 3 2 2 4" xfId="9567" xr:uid="{00000000-0005-0000-0000-000048590000}"/>
    <cellStyle name="Normal 2 26 3 2 3 2 2 4 2" xfId="30679" xr:uid="{00000000-0005-0000-0000-000049590000}"/>
    <cellStyle name="Normal 2 26 3 2 3 2 2 5" xfId="20145" xr:uid="{00000000-0005-0000-0000-00004A590000}"/>
    <cellStyle name="Normal 2 26 3 2 3 2 3" xfId="9568" xr:uid="{00000000-0005-0000-0000-00004B590000}"/>
    <cellStyle name="Normal 2 26 3 2 3 2 3 2" xfId="23005" xr:uid="{00000000-0005-0000-0000-00004C590000}"/>
    <cellStyle name="Normal 2 26 3 2 3 2 4" xfId="9569" xr:uid="{00000000-0005-0000-0000-00004D590000}"/>
    <cellStyle name="Normal 2 26 3 2 3 2 4 2" xfId="26841" xr:uid="{00000000-0005-0000-0000-00004E590000}"/>
    <cellStyle name="Normal 2 26 3 2 3 2 5" xfId="9570" xr:uid="{00000000-0005-0000-0000-00004F590000}"/>
    <cellStyle name="Normal 2 26 3 2 3 2 5 2" xfId="30678" xr:uid="{00000000-0005-0000-0000-000050590000}"/>
    <cellStyle name="Normal 2 26 3 2 3 2 6" xfId="17796" xr:uid="{00000000-0005-0000-0000-000051590000}"/>
    <cellStyle name="Normal 2 26 3 2 3 3" xfId="9571" xr:uid="{00000000-0005-0000-0000-000052590000}"/>
    <cellStyle name="Normal 2 26 3 2 3 3 2" xfId="9572" xr:uid="{00000000-0005-0000-0000-000053590000}"/>
    <cellStyle name="Normal 2 26 3 2 3 3 2 2" xfId="23007" xr:uid="{00000000-0005-0000-0000-000054590000}"/>
    <cellStyle name="Normal 2 26 3 2 3 3 3" xfId="9573" xr:uid="{00000000-0005-0000-0000-000055590000}"/>
    <cellStyle name="Normal 2 26 3 2 3 3 3 2" xfId="26843" xr:uid="{00000000-0005-0000-0000-000056590000}"/>
    <cellStyle name="Normal 2 26 3 2 3 3 4" xfId="9574" xr:uid="{00000000-0005-0000-0000-000057590000}"/>
    <cellStyle name="Normal 2 26 3 2 3 3 4 2" xfId="30680" xr:uid="{00000000-0005-0000-0000-000058590000}"/>
    <cellStyle name="Normal 2 26 3 2 3 3 5" xfId="19158" xr:uid="{00000000-0005-0000-0000-000059590000}"/>
    <cellStyle name="Normal 2 26 3 2 3 4" xfId="9575" xr:uid="{00000000-0005-0000-0000-00005A590000}"/>
    <cellStyle name="Normal 2 26 3 2 3 4 2" xfId="23004" xr:uid="{00000000-0005-0000-0000-00005B590000}"/>
    <cellStyle name="Normal 2 26 3 2 3 5" xfId="9576" xr:uid="{00000000-0005-0000-0000-00005C590000}"/>
    <cellStyle name="Normal 2 26 3 2 3 5 2" xfId="26840" xr:uid="{00000000-0005-0000-0000-00005D590000}"/>
    <cellStyle name="Normal 2 26 3 2 3 6" xfId="9577" xr:uid="{00000000-0005-0000-0000-00005E590000}"/>
    <cellStyle name="Normal 2 26 3 2 3 6 2" xfId="30677" xr:uid="{00000000-0005-0000-0000-00005F590000}"/>
    <cellStyle name="Normal 2 26 3 2 3 7" xfId="17795" xr:uid="{00000000-0005-0000-0000-000060590000}"/>
    <cellStyle name="Normal 2 26 3 2 4" xfId="9578" xr:uid="{00000000-0005-0000-0000-000061590000}"/>
    <cellStyle name="Normal 2 26 3 2 4 2" xfId="9579" xr:uid="{00000000-0005-0000-0000-000062590000}"/>
    <cellStyle name="Normal 2 26 3 2 4 2 2" xfId="9580" xr:uid="{00000000-0005-0000-0000-000063590000}"/>
    <cellStyle name="Normal 2 26 3 2 4 2 2 2" xfId="23009" xr:uid="{00000000-0005-0000-0000-000064590000}"/>
    <cellStyle name="Normal 2 26 3 2 4 2 3" xfId="9581" xr:uid="{00000000-0005-0000-0000-000065590000}"/>
    <cellStyle name="Normal 2 26 3 2 4 2 3 2" xfId="26845" xr:uid="{00000000-0005-0000-0000-000066590000}"/>
    <cellStyle name="Normal 2 26 3 2 4 2 4" xfId="9582" xr:uid="{00000000-0005-0000-0000-000067590000}"/>
    <cellStyle name="Normal 2 26 3 2 4 2 4 2" xfId="30682" xr:uid="{00000000-0005-0000-0000-000068590000}"/>
    <cellStyle name="Normal 2 26 3 2 4 2 5" xfId="20142" xr:uid="{00000000-0005-0000-0000-000069590000}"/>
    <cellStyle name="Normal 2 26 3 2 4 3" xfId="9583" xr:uid="{00000000-0005-0000-0000-00006A590000}"/>
    <cellStyle name="Normal 2 26 3 2 4 3 2" xfId="23008" xr:uid="{00000000-0005-0000-0000-00006B590000}"/>
    <cellStyle name="Normal 2 26 3 2 4 4" xfId="9584" xr:uid="{00000000-0005-0000-0000-00006C590000}"/>
    <cellStyle name="Normal 2 26 3 2 4 4 2" xfId="26844" xr:uid="{00000000-0005-0000-0000-00006D590000}"/>
    <cellStyle name="Normal 2 26 3 2 4 5" xfId="9585" xr:uid="{00000000-0005-0000-0000-00006E590000}"/>
    <cellStyle name="Normal 2 26 3 2 4 5 2" xfId="30681" xr:uid="{00000000-0005-0000-0000-00006F590000}"/>
    <cellStyle name="Normal 2 26 3 2 4 6" xfId="17797" xr:uid="{00000000-0005-0000-0000-000070590000}"/>
    <cellStyle name="Normal 2 26 3 2 5" xfId="9586" xr:uid="{00000000-0005-0000-0000-000071590000}"/>
    <cellStyle name="Normal 2 26 3 2 5 2" xfId="9587" xr:uid="{00000000-0005-0000-0000-000072590000}"/>
    <cellStyle name="Normal 2 26 3 2 5 2 2" xfId="23010" xr:uid="{00000000-0005-0000-0000-000073590000}"/>
    <cellStyle name="Normal 2 26 3 2 5 3" xfId="9588" xr:uid="{00000000-0005-0000-0000-000074590000}"/>
    <cellStyle name="Normal 2 26 3 2 5 3 2" xfId="26846" xr:uid="{00000000-0005-0000-0000-000075590000}"/>
    <cellStyle name="Normal 2 26 3 2 5 4" xfId="9589" xr:uid="{00000000-0005-0000-0000-000076590000}"/>
    <cellStyle name="Normal 2 26 3 2 5 4 2" xfId="30683" xr:uid="{00000000-0005-0000-0000-000077590000}"/>
    <cellStyle name="Normal 2 26 3 2 5 5" xfId="19155" xr:uid="{00000000-0005-0000-0000-000078590000}"/>
    <cellStyle name="Normal 2 26 3 2 6" xfId="9590" xr:uid="{00000000-0005-0000-0000-000079590000}"/>
    <cellStyle name="Normal 2 26 3 2 6 2" xfId="22995" xr:uid="{00000000-0005-0000-0000-00007A590000}"/>
    <cellStyle name="Normal 2 26 3 2 7" xfId="9591" xr:uid="{00000000-0005-0000-0000-00007B590000}"/>
    <cellStyle name="Normal 2 26 3 2 7 2" xfId="26831" xr:uid="{00000000-0005-0000-0000-00007C590000}"/>
    <cellStyle name="Normal 2 26 3 2 8" xfId="9592" xr:uid="{00000000-0005-0000-0000-00007D590000}"/>
    <cellStyle name="Normal 2 26 3 2 8 2" xfId="30668" xr:uid="{00000000-0005-0000-0000-00007E590000}"/>
    <cellStyle name="Normal 2 26 3 2 9" xfId="17790" xr:uid="{00000000-0005-0000-0000-00007F590000}"/>
    <cellStyle name="Normal 2 26 3 3" xfId="9593" xr:uid="{00000000-0005-0000-0000-000080590000}"/>
    <cellStyle name="Normal 2 26 3 3 2" xfId="9594" xr:uid="{00000000-0005-0000-0000-000081590000}"/>
    <cellStyle name="Normal 2 26 3 3 2 2" xfId="9595" xr:uid="{00000000-0005-0000-0000-000082590000}"/>
    <cellStyle name="Normal 2 26 3 3 2 2 2" xfId="9596" xr:uid="{00000000-0005-0000-0000-000083590000}"/>
    <cellStyle name="Normal 2 26 3 3 2 2 2 2" xfId="9597" xr:uid="{00000000-0005-0000-0000-000084590000}"/>
    <cellStyle name="Normal 2 26 3 3 2 2 2 2 2" xfId="23014" xr:uid="{00000000-0005-0000-0000-000085590000}"/>
    <cellStyle name="Normal 2 26 3 3 2 2 2 3" xfId="9598" xr:uid="{00000000-0005-0000-0000-000086590000}"/>
    <cellStyle name="Normal 2 26 3 3 2 2 2 3 2" xfId="26850" xr:uid="{00000000-0005-0000-0000-000087590000}"/>
    <cellStyle name="Normal 2 26 3 3 2 2 2 4" xfId="9599" xr:uid="{00000000-0005-0000-0000-000088590000}"/>
    <cellStyle name="Normal 2 26 3 3 2 2 2 4 2" xfId="30687" xr:uid="{00000000-0005-0000-0000-000089590000}"/>
    <cellStyle name="Normal 2 26 3 3 2 2 2 5" xfId="20147" xr:uid="{00000000-0005-0000-0000-00008A590000}"/>
    <cellStyle name="Normal 2 26 3 3 2 2 3" xfId="9600" xr:uid="{00000000-0005-0000-0000-00008B590000}"/>
    <cellStyle name="Normal 2 26 3 3 2 2 3 2" xfId="23013" xr:uid="{00000000-0005-0000-0000-00008C590000}"/>
    <cellStyle name="Normal 2 26 3 3 2 2 4" xfId="9601" xr:uid="{00000000-0005-0000-0000-00008D590000}"/>
    <cellStyle name="Normal 2 26 3 3 2 2 4 2" xfId="26849" xr:uid="{00000000-0005-0000-0000-00008E590000}"/>
    <cellStyle name="Normal 2 26 3 3 2 2 5" xfId="9602" xr:uid="{00000000-0005-0000-0000-00008F590000}"/>
    <cellStyle name="Normal 2 26 3 3 2 2 5 2" xfId="30686" xr:uid="{00000000-0005-0000-0000-000090590000}"/>
    <cellStyle name="Normal 2 26 3 3 2 2 6" xfId="17800" xr:uid="{00000000-0005-0000-0000-000091590000}"/>
    <cellStyle name="Normal 2 26 3 3 2 3" xfId="9603" xr:uid="{00000000-0005-0000-0000-000092590000}"/>
    <cellStyle name="Normal 2 26 3 3 2 3 2" xfId="9604" xr:uid="{00000000-0005-0000-0000-000093590000}"/>
    <cellStyle name="Normal 2 26 3 3 2 3 2 2" xfId="23015" xr:uid="{00000000-0005-0000-0000-000094590000}"/>
    <cellStyle name="Normal 2 26 3 3 2 3 3" xfId="9605" xr:uid="{00000000-0005-0000-0000-000095590000}"/>
    <cellStyle name="Normal 2 26 3 3 2 3 3 2" xfId="26851" xr:uid="{00000000-0005-0000-0000-000096590000}"/>
    <cellStyle name="Normal 2 26 3 3 2 3 4" xfId="9606" xr:uid="{00000000-0005-0000-0000-000097590000}"/>
    <cellStyle name="Normal 2 26 3 3 2 3 4 2" xfId="30688" xr:uid="{00000000-0005-0000-0000-000098590000}"/>
    <cellStyle name="Normal 2 26 3 3 2 3 5" xfId="19160" xr:uid="{00000000-0005-0000-0000-000099590000}"/>
    <cellStyle name="Normal 2 26 3 3 2 4" xfId="9607" xr:uid="{00000000-0005-0000-0000-00009A590000}"/>
    <cellStyle name="Normal 2 26 3 3 2 4 2" xfId="23012" xr:uid="{00000000-0005-0000-0000-00009B590000}"/>
    <cellStyle name="Normal 2 26 3 3 2 5" xfId="9608" xr:uid="{00000000-0005-0000-0000-00009C590000}"/>
    <cellStyle name="Normal 2 26 3 3 2 5 2" xfId="26848" xr:uid="{00000000-0005-0000-0000-00009D590000}"/>
    <cellStyle name="Normal 2 26 3 3 2 6" xfId="9609" xr:uid="{00000000-0005-0000-0000-00009E590000}"/>
    <cellStyle name="Normal 2 26 3 3 2 6 2" xfId="30685" xr:uid="{00000000-0005-0000-0000-00009F590000}"/>
    <cellStyle name="Normal 2 26 3 3 2 7" xfId="17799" xr:uid="{00000000-0005-0000-0000-0000A0590000}"/>
    <cellStyle name="Normal 2 26 3 3 3" xfId="9610" xr:uid="{00000000-0005-0000-0000-0000A1590000}"/>
    <cellStyle name="Normal 2 26 3 3 3 2" xfId="9611" xr:uid="{00000000-0005-0000-0000-0000A2590000}"/>
    <cellStyle name="Normal 2 26 3 3 3 2 2" xfId="9612" xr:uid="{00000000-0005-0000-0000-0000A3590000}"/>
    <cellStyle name="Normal 2 26 3 3 3 2 2 2" xfId="23017" xr:uid="{00000000-0005-0000-0000-0000A4590000}"/>
    <cellStyle name="Normal 2 26 3 3 3 2 3" xfId="9613" xr:uid="{00000000-0005-0000-0000-0000A5590000}"/>
    <cellStyle name="Normal 2 26 3 3 3 2 3 2" xfId="26853" xr:uid="{00000000-0005-0000-0000-0000A6590000}"/>
    <cellStyle name="Normal 2 26 3 3 3 2 4" xfId="9614" xr:uid="{00000000-0005-0000-0000-0000A7590000}"/>
    <cellStyle name="Normal 2 26 3 3 3 2 4 2" xfId="30690" xr:uid="{00000000-0005-0000-0000-0000A8590000}"/>
    <cellStyle name="Normal 2 26 3 3 3 2 5" xfId="20146" xr:uid="{00000000-0005-0000-0000-0000A9590000}"/>
    <cellStyle name="Normal 2 26 3 3 3 3" xfId="9615" xr:uid="{00000000-0005-0000-0000-0000AA590000}"/>
    <cellStyle name="Normal 2 26 3 3 3 3 2" xfId="23016" xr:uid="{00000000-0005-0000-0000-0000AB590000}"/>
    <cellStyle name="Normal 2 26 3 3 3 4" xfId="9616" xr:uid="{00000000-0005-0000-0000-0000AC590000}"/>
    <cellStyle name="Normal 2 26 3 3 3 4 2" xfId="26852" xr:uid="{00000000-0005-0000-0000-0000AD590000}"/>
    <cellStyle name="Normal 2 26 3 3 3 5" xfId="9617" xr:uid="{00000000-0005-0000-0000-0000AE590000}"/>
    <cellStyle name="Normal 2 26 3 3 3 5 2" xfId="30689" xr:uid="{00000000-0005-0000-0000-0000AF590000}"/>
    <cellStyle name="Normal 2 26 3 3 3 6" xfId="17801" xr:uid="{00000000-0005-0000-0000-0000B0590000}"/>
    <cellStyle name="Normal 2 26 3 3 4" xfId="9618" xr:uid="{00000000-0005-0000-0000-0000B1590000}"/>
    <cellStyle name="Normal 2 26 3 3 4 2" xfId="9619" xr:uid="{00000000-0005-0000-0000-0000B2590000}"/>
    <cellStyle name="Normal 2 26 3 3 4 2 2" xfId="23018" xr:uid="{00000000-0005-0000-0000-0000B3590000}"/>
    <cellStyle name="Normal 2 26 3 3 4 3" xfId="9620" xr:uid="{00000000-0005-0000-0000-0000B4590000}"/>
    <cellStyle name="Normal 2 26 3 3 4 3 2" xfId="26854" xr:uid="{00000000-0005-0000-0000-0000B5590000}"/>
    <cellStyle name="Normal 2 26 3 3 4 4" xfId="9621" xr:uid="{00000000-0005-0000-0000-0000B6590000}"/>
    <cellStyle name="Normal 2 26 3 3 4 4 2" xfId="30691" xr:uid="{00000000-0005-0000-0000-0000B7590000}"/>
    <cellStyle name="Normal 2 26 3 3 4 5" xfId="19159" xr:uid="{00000000-0005-0000-0000-0000B8590000}"/>
    <cellStyle name="Normal 2 26 3 3 5" xfId="9622" xr:uid="{00000000-0005-0000-0000-0000B9590000}"/>
    <cellStyle name="Normal 2 26 3 3 5 2" xfId="23011" xr:uid="{00000000-0005-0000-0000-0000BA590000}"/>
    <cellStyle name="Normal 2 26 3 3 6" xfId="9623" xr:uid="{00000000-0005-0000-0000-0000BB590000}"/>
    <cellStyle name="Normal 2 26 3 3 6 2" xfId="26847" xr:uid="{00000000-0005-0000-0000-0000BC590000}"/>
    <cellStyle name="Normal 2 26 3 3 7" xfId="9624" xr:uid="{00000000-0005-0000-0000-0000BD590000}"/>
    <cellStyle name="Normal 2 26 3 3 7 2" xfId="30684" xr:uid="{00000000-0005-0000-0000-0000BE590000}"/>
    <cellStyle name="Normal 2 26 3 3 8" xfId="17798" xr:uid="{00000000-0005-0000-0000-0000BF590000}"/>
    <cellStyle name="Normal 2 26 3 4" xfId="9625" xr:uid="{00000000-0005-0000-0000-0000C0590000}"/>
    <cellStyle name="Normal 2 26 3 4 2" xfId="9626" xr:uid="{00000000-0005-0000-0000-0000C1590000}"/>
    <cellStyle name="Normal 2 26 3 4 2 2" xfId="9627" xr:uid="{00000000-0005-0000-0000-0000C2590000}"/>
    <cellStyle name="Normal 2 26 3 4 2 2 2" xfId="9628" xr:uid="{00000000-0005-0000-0000-0000C3590000}"/>
    <cellStyle name="Normal 2 26 3 4 2 2 2 2" xfId="23021" xr:uid="{00000000-0005-0000-0000-0000C4590000}"/>
    <cellStyle name="Normal 2 26 3 4 2 2 3" xfId="9629" xr:uid="{00000000-0005-0000-0000-0000C5590000}"/>
    <cellStyle name="Normal 2 26 3 4 2 2 3 2" xfId="26857" xr:uid="{00000000-0005-0000-0000-0000C6590000}"/>
    <cellStyle name="Normal 2 26 3 4 2 2 4" xfId="9630" xr:uid="{00000000-0005-0000-0000-0000C7590000}"/>
    <cellStyle name="Normal 2 26 3 4 2 2 4 2" xfId="30694" xr:uid="{00000000-0005-0000-0000-0000C8590000}"/>
    <cellStyle name="Normal 2 26 3 4 2 2 5" xfId="20148" xr:uid="{00000000-0005-0000-0000-0000C9590000}"/>
    <cellStyle name="Normal 2 26 3 4 2 3" xfId="9631" xr:uid="{00000000-0005-0000-0000-0000CA590000}"/>
    <cellStyle name="Normal 2 26 3 4 2 3 2" xfId="23020" xr:uid="{00000000-0005-0000-0000-0000CB590000}"/>
    <cellStyle name="Normal 2 26 3 4 2 4" xfId="9632" xr:uid="{00000000-0005-0000-0000-0000CC590000}"/>
    <cellStyle name="Normal 2 26 3 4 2 4 2" xfId="26856" xr:uid="{00000000-0005-0000-0000-0000CD590000}"/>
    <cellStyle name="Normal 2 26 3 4 2 5" xfId="9633" xr:uid="{00000000-0005-0000-0000-0000CE590000}"/>
    <cellStyle name="Normal 2 26 3 4 2 5 2" xfId="30693" xr:uid="{00000000-0005-0000-0000-0000CF590000}"/>
    <cellStyle name="Normal 2 26 3 4 2 6" xfId="17803" xr:uid="{00000000-0005-0000-0000-0000D0590000}"/>
    <cellStyle name="Normal 2 26 3 4 3" xfId="9634" xr:uid="{00000000-0005-0000-0000-0000D1590000}"/>
    <cellStyle name="Normal 2 26 3 4 3 2" xfId="9635" xr:uid="{00000000-0005-0000-0000-0000D2590000}"/>
    <cellStyle name="Normal 2 26 3 4 3 2 2" xfId="23022" xr:uid="{00000000-0005-0000-0000-0000D3590000}"/>
    <cellStyle name="Normal 2 26 3 4 3 3" xfId="9636" xr:uid="{00000000-0005-0000-0000-0000D4590000}"/>
    <cellStyle name="Normal 2 26 3 4 3 3 2" xfId="26858" xr:uid="{00000000-0005-0000-0000-0000D5590000}"/>
    <cellStyle name="Normal 2 26 3 4 3 4" xfId="9637" xr:uid="{00000000-0005-0000-0000-0000D6590000}"/>
    <cellStyle name="Normal 2 26 3 4 3 4 2" xfId="30695" xr:uid="{00000000-0005-0000-0000-0000D7590000}"/>
    <cellStyle name="Normal 2 26 3 4 3 5" xfId="19161" xr:uid="{00000000-0005-0000-0000-0000D8590000}"/>
    <cellStyle name="Normal 2 26 3 4 4" xfId="9638" xr:uid="{00000000-0005-0000-0000-0000D9590000}"/>
    <cellStyle name="Normal 2 26 3 4 4 2" xfId="23019" xr:uid="{00000000-0005-0000-0000-0000DA590000}"/>
    <cellStyle name="Normal 2 26 3 4 5" xfId="9639" xr:uid="{00000000-0005-0000-0000-0000DB590000}"/>
    <cellStyle name="Normal 2 26 3 4 5 2" xfId="26855" xr:uid="{00000000-0005-0000-0000-0000DC590000}"/>
    <cellStyle name="Normal 2 26 3 4 6" xfId="9640" xr:uid="{00000000-0005-0000-0000-0000DD590000}"/>
    <cellStyle name="Normal 2 26 3 4 6 2" xfId="30692" xr:uid="{00000000-0005-0000-0000-0000DE590000}"/>
    <cellStyle name="Normal 2 26 3 4 7" xfId="17802" xr:uid="{00000000-0005-0000-0000-0000DF590000}"/>
    <cellStyle name="Normal 2 26 3 5" xfId="9641" xr:uid="{00000000-0005-0000-0000-0000E0590000}"/>
    <cellStyle name="Normal 2 26 3 5 2" xfId="9642" xr:uid="{00000000-0005-0000-0000-0000E1590000}"/>
    <cellStyle name="Normal 2 26 3 5 2 2" xfId="9643" xr:uid="{00000000-0005-0000-0000-0000E2590000}"/>
    <cellStyle name="Normal 2 26 3 5 2 2 2" xfId="9644" xr:uid="{00000000-0005-0000-0000-0000E3590000}"/>
    <cellStyle name="Normal 2 26 3 5 2 2 2 2" xfId="23025" xr:uid="{00000000-0005-0000-0000-0000E4590000}"/>
    <cellStyle name="Normal 2 26 3 5 2 2 3" xfId="9645" xr:uid="{00000000-0005-0000-0000-0000E5590000}"/>
    <cellStyle name="Normal 2 26 3 5 2 2 3 2" xfId="26861" xr:uid="{00000000-0005-0000-0000-0000E6590000}"/>
    <cellStyle name="Normal 2 26 3 5 2 2 4" xfId="9646" xr:uid="{00000000-0005-0000-0000-0000E7590000}"/>
    <cellStyle name="Normal 2 26 3 5 2 2 4 2" xfId="30698" xr:uid="{00000000-0005-0000-0000-0000E8590000}"/>
    <cellStyle name="Normal 2 26 3 5 2 2 5" xfId="20581" xr:uid="{00000000-0005-0000-0000-0000E9590000}"/>
    <cellStyle name="Normal 2 26 3 5 2 3" xfId="9647" xr:uid="{00000000-0005-0000-0000-0000EA590000}"/>
    <cellStyle name="Normal 2 26 3 5 2 3 2" xfId="23024" xr:uid="{00000000-0005-0000-0000-0000EB590000}"/>
    <cellStyle name="Normal 2 26 3 5 2 4" xfId="9648" xr:uid="{00000000-0005-0000-0000-0000EC590000}"/>
    <cellStyle name="Normal 2 26 3 5 2 4 2" xfId="26860" xr:uid="{00000000-0005-0000-0000-0000ED590000}"/>
    <cellStyle name="Normal 2 26 3 5 2 5" xfId="9649" xr:uid="{00000000-0005-0000-0000-0000EE590000}"/>
    <cellStyle name="Normal 2 26 3 5 2 5 2" xfId="30697" xr:uid="{00000000-0005-0000-0000-0000EF590000}"/>
    <cellStyle name="Normal 2 26 3 5 2 6" xfId="17805" xr:uid="{00000000-0005-0000-0000-0000F0590000}"/>
    <cellStyle name="Normal 2 26 3 5 3" xfId="9650" xr:uid="{00000000-0005-0000-0000-0000F1590000}"/>
    <cellStyle name="Normal 2 26 3 5 3 2" xfId="9651" xr:uid="{00000000-0005-0000-0000-0000F2590000}"/>
    <cellStyle name="Normal 2 26 3 5 3 2 2" xfId="23026" xr:uid="{00000000-0005-0000-0000-0000F3590000}"/>
    <cellStyle name="Normal 2 26 3 5 3 3" xfId="9652" xr:uid="{00000000-0005-0000-0000-0000F4590000}"/>
    <cellStyle name="Normal 2 26 3 5 3 3 2" xfId="26862" xr:uid="{00000000-0005-0000-0000-0000F5590000}"/>
    <cellStyle name="Normal 2 26 3 5 3 4" xfId="9653" xr:uid="{00000000-0005-0000-0000-0000F6590000}"/>
    <cellStyle name="Normal 2 26 3 5 3 4 2" xfId="30699" xr:uid="{00000000-0005-0000-0000-0000F7590000}"/>
    <cellStyle name="Normal 2 26 3 5 3 5" xfId="19597" xr:uid="{00000000-0005-0000-0000-0000F8590000}"/>
    <cellStyle name="Normal 2 26 3 5 4" xfId="9654" xr:uid="{00000000-0005-0000-0000-0000F9590000}"/>
    <cellStyle name="Normal 2 26 3 5 4 2" xfId="23023" xr:uid="{00000000-0005-0000-0000-0000FA590000}"/>
    <cellStyle name="Normal 2 26 3 5 5" xfId="9655" xr:uid="{00000000-0005-0000-0000-0000FB590000}"/>
    <cellStyle name="Normal 2 26 3 5 5 2" xfId="26859" xr:uid="{00000000-0005-0000-0000-0000FC590000}"/>
    <cellStyle name="Normal 2 26 3 5 6" xfId="9656" xr:uid="{00000000-0005-0000-0000-0000FD590000}"/>
    <cellStyle name="Normal 2 26 3 5 6 2" xfId="30696" xr:uid="{00000000-0005-0000-0000-0000FE590000}"/>
    <cellStyle name="Normal 2 26 3 5 7" xfId="17804" xr:uid="{00000000-0005-0000-0000-0000FF590000}"/>
    <cellStyle name="Normal 2 26 3 6" xfId="9657" xr:uid="{00000000-0005-0000-0000-0000005A0000}"/>
    <cellStyle name="Normal 2 26 3 6 2" xfId="9658" xr:uid="{00000000-0005-0000-0000-0000015A0000}"/>
    <cellStyle name="Normal 2 26 3 6 2 2" xfId="9659" xr:uid="{00000000-0005-0000-0000-0000025A0000}"/>
    <cellStyle name="Normal 2 26 3 6 2 2 2" xfId="23028" xr:uid="{00000000-0005-0000-0000-0000035A0000}"/>
    <cellStyle name="Normal 2 26 3 6 2 3" xfId="9660" xr:uid="{00000000-0005-0000-0000-0000045A0000}"/>
    <cellStyle name="Normal 2 26 3 6 2 3 2" xfId="26864" xr:uid="{00000000-0005-0000-0000-0000055A0000}"/>
    <cellStyle name="Normal 2 26 3 6 2 4" xfId="9661" xr:uid="{00000000-0005-0000-0000-0000065A0000}"/>
    <cellStyle name="Normal 2 26 3 6 2 4 2" xfId="30701" xr:uid="{00000000-0005-0000-0000-0000075A0000}"/>
    <cellStyle name="Normal 2 26 3 6 2 5" xfId="20141" xr:uid="{00000000-0005-0000-0000-0000085A0000}"/>
    <cellStyle name="Normal 2 26 3 6 3" xfId="9662" xr:uid="{00000000-0005-0000-0000-0000095A0000}"/>
    <cellStyle name="Normal 2 26 3 6 3 2" xfId="23027" xr:uid="{00000000-0005-0000-0000-00000A5A0000}"/>
    <cellStyle name="Normal 2 26 3 6 4" xfId="9663" xr:uid="{00000000-0005-0000-0000-00000B5A0000}"/>
    <cellStyle name="Normal 2 26 3 6 4 2" xfId="26863" xr:uid="{00000000-0005-0000-0000-00000C5A0000}"/>
    <cellStyle name="Normal 2 26 3 6 5" xfId="9664" xr:uid="{00000000-0005-0000-0000-00000D5A0000}"/>
    <cellStyle name="Normal 2 26 3 6 5 2" xfId="30700" xr:uid="{00000000-0005-0000-0000-00000E5A0000}"/>
    <cellStyle name="Normal 2 26 3 6 6" xfId="17806" xr:uid="{00000000-0005-0000-0000-00000F5A0000}"/>
    <cellStyle name="Normal 2 26 3 7" xfId="9665" xr:uid="{00000000-0005-0000-0000-0000105A0000}"/>
    <cellStyle name="Normal 2 26 3 7 2" xfId="9666" xr:uid="{00000000-0005-0000-0000-0000115A0000}"/>
    <cellStyle name="Normal 2 26 3 7 2 2" xfId="23029" xr:uid="{00000000-0005-0000-0000-0000125A0000}"/>
    <cellStyle name="Normal 2 26 3 7 3" xfId="9667" xr:uid="{00000000-0005-0000-0000-0000135A0000}"/>
    <cellStyle name="Normal 2 26 3 7 3 2" xfId="26865" xr:uid="{00000000-0005-0000-0000-0000145A0000}"/>
    <cellStyle name="Normal 2 26 3 7 4" xfId="9668" xr:uid="{00000000-0005-0000-0000-0000155A0000}"/>
    <cellStyle name="Normal 2 26 3 7 4 2" xfId="30702" xr:uid="{00000000-0005-0000-0000-0000165A0000}"/>
    <cellStyle name="Normal 2 26 3 7 5" xfId="19154" xr:uid="{00000000-0005-0000-0000-0000175A0000}"/>
    <cellStyle name="Normal 2 26 3 8" xfId="9669" xr:uid="{00000000-0005-0000-0000-0000185A0000}"/>
    <cellStyle name="Normal 2 26 3 8 2" xfId="22994" xr:uid="{00000000-0005-0000-0000-0000195A0000}"/>
    <cellStyle name="Normal 2 26 3 9" xfId="9670" xr:uid="{00000000-0005-0000-0000-00001A5A0000}"/>
    <cellStyle name="Normal 2 26 3 9 2" xfId="26830" xr:uid="{00000000-0005-0000-0000-00001B5A0000}"/>
    <cellStyle name="Normal 2 26 4" xfId="9671" xr:uid="{00000000-0005-0000-0000-00001C5A0000}"/>
    <cellStyle name="Normal 2 26 4 2" xfId="9672" xr:uid="{00000000-0005-0000-0000-00001D5A0000}"/>
    <cellStyle name="Normal 2 26 4 2 2" xfId="9673" xr:uid="{00000000-0005-0000-0000-00001E5A0000}"/>
    <cellStyle name="Normal 2 26 4 2 2 2" xfId="9674" xr:uid="{00000000-0005-0000-0000-00001F5A0000}"/>
    <cellStyle name="Normal 2 26 4 2 2 2 2" xfId="9675" xr:uid="{00000000-0005-0000-0000-0000205A0000}"/>
    <cellStyle name="Normal 2 26 4 2 2 2 2 2" xfId="9676" xr:uid="{00000000-0005-0000-0000-0000215A0000}"/>
    <cellStyle name="Normal 2 26 4 2 2 2 2 2 2" xfId="23034" xr:uid="{00000000-0005-0000-0000-0000225A0000}"/>
    <cellStyle name="Normal 2 26 4 2 2 2 2 3" xfId="9677" xr:uid="{00000000-0005-0000-0000-0000235A0000}"/>
    <cellStyle name="Normal 2 26 4 2 2 2 2 3 2" xfId="26870" xr:uid="{00000000-0005-0000-0000-0000245A0000}"/>
    <cellStyle name="Normal 2 26 4 2 2 2 2 4" xfId="9678" xr:uid="{00000000-0005-0000-0000-0000255A0000}"/>
    <cellStyle name="Normal 2 26 4 2 2 2 2 4 2" xfId="30707" xr:uid="{00000000-0005-0000-0000-0000265A0000}"/>
    <cellStyle name="Normal 2 26 4 2 2 2 2 5" xfId="20151" xr:uid="{00000000-0005-0000-0000-0000275A0000}"/>
    <cellStyle name="Normal 2 26 4 2 2 2 3" xfId="9679" xr:uid="{00000000-0005-0000-0000-0000285A0000}"/>
    <cellStyle name="Normal 2 26 4 2 2 2 3 2" xfId="23033" xr:uid="{00000000-0005-0000-0000-0000295A0000}"/>
    <cellStyle name="Normal 2 26 4 2 2 2 4" xfId="9680" xr:uid="{00000000-0005-0000-0000-00002A5A0000}"/>
    <cellStyle name="Normal 2 26 4 2 2 2 4 2" xfId="26869" xr:uid="{00000000-0005-0000-0000-00002B5A0000}"/>
    <cellStyle name="Normal 2 26 4 2 2 2 5" xfId="9681" xr:uid="{00000000-0005-0000-0000-00002C5A0000}"/>
    <cellStyle name="Normal 2 26 4 2 2 2 5 2" xfId="30706" xr:uid="{00000000-0005-0000-0000-00002D5A0000}"/>
    <cellStyle name="Normal 2 26 4 2 2 2 6" xfId="17810" xr:uid="{00000000-0005-0000-0000-00002E5A0000}"/>
    <cellStyle name="Normal 2 26 4 2 2 3" xfId="9682" xr:uid="{00000000-0005-0000-0000-00002F5A0000}"/>
    <cellStyle name="Normal 2 26 4 2 2 3 2" xfId="9683" xr:uid="{00000000-0005-0000-0000-0000305A0000}"/>
    <cellStyle name="Normal 2 26 4 2 2 3 2 2" xfId="23035" xr:uid="{00000000-0005-0000-0000-0000315A0000}"/>
    <cellStyle name="Normal 2 26 4 2 2 3 3" xfId="9684" xr:uid="{00000000-0005-0000-0000-0000325A0000}"/>
    <cellStyle name="Normal 2 26 4 2 2 3 3 2" xfId="26871" xr:uid="{00000000-0005-0000-0000-0000335A0000}"/>
    <cellStyle name="Normal 2 26 4 2 2 3 4" xfId="9685" xr:uid="{00000000-0005-0000-0000-0000345A0000}"/>
    <cellStyle name="Normal 2 26 4 2 2 3 4 2" xfId="30708" xr:uid="{00000000-0005-0000-0000-0000355A0000}"/>
    <cellStyle name="Normal 2 26 4 2 2 3 5" xfId="19164" xr:uid="{00000000-0005-0000-0000-0000365A0000}"/>
    <cellStyle name="Normal 2 26 4 2 2 4" xfId="9686" xr:uid="{00000000-0005-0000-0000-0000375A0000}"/>
    <cellStyle name="Normal 2 26 4 2 2 4 2" xfId="23032" xr:uid="{00000000-0005-0000-0000-0000385A0000}"/>
    <cellStyle name="Normal 2 26 4 2 2 5" xfId="9687" xr:uid="{00000000-0005-0000-0000-0000395A0000}"/>
    <cellStyle name="Normal 2 26 4 2 2 5 2" xfId="26868" xr:uid="{00000000-0005-0000-0000-00003A5A0000}"/>
    <cellStyle name="Normal 2 26 4 2 2 6" xfId="9688" xr:uid="{00000000-0005-0000-0000-00003B5A0000}"/>
    <cellStyle name="Normal 2 26 4 2 2 6 2" xfId="30705" xr:uid="{00000000-0005-0000-0000-00003C5A0000}"/>
    <cellStyle name="Normal 2 26 4 2 2 7" xfId="17809" xr:uid="{00000000-0005-0000-0000-00003D5A0000}"/>
    <cellStyle name="Normal 2 26 4 2 3" xfId="9689" xr:uid="{00000000-0005-0000-0000-00003E5A0000}"/>
    <cellStyle name="Normal 2 26 4 2 3 2" xfId="9690" xr:uid="{00000000-0005-0000-0000-00003F5A0000}"/>
    <cellStyle name="Normal 2 26 4 2 3 2 2" xfId="9691" xr:uid="{00000000-0005-0000-0000-0000405A0000}"/>
    <cellStyle name="Normal 2 26 4 2 3 2 2 2" xfId="23037" xr:uid="{00000000-0005-0000-0000-0000415A0000}"/>
    <cellStyle name="Normal 2 26 4 2 3 2 3" xfId="9692" xr:uid="{00000000-0005-0000-0000-0000425A0000}"/>
    <cellStyle name="Normal 2 26 4 2 3 2 3 2" xfId="26873" xr:uid="{00000000-0005-0000-0000-0000435A0000}"/>
    <cellStyle name="Normal 2 26 4 2 3 2 4" xfId="9693" xr:uid="{00000000-0005-0000-0000-0000445A0000}"/>
    <cellStyle name="Normal 2 26 4 2 3 2 4 2" xfId="30710" xr:uid="{00000000-0005-0000-0000-0000455A0000}"/>
    <cellStyle name="Normal 2 26 4 2 3 2 5" xfId="20150" xr:uid="{00000000-0005-0000-0000-0000465A0000}"/>
    <cellStyle name="Normal 2 26 4 2 3 3" xfId="9694" xr:uid="{00000000-0005-0000-0000-0000475A0000}"/>
    <cellStyle name="Normal 2 26 4 2 3 3 2" xfId="23036" xr:uid="{00000000-0005-0000-0000-0000485A0000}"/>
    <cellStyle name="Normal 2 26 4 2 3 4" xfId="9695" xr:uid="{00000000-0005-0000-0000-0000495A0000}"/>
    <cellStyle name="Normal 2 26 4 2 3 4 2" xfId="26872" xr:uid="{00000000-0005-0000-0000-00004A5A0000}"/>
    <cellStyle name="Normal 2 26 4 2 3 5" xfId="9696" xr:uid="{00000000-0005-0000-0000-00004B5A0000}"/>
    <cellStyle name="Normal 2 26 4 2 3 5 2" xfId="30709" xr:uid="{00000000-0005-0000-0000-00004C5A0000}"/>
    <cellStyle name="Normal 2 26 4 2 3 6" xfId="17811" xr:uid="{00000000-0005-0000-0000-00004D5A0000}"/>
    <cellStyle name="Normal 2 26 4 2 4" xfId="9697" xr:uid="{00000000-0005-0000-0000-00004E5A0000}"/>
    <cellStyle name="Normal 2 26 4 2 4 2" xfId="9698" xr:uid="{00000000-0005-0000-0000-00004F5A0000}"/>
    <cellStyle name="Normal 2 26 4 2 4 2 2" xfId="23038" xr:uid="{00000000-0005-0000-0000-0000505A0000}"/>
    <cellStyle name="Normal 2 26 4 2 4 3" xfId="9699" xr:uid="{00000000-0005-0000-0000-0000515A0000}"/>
    <cellStyle name="Normal 2 26 4 2 4 3 2" xfId="26874" xr:uid="{00000000-0005-0000-0000-0000525A0000}"/>
    <cellStyle name="Normal 2 26 4 2 4 4" xfId="9700" xr:uid="{00000000-0005-0000-0000-0000535A0000}"/>
    <cellStyle name="Normal 2 26 4 2 4 4 2" xfId="30711" xr:uid="{00000000-0005-0000-0000-0000545A0000}"/>
    <cellStyle name="Normal 2 26 4 2 4 5" xfId="19163" xr:uid="{00000000-0005-0000-0000-0000555A0000}"/>
    <cellStyle name="Normal 2 26 4 2 5" xfId="9701" xr:uid="{00000000-0005-0000-0000-0000565A0000}"/>
    <cellStyle name="Normal 2 26 4 2 5 2" xfId="23031" xr:uid="{00000000-0005-0000-0000-0000575A0000}"/>
    <cellStyle name="Normal 2 26 4 2 6" xfId="9702" xr:uid="{00000000-0005-0000-0000-0000585A0000}"/>
    <cellStyle name="Normal 2 26 4 2 6 2" xfId="26867" xr:uid="{00000000-0005-0000-0000-0000595A0000}"/>
    <cellStyle name="Normal 2 26 4 2 7" xfId="9703" xr:uid="{00000000-0005-0000-0000-00005A5A0000}"/>
    <cellStyle name="Normal 2 26 4 2 7 2" xfId="30704" xr:uid="{00000000-0005-0000-0000-00005B5A0000}"/>
    <cellStyle name="Normal 2 26 4 2 8" xfId="17808" xr:uid="{00000000-0005-0000-0000-00005C5A0000}"/>
    <cellStyle name="Normal 2 26 4 3" xfId="9704" xr:uid="{00000000-0005-0000-0000-00005D5A0000}"/>
    <cellStyle name="Normal 2 26 4 3 2" xfId="9705" xr:uid="{00000000-0005-0000-0000-00005E5A0000}"/>
    <cellStyle name="Normal 2 26 4 3 2 2" xfId="9706" xr:uid="{00000000-0005-0000-0000-00005F5A0000}"/>
    <cellStyle name="Normal 2 26 4 3 2 2 2" xfId="9707" xr:uid="{00000000-0005-0000-0000-0000605A0000}"/>
    <cellStyle name="Normal 2 26 4 3 2 2 2 2" xfId="23041" xr:uid="{00000000-0005-0000-0000-0000615A0000}"/>
    <cellStyle name="Normal 2 26 4 3 2 2 3" xfId="9708" xr:uid="{00000000-0005-0000-0000-0000625A0000}"/>
    <cellStyle name="Normal 2 26 4 3 2 2 3 2" xfId="26877" xr:uid="{00000000-0005-0000-0000-0000635A0000}"/>
    <cellStyle name="Normal 2 26 4 3 2 2 4" xfId="9709" xr:uid="{00000000-0005-0000-0000-0000645A0000}"/>
    <cellStyle name="Normal 2 26 4 3 2 2 4 2" xfId="30714" xr:uid="{00000000-0005-0000-0000-0000655A0000}"/>
    <cellStyle name="Normal 2 26 4 3 2 2 5" xfId="20152" xr:uid="{00000000-0005-0000-0000-0000665A0000}"/>
    <cellStyle name="Normal 2 26 4 3 2 3" xfId="9710" xr:uid="{00000000-0005-0000-0000-0000675A0000}"/>
    <cellStyle name="Normal 2 26 4 3 2 3 2" xfId="23040" xr:uid="{00000000-0005-0000-0000-0000685A0000}"/>
    <cellStyle name="Normal 2 26 4 3 2 4" xfId="9711" xr:uid="{00000000-0005-0000-0000-0000695A0000}"/>
    <cellStyle name="Normal 2 26 4 3 2 4 2" xfId="26876" xr:uid="{00000000-0005-0000-0000-00006A5A0000}"/>
    <cellStyle name="Normal 2 26 4 3 2 5" xfId="9712" xr:uid="{00000000-0005-0000-0000-00006B5A0000}"/>
    <cellStyle name="Normal 2 26 4 3 2 5 2" xfId="30713" xr:uid="{00000000-0005-0000-0000-00006C5A0000}"/>
    <cellStyle name="Normal 2 26 4 3 2 6" xfId="17813" xr:uid="{00000000-0005-0000-0000-00006D5A0000}"/>
    <cellStyle name="Normal 2 26 4 3 3" xfId="9713" xr:uid="{00000000-0005-0000-0000-00006E5A0000}"/>
    <cellStyle name="Normal 2 26 4 3 3 2" xfId="9714" xr:uid="{00000000-0005-0000-0000-00006F5A0000}"/>
    <cellStyle name="Normal 2 26 4 3 3 2 2" xfId="23042" xr:uid="{00000000-0005-0000-0000-0000705A0000}"/>
    <cellStyle name="Normal 2 26 4 3 3 3" xfId="9715" xr:uid="{00000000-0005-0000-0000-0000715A0000}"/>
    <cellStyle name="Normal 2 26 4 3 3 3 2" xfId="26878" xr:uid="{00000000-0005-0000-0000-0000725A0000}"/>
    <cellStyle name="Normal 2 26 4 3 3 4" xfId="9716" xr:uid="{00000000-0005-0000-0000-0000735A0000}"/>
    <cellStyle name="Normal 2 26 4 3 3 4 2" xfId="30715" xr:uid="{00000000-0005-0000-0000-0000745A0000}"/>
    <cellStyle name="Normal 2 26 4 3 3 5" xfId="19165" xr:uid="{00000000-0005-0000-0000-0000755A0000}"/>
    <cellStyle name="Normal 2 26 4 3 4" xfId="9717" xr:uid="{00000000-0005-0000-0000-0000765A0000}"/>
    <cellStyle name="Normal 2 26 4 3 4 2" xfId="23039" xr:uid="{00000000-0005-0000-0000-0000775A0000}"/>
    <cellStyle name="Normal 2 26 4 3 5" xfId="9718" xr:uid="{00000000-0005-0000-0000-0000785A0000}"/>
    <cellStyle name="Normal 2 26 4 3 5 2" xfId="26875" xr:uid="{00000000-0005-0000-0000-0000795A0000}"/>
    <cellStyle name="Normal 2 26 4 3 6" xfId="9719" xr:uid="{00000000-0005-0000-0000-00007A5A0000}"/>
    <cellStyle name="Normal 2 26 4 3 6 2" xfId="30712" xr:uid="{00000000-0005-0000-0000-00007B5A0000}"/>
    <cellStyle name="Normal 2 26 4 3 7" xfId="17812" xr:uid="{00000000-0005-0000-0000-00007C5A0000}"/>
    <cellStyle name="Normal 2 26 4 4" xfId="9720" xr:uid="{00000000-0005-0000-0000-00007D5A0000}"/>
    <cellStyle name="Normal 2 26 4 4 2" xfId="9721" xr:uid="{00000000-0005-0000-0000-00007E5A0000}"/>
    <cellStyle name="Normal 2 26 4 4 2 2" xfId="9722" xr:uid="{00000000-0005-0000-0000-00007F5A0000}"/>
    <cellStyle name="Normal 2 26 4 4 2 2 2" xfId="23044" xr:uid="{00000000-0005-0000-0000-0000805A0000}"/>
    <cellStyle name="Normal 2 26 4 4 2 3" xfId="9723" xr:uid="{00000000-0005-0000-0000-0000815A0000}"/>
    <cellStyle name="Normal 2 26 4 4 2 3 2" xfId="26880" xr:uid="{00000000-0005-0000-0000-0000825A0000}"/>
    <cellStyle name="Normal 2 26 4 4 2 4" xfId="9724" xr:uid="{00000000-0005-0000-0000-0000835A0000}"/>
    <cellStyle name="Normal 2 26 4 4 2 4 2" xfId="30717" xr:uid="{00000000-0005-0000-0000-0000845A0000}"/>
    <cellStyle name="Normal 2 26 4 4 2 5" xfId="20149" xr:uid="{00000000-0005-0000-0000-0000855A0000}"/>
    <cellStyle name="Normal 2 26 4 4 3" xfId="9725" xr:uid="{00000000-0005-0000-0000-0000865A0000}"/>
    <cellStyle name="Normal 2 26 4 4 3 2" xfId="23043" xr:uid="{00000000-0005-0000-0000-0000875A0000}"/>
    <cellStyle name="Normal 2 26 4 4 4" xfId="9726" xr:uid="{00000000-0005-0000-0000-0000885A0000}"/>
    <cellStyle name="Normal 2 26 4 4 4 2" xfId="26879" xr:uid="{00000000-0005-0000-0000-0000895A0000}"/>
    <cellStyle name="Normal 2 26 4 4 5" xfId="9727" xr:uid="{00000000-0005-0000-0000-00008A5A0000}"/>
    <cellStyle name="Normal 2 26 4 4 5 2" xfId="30716" xr:uid="{00000000-0005-0000-0000-00008B5A0000}"/>
    <cellStyle name="Normal 2 26 4 4 6" xfId="17814" xr:uid="{00000000-0005-0000-0000-00008C5A0000}"/>
    <cellStyle name="Normal 2 26 4 5" xfId="9728" xr:uid="{00000000-0005-0000-0000-00008D5A0000}"/>
    <cellStyle name="Normal 2 26 4 5 2" xfId="9729" xr:uid="{00000000-0005-0000-0000-00008E5A0000}"/>
    <cellStyle name="Normal 2 26 4 5 2 2" xfId="23045" xr:uid="{00000000-0005-0000-0000-00008F5A0000}"/>
    <cellStyle name="Normal 2 26 4 5 3" xfId="9730" xr:uid="{00000000-0005-0000-0000-0000905A0000}"/>
    <cellStyle name="Normal 2 26 4 5 3 2" xfId="26881" xr:uid="{00000000-0005-0000-0000-0000915A0000}"/>
    <cellStyle name="Normal 2 26 4 5 4" xfId="9731" xr:uid="{00000000-0005-0000-0000-0000925A0000}"/>
    <cellStyle name="Normal 2 26 4 5 4 2" xfId="30718" xr:uid="{00000000-0005-0000-0000-0000935A0000}"/>
    <cellStyle name="Normal 2 26 4 5 5" xfId="19162" xr:uid="{00000000-0005-0000-0000-0000945A0000}"/>
    <cellStyle name="Normal 2 26 4 6" xfId="9732" xr:uid="{00000000-0005-0000-0000-0000955A0000}"/>
    <cellStyle name="Normal 2 26 4 6 2" xfId="23030" xr:uid="{00000000-0005-0000-0000-0000965A0000}"/>
    <cellStyle name="Normal 2 26 4 7" xfId="9733" xr:uid="{00000000-0005-0000-0000-0000975A0000}"/>
    <cellStyle name="Normal 2 26 4 7 2" xfId="26866" xr:uid="{00000000-0005-0000-0000-0000985A0000}"/>
    <cellStyle name="Normal 2 26 4 8" xfId="9734" xr:uid="{00000000-0005-0000-0000-0000995A0000}"/>
    <cellStyle name="Normal 2 26 4 8 2" xfId="30703" xr:uid="{00000000-0005-0000-0000-00009A5A0000}"/>
    <cellStyle name="Normal 2 26 4 9" xfId="17807" xr:uid="{00000000-0005-0000-0000-00009B5A0000}"/>
    <cellStyle name="Normal 2 26 5" xfId="9735" xr:uid="{00000000-0005-0000-0000-00009C5A0000}"/>
    <cellStyle name="Normal 2 26 5 2" xfId="9736" xr:uid="{00000000-0005-0000-0000-00009D5A0000}"/>
    <cellStyle name="Normal 2 26 5 2 2" xfId="9737" xr:uid="{00000000-0005-0000-0000-00009E5A0000}"/>
    <cellStyle name="Normal 2 26 5 2 2 2" xfId="9738" xr:uid="{00000000-0005-0000-0000-00009F5A0000}"/>
    <cellStyle name="Normal 2 26 5 2 2 2 2" xfId="9739" xr:uid="{00000000-0005-0000-0000-0000A05A0000}"/>
    <cellStyle name="Normal 2 26 5 2 2 2 2 2" xfId="23049" xr:uid="{00000000-0005-0000-0000-0000A15A0000}"/>
    <cellStyle name="Normal 2 26 5 2 2 2 3" xfId="9740" xr:uid="{00000000-0005-0000-0000-0000A25A0000}"/>
    <cellStyle name="Normal 2 26 5 2 2 2 3 2" xfId="26885" xr:uid="{00000000-0005-0000-0000-0000A35A0000}"/>
    <cellStyle name="Normal 2 26 5 2 2 2 4" xfId="9741" xr:uid="{00000000-0005-0000-0000-0000A45A0000}"/>
    <cellStyle name="Normal 2 26 5 2 2 2 4 2" xfId="30722" xr:uid="{00000000-0005-0000-0000-0000A55A0000}"/>
    <cellStyle name="Normal 2 26 5 2 2 2 5" xfId="20154" xr:uid="{00000000-0005-0000-0000-0000A65A0000}"/>
    <cellStyle name="Normal 2 26 5 2 2 3" xfId="9742" xr:uid="{00000000-0005-0000-0000-0000A75A0000}"/>
    <cellStyle name="Normal 2 26 5 2 2 3 2" xfId="23048" xr:uid="{00000000-0005-0000-0000-0000A85A0000}"/>
    <cellStyle name="Normal 2 26 5 2 2 4" xfId="9743" xr:uid="{00000000-0005-0000-0000-0000A95A0000}"/>
    <cellStyle name="Normal 2 26 5 2 2 4 2" xfId="26884" xr:uid="{00000000-0005-0000-0000-0000AA5A0000}"/>
    <cellStyle name="Normal 2 26 5 2 2 5" xfId="9744" xr:uid="{00000000-0005-0000-0000-0000AB5A0000}"/>
    <cellStyle name="Normal 2 26 5 2 2 5 2" xfId="30721" xr:uid="{00000000-0005-0000-0000-0000AC5A0000}"/>
    <cellStyle name="Normal 2 26 5 2 2 6" xfId="17817" xr:uid="{00000000-0005-0000-0000-0000AD5A0000}"/>
    <cellStyle name="Normal 2 26 5 2 3" xfId="9745" xr:uid="{00000000-0005-0000-0000-0000AE5A0000}"/>
    <cellStyle name="Normal 2 26 5 2 3 2" xfId="9746" xr:uid="{00000000-0005-0000-0000-0000AF5A0000}"/>
    <cellStyle name="Normal 2 26 5 2 3 2 2" xfId="23050" xr:uid="{00000000-0005-0000-0000-0000B05A0000}"/>
    <cellStyle name="Normal 2 26 5 2 3 3" xfId="9747" xr:uid="{00000000-0005-0000-0000-0000B15A0000}"/>
    <cellStyle name="Normal 2 26 5 2 3 3 2" xfId="26886" xr:uid="{00000000-0005-0000-0000-0000B25A0000}"/>
    <cellStyle name="Normal 2 26 5 2 3 4" xfId="9748" xr:uid="{00000000-0005-0000-0000-0000B35A0000}"/>
    <cellStyle name="Normal 2 26 5 2 3 4 2" xfId="30723" xr:uid="{00000000-0005-0000-0000-0000B45A0000}"/>
    <cellStyle name="Normal 2 26 5 2 3 5" xfId="19167" xr:uid="{00000000-0005-0000-0000-0000B55A0000}"/>
    <cellStyle name="Normal 2 26 5 2 4" xfId="9749" xr:uid="{00000000-0005-0000-0000-0000B65A0000}"/>
    <cellStyle name="Normal 2 26 5 2 4 2" xfId="23047" xr:uid="{00000000-0005-0000-0000-0000B75A0000}"/>
    <cellStyle name="Normal 2 26 5 2 5" xfId="9750" xr:uid="{00000000-0005-0000-0000-0000B85A0000}"/>
    <cellStyle name="Normal 2 26 5 2 5 2" xfId="26883" xr:uid="{00000000-0005-0000-0000-0000B95A0000}"/>
    <cellStyle name="Normal 2 26 5 2 6" xfId="9751" xr:uid="{00000000-0005-0000-0000-0000BA5A0000}"/>
    <cellStyle name="Normal 2 26 5 2 6 2" xfId="30720" xr:uid="{00000000-0005-0000-0000-0000BB5A0000}"/>
    <cellStyle name="Normal 2 26 5 2 7" xfId="17816" xr:uid="{00000000-0005-0000-0000-0000BC5A0000}"/>
    <cellStyle name="Normal 2 26 5 3" xfId="9752" xr:uid="{00000000-0005-0000-0000-0000BD5A0000}"/>
    <cellStyle name="Normal 2 26 5 3 2" xfId="9753" xr:uid="{00000000-0005-0000-0000-0000BE5A0000}"/>
    <cellStyle name="Normal 2 26 5 3 2 2" xfId="9754" xr:uid="{00000000-0005-0000-0000-0000BF5A0000}"/>
    <cellStyle name="Normal 2 26 5 3 2 2 2" xfId="23052" xr:uid="{00000000-0005-0000-0000-0000C05A0000}"/>
    <cellStyle name="Normal 2 26 5 3 2 3" xfId="9755" xr:uid="{00000000-0005-0000-0000-0000C15A0000}"/>
    <cellStyle name="Normal 2 26 5 3 2 3 2" xfId="26888" xr:uid="{00000000-0005-0000-0000-0000C25A0000}"/>
    <cellStyle name="Normal 2 26 5 3 2 4" xfId="9756" xr:uid="{00000000-0005-0000-0000-0000C35A0000}"/>
    <cellStyle name="Normal 2 26 5 3 2 4 2" xfId="30725" xr:uid="{00000000-0005-0000-0000-0000C45A0000}"/>
    <cellStyle name="Normal 2 26 5 3 2 5" xfId="20153" xr:uid="{00000000-0005-0000-0000-0000C55A0000}"/>
    <cellStyle name="Normal 2 26 5 3 3" xfId="9757" xr:uid="{00000000-0005-0000-0000-0000C65A0000}"/>
    <cellStyle name="Normal 2 26 5 3 3 2" xfId="23051" xr:uid="{00000000-0005-0000-0000-0000C75A0000}"/>
    <cellStyle name="Normal 2 26 5 3 4" xfId="9758" xr:uid="{00000000-0005-0000-0000-0000C85A0000}"/>
    <cellStyle name="Normal 2 26 5 3 4 2" xfId="26887" xr:uid="{00000000-0005-0000-0000-0000C95A0000}"/>
    <cellStyle name="Normal 2 26 5 3 5" xfId="9759" xr:uid="{00000000-0005-0000-0000-0000CA5A0000}"/>
    <cellStyle name="Normal 2 26 5 3 5 2" xfId="30724" xr:uid="{00000000-0005-0000-0000-0000CB5A0000}"/>
    <cellStyle name="Normal 2 26 5 3 6" xfId="17818" xr:uid="{00000000-0005-0000-0000-0000CC5A0000}"/>
    <cellStyle name="Normal 2 26 5 4" xfId="9760" xr:uid="{00000000-0005-0000-0000-0000CD5A0000}"/>
    <cellStyle name="Normal 2 26 5 4 2" xfId="9761" xr:uid="{00000000-0005-0000-0000-0000CE5A0000}"/>
    <cellStyle name="Normal 2 26 5 4 2 2" xfId="23053" xr:uid="{00000000-0005-0000-0000-0000CF5A0000}"/>
    <cellStyle name="Normal 2 26 5 4 3" xfId="9762" xr:uid="{00000000-0005-0000-0000-0000D05A0000}"/>
    <cellStyle name="Normal 2 26 5 4 3 2" xfId="26889" xr:uid="{00000000-0005-0000-0000-0000D15A0000}"/>
    <cellStyle name="Normal 2 26 5 4 4" xfId="9763" xr:uid="{00000000-0005-0000-0000-0000D25A0000}"/>
    <cellStyle name="Normal 2 26 5 4 4 2" xfId="30726" xr:uid="{00000000-0005-0000-0000-0000D35A0000}"/>
    <cellStyle name="Normal 2 26 5 4 5" xfId="19166" xr:uid="{00000000-0005-0000-0000-0000D45A0000}"/>
    <cellStyle name="Normal 2 26 5 5" xfId="9764" xr:uid="{00000000-0005-0000-0000-0000D55A0000}"/>
    <cellStyle name="Normal 2 26 5 5 2" xfId="23046" xr:uid="{00000000-0005-0000-0000-0000D65A0000}"/>
    <cellStyle name="Normal 2 26 5 6" xfId="9765" xr:uid="{00000000-0005-0000-0000-0000D75A0000}"/>
    <cellStyle name="Normal 2 26 5 6 2" xfId="26882" xr:uid="{00000000-0005-0000-0000-0000D85A0000}"/>
    <cellStyle name="Normal 2 26 5 7" xfId="9766" xr:uid="{00000000-0005-0000-0000-0000D95A0000}"/>
    <cellStyle name="Normal 2 26 5 7 2" xfId="30719" xr:uid="{00000000-0005-0000-0000-0000DA5A0000}"/>
    <cellStyle name="Normal 2 26 5 8" xfId="17815" xr:uid="{00000000-0005-0000-0000-0000DB5A0000}"/>
    <cellStyle name="Normal 2 26 6" xfId="9767" xr:uid="{00000000-0005-0000-0000-0000DC5A0000}"/>
    <cellStyle name="Normal 2 26 6 2" xfId="9768" xr:uid="{00000000-0005-0000-0000-0000DD5A0000}"/>
    <cellStyle name="Normal 2 26 6 2 2" xfId="9769" xr:uid="{00000000-0005-0000-0000-0000DE5A0000}"/>
    <cellStyle name="Normal 2 26 6 2 2 2" xfId="9770" xr:uid="{00000000-0005-0000-0000-0000DF5A0000}"/>
    <cellStyle name="Normal 2 26 6 2 2 2 2" xfId="23056" xr:uid="{00000000-0005-0000-0000-0000E05A0000}"/>
    <cellStyle name="Normal 2 26 6 2 2 3" xfId="9771" xr:uid="{00000000-0005-0000-0000-0000E15A0000}"/>
    <cellStyle name="Normal 2 26 6 2 2 3 2" xfId="26892" xr:uid="{00000000-0005-0000-0000-0000E25A0000}"/>
    <cellStyle name="Normal 2 26 6 2 2 4" xfId="9772" xr:uid="{00000000-0005-0000-0000-0000E35A0000}"/>
    <cellStyle name="Normal 2 26 6 2 2 4 2" xfId="30729" xr:uid="{00000000-0005-0000-0000-0000E45A0000}"/>
    <cellStyle name="Normal 2 26 6 2 2 5" xfId="20155" xr:uid="{00000000-0005-0000-0000-0000E55A0000}"/>
    <cellStyle name="Normal 2 26 6 2 3" xfId="9773" xr:uid="{00000000-0005-0000-0000-0000E65A0000}"/>
    <cellStyle name="Normal 2 26 6 2 3 2" xfId="23055" xr:uid="{00000000-0005-0000-0000-0000E75A0000}"/>
    <cellStyle name="Normal 2 26 6 2 4" xfId="9774" xr:uid="{00000000-0005-0000-0000-0000E85A0000}"/>
    <cellStyle name="Normal 2 26 6 2 4 2" xfId="26891" xr:uid="{00000000-0005-0000-0000-0000E95A0000}"/>
    <cellStyle name="Normal 2 26 6 2 5" xfId="9775" xr:uid="{00000000-0005-0000-0000-0000EA5A0000}"/>
    <cellStyle name="Normal 2 26 6 2 5 2" xfId="30728" xr:uid="{00000000-0005-0000-0000-0000EB5A0000}"/>
    <cellStyle name="Normal 2 26 6 2 6" xfId="17820" xr:uid="{00000000-0005-0000-0000-0000EC5A0000}"/>
    <cellStyle name="Normal 2 26 6 3" xfId="9776" xr:uid="{00000000-0005-0000-0000-0000ED5A0000}"/>
    <cellStyle name="Normal 2 26 6 3 2" xfId="9777" xr:uid="{00000000-0005-0000-0000-0000EE5A0000}"/>
    <cellStyle name="Normal 2 26 6 3 2 2" xfId="23057" xr:uid="{00000000-0005-0000-0000-0000EF5A0000}"/>
    <cellStyle name="Normal 2 26 6 3 3" xfId="9778" xr:uid="{00000000-0005-0000-0000-0000F05A0000}"/>
    <cellStyle name="Normal 2 26 6 3 3 2" xfId="26893" xr:uid="{00000000-0005-0000-0000-0000F15A0000}"/>
    <cellStyle name="Normal 2 26 6 3 4" xfId="9779" xr:uid="{00000000-0005-0000-0000-0000F25A0000}"/>
    <cellStyle name="Normal 2 26 6 3 4 2" xfId="30730" xr:uid="{00000000-0005-0000-0000-0000F35A0000}"/>
    <cellStyle name="Normal 2 26 6 3 5" xfId="19168" xr:uid="{00000000-0005-0000-0000-0000F45A0000}"/>
    <cellStyle name="Normal 2 26 6 4" xfId="9780" xr:uid="{00000000-0005-0000-0000-0000F55A0000}"/>
    <cellStyle name="Normal 2 26 6 4 2" xfId="23054" xr:uid="{00000000-0005-0000-0000-0000F65A0000}"/>
    <cellStyle name="Normal 2 26 6 5" xfId="9781" xr:uid="{00000000-0005-0000-0000-0000F75A0000}"/>
    <cellStyle name="Normal 2 26 6 5 2" xfId="26890" xr:uid="{00000000-0005-0000-0000-0000F85A0000}"/>
    <cellStyle name="Normal 2 26 6 6" xfId="9782" xr:uid="{00000000-0005-0000-0000-0000F95A0000}"/>
    <cellStyle name="Normal 2 26 6 6 2" xfId="30727" xr:uid="{00000000-0005-0000-0000-0000FA5A0000}"/>
    <cellStyle name="Normal 2 26 6 7" xfId="17819" xr:uid="{00000000-0005-0000-0000-0000FB5A0000}"/>
    <cellStyle name="Normal 2 26 7" xfId="9783" xr:uid="{00000000-0005-0000-0000-0000FC5A0000}"/>
    <cellStyle name="Normal 2 26 7 2" xfId="9784" xr:uid="{00000000-0005-0000-0000-0000FD5A0000}"/>
    <cellStyle name="Normal 2 26 7 2 2" xfId="9785" xr:uid="{00000000-0005-0000-0000-0000FE5A0000}"/>
    <cellStyle name="Normal 2 26 7 2 2 2" xfId="9786" xr:uid="{00000000-0005-0000-0000-0000FF5A0000}"/>
    <cellStyle name="Normal 2 26 7 2 2 2 2" xfId="23060" xr:uid="{00000000-0005-0000-0000-0000005B0000}"/>
    <cellStyle name="Normal 2 26 7 2 2 3" xfId="9787" xr:uid="{00000000-0005-0000-0000-0000015B0000}"/>
    <cellStyle name="Normal 2 26 7 2 2 3 2" xfId="26896" xr:uid="{00000000-0005-0000-0000-0000025B0000}"/>
    <cellStyle name="Normal 2 26 7 2 2 4" xfId="9788" xr:uid="{00000000-0005-0000-0000-0000035B0000}"/>
    <cellStyle name="Normal 2 26 7 2 2 4 2" xfId="30733" xr:uid="{00000000-0005-0000-0000-0000045B0000}"/>
    <cellStyle name="Normal 2 26 7 2 2 5" xfId="20582" xr:uid="{00000000-0005-0000-0000-0000055B0000}"/>
    <cellStyle name="Normal 2 26 7 2 3" xfId="9789" xr:uid="{00000000-0005-0000-0000-0000065B0000}"/>
    <cellStyle name="Normal 2 26 7 2 3 2" xfId="23059" xr:uid="{00000000-0005-0000-0000-0000075B0000}"/>
    <cellStyle name="Normal 2 26 7 2 4" xfId="9790" xr:uid="{00000000-0005-0000-0000-0000085B0000}"/>
    <cellStyle name="Normal 2 26 7 2 4 2" xfId="26895" xr:uid="{00000000-0005-0000-0000-0000095B0000}"/>
    <cellStyle name="Normal 2 26 7 2 5" xfId="9791" xr:uid="{00000000-0005-0000-0000-00000A5B0000}"/>
    <cellStyle name="Normal 2 26 7 2 5 2" xfId="30732" xr:uid="{00000000-0005-0000-0000-00000B5B0000}"/>
    <cellStyle name="Normal 2 26 7 2 6" xfId="17822" xr:uid="{00000000-0005-0000-0000-00000C5B0000}"/>
    <cellStyle name="Normal 2 26 7 3" xfId="9792" xr:uid="{00000000-0005-0000-0000-00000D5B0000}"/>
    <cellStyle name="Normal 2 26 7 3 2" xfId="9793" xr:uid="{00000000-0005-0000-0000-00000E5B0000}"/>
    <cellStyle name="Normal 2 26 7 3 2 2" xfId="23061" xr:uid="{00000000-0005-0000-0000-00000F5B0000}"/>
    <cellStyle name="Normal 2 26 7 3 3" xfId="9794" xr:uid="{00000000-0005-0000-0000-0000105B0000}"/>
    <cellStyle name="Normal 2 26 7 3 3 2" xfId="26897" xr:uid="{00000000-0005-0000-0000-0000115B0000}"/>
    <cellStyle name="Normal 2 26 7 3 4" xfId="9795" xr:uid="{00000000-0005-0000-0000-0000125B0000}"/>
    <cellStyle name="Normal 2 26 7 3 4 2" xfId="30734" xr:uid="{00000000-0005-0000-0000-0000135B0000}"/>
    <cellStyle name="Normal 2 26 7 3 5" xfId="19551" xr:uid="{00000000-0005-0000-0000-0000145B0000}"/>
    <cellStyle name="Normal 2 26 7 4" xfId="9796" xr:uid="{00000000-0005-0000-0000-0000155B0000}"/>
    <cellStyle name="Normal 2 26 7 4 2" xfId="23058" xr:uid="{00000000-0005-0000-0000-0000165B0000}"/>
    <cellStyle name="Normal 2 26 7 5" xfId="9797" xr:uid="{00000000-0005-0000-0000-0000175B0000}"/>
    <cellStyle name="Normal 2 26 7 5 2" xfId="26894" xr:uid="{00000000-0005-0000-0000-0000185B0000}"/>
    <cellStyle name="Normal 2 26 7 6" xfId="9798" xr:uid="{00000000-0005-0000-0000-0000195B0000}"/>
    <cellStyle name="Normal 2 26 7 6 2" xfId="30731" xr:uid="{00000000-0005-0000-0000-00001A5B0000}"/>
    <cellStyle name="Normal 2 26 7 7" xfId="17821" xr:uid="{00000000-0005-0000-0000-00001B5B0000}"/>
    <cellStyle name="Normal 2 26 8" xfId="9799" xr:uid="{00000000-0005-0000-0000-00001C5B0000}"/>
    <cellStyle name="Normal 2 26 8 2" xfId="9800" xr:uid="{00000000-0005-0000-0000-00001D5B0000}"/>
    <cellStyle name="Normal 2 26 8 2 2" xfId="9801" xr:uid="{00000000-0005-0000-0000-00001E5B0000}"/>
    <cellStyle name="Normal 2 26 8 2 2 2" xfId="23063" xr:uid="{00000000-0005-0000-0000-00001F5B0000}"/>
    <cellStyle name="Normal 2 26 8 2 3" xfId="9802" xr:uid="{00000000-0005-0000-0000-0000205B0000}"/>
    <cellStyle name="Normal 2 26 8 2 3 2" xfId="26899" xr:uid="{00000000-0005-0000-0000-0000215B0000}"/>
    <cellStyle name="Normal 2 26 8 2 4" xfId="9803" xr:uid="{00000000-0005-0000-0000-0000225B0000}"/>
    <cellStyle name="Normal 2 26 8 2 4 2" xfId="30736" xr:uid="{00000000-0005-0000-0000-0000235B0000}"/>
    <cellStyle name="Normal 2 26 8 2 5" xfId="20132" xr:uid="{00000000-0005-0000-0000-0000245B0000}"/>
    <cellStyle name="Normal 2 26 8 3" xfId="9804" xr:uid="{00000000-0005-0000-0000-0000255B0000}"/>
    <cellStyle name="Normal 2 26 8 3 2" xfId="23062" xr:uid="{00000000-0005-0000-0000-0000265B0000}"/>
    <cellStyle name="Normal 2 26 8 4" xfId="9805" xr:uid="{00000000-0005-0000-0000-0000275B0000}"/>
    <cellStyle name="Normal 2 26 8 4 2" xfId="26898" xr:uid="{00000000-0005-0000-0000-0000285B0000}"/>
    <cellStyle name="Normal 2 26 8 5" xfId="9806" xr:uid="{00000000-0005-0000-0000-0000295B0000}"/>
    <cellStyle name="Normal 2 26 8 5 2" xfId="30735" xr:uid="{00000000-0005-0000-0000-00002A5B0000}"/>
    <cellStyle name="Normal 2 26 8 6" xfId="17823" xr:uid="{00000000-0005-0000-0000-00002B5B0000}"/>
    <cellStyle name="Normal 2 26 9" xfId="9807" xr:uid="{00000000-0005-0000-0000-00002C5B0000}"/>
    <cellStyle name="Normal 2 26 9 2" xfId="9808" xr:uid="{00000000-0005-0000-0000-00002D5B0000}"/>
    <cellStyle name="Normal 2 26 9 2 2" xfId="23064" xr:uid="{00000000-0005-0000-0000-00002E5B0000}"/>
    <cellStyle name="Normal 2 26 9 3" xfId="9809" xr:uid="{00000000-0005-0000-0000-00002F5B0000}"/>
    <cellStyle name="Normal 2 26 9 3 2" xfId="26900" xr:uid="{00000000-0005-0000-0000-0000305B0000}"/>
    <cellStyle name="Normal 2 26 9 4" xfId="9810" xr:uid="{00000000-0005-0000-0000-0000315B0000}"/>
    <cellStyle name="Normal 2 26 9 4 2" xfId="30737" xr:uid="{00000000-0005-0000-0000-0000325B0000}"/>
    <cellStyle name="Normal 2 26 9 5" xfId="19145" xr:uid="{00000000-0005-0000-0000-0000335B0000}"/>
    <cellStyle name="Normal 2 27" xfId="9811" xr:uid="{00000000-0005-0000-0000-0000345B0000}"/>
    <cellStyle name="Normal 2 27 10" xfId="9812" xr:uid="{00000000-0005-0000-0000-0000355B0000}"/>
    <cellStyle name="Normal 2 27 10 2" xfId="23065" xr:uid="{00000000-0005-0000-0000-0000365B0000}"/>
    <cellStyle name="Normal 2 27 11" xfId="9813" xr:uid="{00000000-0005-0000-0000-0000375B0000}"/>
    <cellStyle name="Normal 2 27 11 2" xfId="26901" xr:uid="{00000000-0005-0000-0000-0000385B0000}"/>
    <cellStyle name="Normal 2 27 12" xfId="9814" xr:uid="{00000000-0005-0000-0000-0000395B0000}"/>
    <cellStyle name="Normal 2 27 12 2" xfId="30738" xr:uid="{00000000-0005-0000-0000-00003A5B0000}"/>
    <cellStyle name="Normal 2 27 13" xfId="32658" xr:uid="{00000000-0005-0000-0000-00003B5B0000}"/>
    <cellStyle name="Normal 2 27 14" xfId="17824" xr:uid="{00000000-0005-0000-0000-00003C5B0000}"/>
    <cellStyle name="Normal 2 27 2" xfId="9815" xr:uid="{00000000-0005-0000-0000-00003D5B0000}"/>
    <cellStyle name="Normal 2 27 2 10" xfId="9816" xr:uid="{00000000-0005-0000-0000-00003E5B0000}"/>
    <cellStyle name="Normal 2 27 2 10 2" xfId="30739" xr:uid="{00000000-0005-0000-0000-00003F5B0000}"/>
    <cellStyle name="Normal 2 27 2 11" xfId="17825" xr:uid="{00000000-0005-0000-0000-0000405B0000}"/>
    <cellStyle name="Normal 2 27 2 2" xfId="9817" xr:uid="{00000000-0005-0000-0000-0000415B0000}"/>
    <cellStyle name="Normal 2 27 2 2 2" xfId="9818" xr:uid="{00000000-0005-0000-0000-0000425B0000}"/>
    <cellStyle name="Normal 2 27 2 2 2 2" xfId="9819" xr:uid="{00000000-0005-0000-0000-0000435B0000}"/>
    <cellStyle name="Normal 2 27 2 2 2 2 2" xfId="9820" xr:uid="{00000000-0005-0000-0000-0000445B0000}"/>
    <cellStyle name="Normal 2 27 2 2 2 2 2 2" xfId="9821" xr:uid="{00000000-0005-0000-0000-0000455B0000}"/>
    <cellStyle name="Normal 2 27 2 2 2 2 2 2 2" xfId="9822" xr:uid="{00000000-0005-0000-0000-0000465B0000}"/>
    <cellStyle name="Normal 2 27 2 2 2 2 2 2 2 2" xfId="23071" xr:uid="{00000000-0005-0000-0000-0000475B0000}"/>
    <cellStyle name="Normal 2 27 2 2 2 2 2 2 3" xfId="9823" xr:uid="{00000000-0005-0000-0000-0000485B0000}"/>
    <cellStyle name="Normal 2 27 2 2 2 2 2 2 3 2" xfId="26907" xr:uid="{00000000-0005-0000-0000-0000495B0000}"/>
    <cellStyle name="Normal 2 27 2 2 2 2 2 2 4" xfId="9824" xr:uid="{00000000-0005-0000-0000-00004A5B0000}"/>
    <cellStyle name="Normal 2 27 2 2 2 2 2 2 4 2" xfId="30744" xr:uid="{00000000-0005-0000-0000-00004B5B0000}"/>
    <cellStyle name="Normal 2 27 2 2 2 2 2 2 5" xfId="20160" xr:uid="{00000000-0005-0000-0000-00004C5B0000}"/>
    <cellStyle name="Normal 2 27 2 2 2 2 2 3" xfId="9825" xr:uid="{00000000-0005-0000-0000-00004D5B0000}"/>
    <cellStyle name="Normal 2 27 2 2 2 2 2 3 2" xfId="23070" xr:uid="{00000000-0005-0000-0000-00004E5B0000}"/>
    <cellStyle name="Normal 2 27 2 2 2 2 2 4" xfId="9826" xr:uid="{00000000-0005-0000-0000-00004F5B0000}"/>
    <cellStyle name="Normal 2 27 2 2 2 2 2 4 2" xfId="26906" xr:uid="{00000000-0005-0000-0000-0000505B0000}"/>
    <cellStyle name="Normal 2 27 2 2 2 2 2 5" xfId="9827" xr:uid="{00000000-0005-0000-0000-0000515B0000}"/>
    <cellStyle name="Normal 2 27 2 2 2 2 2 5 2" xfId="30743" xr:uid="{00000000-0005-0000-0000-0000525B0000}"/>
    <cellStyle name="Normal 2 27 2 2 2 2 2 6" xfId="17829" xr:uid="{00000000-0005-0000-0000-0000535B0000}"/>
    <cellStyle name="Normal 2 27 2 2 2 2 3" xfId="9828" xr:uid="{00000000-0005-0000-0000-0000545B0000}"/>
    <cellStyle name="Normal 2 27 2 2 2 2 3 2" xfId="9829" xr:uid="{00000000-0005-0000-0000-0000555B0000}"/>
    <cellStyle name="Normal 2 27 2 2 2 2 3 2 2" xfId="23072" xr:uid="{00000000-0005-0000-0000-0000565B0000}"/>
    <cellStyle name="Normal 2 27 2 2 2 2 3 3" xfId="9830" xr:uid="{00000000-0005-0000-0000-0000575B0000}"/>
    <cellStyle name="Normal 2 27 2 2 2 2 3 3 2" xfId="26908" xr:uid="{00000000-0005-0000-0000-0000585B0000}"/>
    <cellStyle name="Normal 2 27 2 2 2 2 3 4" xfId="9831" xr:uid="{00000000-0005-0000-0000-0000595B0000}"/>
    <cellStyle name="Normal 2 27 2 2 2 2 3 4 2" xfId="30745" xr:uid="{00000000-0005-0000-0000-00005A5B0000}"/>
    <cellStyle name="Normal 2 27 2 2 2 2 3 5" xfId="19173" xr:uid="{00000000-0005-0000-0000-00005B5B0000}"/>
    <cellStyle name="Normal 2 27 2 2 2 2 4" xfId="9832" xr:uid="{00000000-0005-0000-0000-00005C5B0000}"/>
    <cellStyle name="Normal 2 27 2 2 2 2 4 2" xfId="23069" xr:uid="{00000000-0005-0000-0000-00005D5B0000}"/>
    <cellStyle name="Normal 2 27 2 2 2 2 5" xfId="9833" xr:uid="{00000000-0005-0000-0000-00005E5B0000}"/>
    <cellStyle name="Normal 2 27 2 2 2 2 5 2" xfId="26905" xr:uid="{00000000-0005-0000-0000-00005F5B0000}"/>
    <cellStyle name="Normal 2 27 2 2 2 2 6" xfId="9834" xr:uid="{00000000-0005-0000-0000-0000605B0000}"/>
    <cellStyle name="Normal 2 27 2 2 2 2 6 2" xfId="30742" xr:uid="{00000000-0005-0000-0000-0000615B0000}"/>
    <cellStyle name="Normal 2 27 2 2 2 2 7" xfId="17828" xr:uid="{00000000-0005-0000-0000-0000625B0000}"/>
    <cellStyle name="Normal 2 27 2 2 2 3" xfId="9835" xr:uid="{00000000-0005-0000-0000-0000635B0000}"/>
    <cellStyle name="Normal 2 27 2 2 2 3 2" xfId="9836" xr:uid="{00000000-0005-0000-0000-0000645B0000}"/>
    <cellStyle name="Normal 2 27 2 2 2 3 2 2" xfId="9837" xr:uid="{00000000-0005-0000-0000-0000655B0000}"/>
    <cellStyle name="Normal 2 27 2 2 2 3 2 2 2" xfId="23074" xr:uid="{00000000-0005-0000-0000-0000665B0000}"/>
    <cellStyle name="Normal 2 27 2 2 2 3 2 3" xfId="9838" xr:uid="{00000000-0005-0000-0000-0000675B0000}"/>
    <cellStyle name="Normal 2 27 2 2 2 3 2 3 2" xfId="26910" xr:uid="{00000000-0005-0000-0000-0000685B0000}"/>
    <cellStyle name="Normal 2 27 2 2 2 3 2 4" xfId="9839" xr:uid="{00000000-0005-0000-0000-0000695B0000}"/>
    <cellStyle name="Normal 2 27 2 2 2 3 2 4 2" xfId="30747" xr:uid="{00000000-0005-0000-0000-00006A5B0000}"/>
    <cellStyle name="Normal 2 27 2 2 2 3 2 5" xfId="20159" xr:uid="{00000000-0005-0000-0000-00006B5B0000}"/>
    <cellStyle name="Normal 2 27 2 2 2 3 3" xfId="9840" xr:uid="{00000000-0005-0000-0000-00006C5B0000}"/>
    <cellStyle name="Normal 2 27 2 2 2 3 3 2" xfId="23073" xr:uid="{00000000-0005-0000-0000-00006D5B0000}"/>
    <cellStyle name="Normal 2 27 2 2 2 3 4" xfId="9841" xr:uid="{00000000-0005-0000-0000-00006E5B0000}"/>
    <cellStyle name="Normal 2 27 2 2 2 3 4 2" xfId="26909" xr:uid="{00000000-0005-0000-0000-00006F5B0000}"/>
    <cellStyle name="Normal 2 27 2 2 2 3 5" xfId="9842" xr:uid="{00000000-0005-0000-0000-0000705B0000}"/>
    <cellStyle name="Normal 2 27 2 2 2 3 5 2" xfId="30746" xr:uid="{00000000-0005-0000-0000-0000715B0000}"/>
    <cellStyle name="Normal 2 27 2 2 2 3 6" xfId="17830" xr:uid="{00000000-0005-0000-0000-0000725B0000}"/>
    <cellStyle name="Normal 2 27 2 2 2 4" xfId="9843" xr:uid="{00000000-0005-0000-0000-0000735B0000}"/>
    <cellStyle name="Normal 2 27 2 2 2 4 2" xfId="9844" xr:uid="{00000000-0005-0000-0000-0000745B0000}"/>
    <cellStyle name="Normal 2 27 2 2 2 4 2 2" xfId="23075" xr:uid="{00000000-0005-0000-0000-0000755B0000}"/>
    <cellStyle name="Normal 2 27 2 2 2 4 3" xfId="9845" xr:uid="{00000000-0005-0000-0000-0000765B0000}"/>
    <cellStyle name="Normal 2 27 2 2 2 4 3 2" xfId="26911" xr:uid="{00000000-0005-0000-0000-0000775B0000}"/>
    <cellStyle name="Normal 2 27 2 2 2 4 4" xfId="9846" xr:uid="{00000000-0005-0000-0000-0000785B0000}"/>
    <cellStyle name="Normal 2 27 2 2 2 4 4 2" xfId="30748" xr:uid="{00000000-0005-0000-0000-0000795B0000}"/>
    <cellStyle name="Normal 2 27 2 2 2 4 5" xfId="19172" xr:uid="{00000000-0005-0000-0000-00007A5B0000}"/>
    <cellStyle name="Normal 2 27 2 2 2 5" xfId="9847" xr:uid="{00000000-0005-0000-0000-00007B5B0000}"/>
    <cellStyle name="Normal 2 27 2 2 2 5 2" xfId="23068" xr:uid="{00000000-0005-0000-0000-00007C5B0000}"/>
    <cellStyle name="Normal 2 27 2 2 2 6" xfId="9848" xr:uid="{00000000-0005-0000-0000-00007D5B0000}"/>
    <cellStyle name="Normal 2 27 2 2 2 6 2" xfId="26904" xr:uid="{00000000-0005-0000-0000-00007E5B0000}"/>
    <cellStyle name="Normal 2 27 2 2 2 7" xfId="9849" xr:uid="{00000000-0005-0000-0000-00007F5B0000}"/>
    <cellStyle name="Normal 2 27 2 2 2 7 2" xfId="30741" xr:uid="{00000000-0005-0000-0000-0000805B0000}"/>
    <cellStyle name="Normal 2 27 2 2 2 8" xfId="17827" xr:uid="{00000000-0005-0000-0000-0000815B0000}"/>
    <cellStyle name="Normal 2 27 2 2 3" xfId="9850" xr:uid="{00000000-0005-0000-0000-0000825B0000}"/>
    <cellStyle name="Normal 2 27 2 2 3 2" xfId="9851" xr:uid="{00000000-0005-0000-0000-0000835B0000}"/>
    <cellStyle name="Normal 2 27 2 2 3 2 2" xfId="9852" xr:uid="{00000000-0005-0000-0000-0000845B0000}"/>
    <cellStyle name="Normal 2 27 2 2 3 2 2 2" xfId="9853" xr:uid="{00000000-0005-0000-0000-0000855B0000}"/>
    <cellStyle name="Normal 2 27 2 2 3 2 2 2 2" xfId="23078" xr:uid="{00000000-0005-0000-0000-0000865B0000}"/>
    <cellStyle name="Normal 2 27 2 2 3 2 2 3" xfId="9854" xr:uid="{00000000-0005-0000-0000-0000875B0000}"/>
    <cellStyle name="Normal 2 27 2 2 3 2 2 3 2" xfId="26914" xr:uid="{00000000-0005-0000-0000-0000885B0000}"/>
    <cellStyle name="Normal 2 27 2 2 3 2 2 4" xfId="9855" xr:uid="{00000000-0005-0000-0000-0000895B0000}"/>
    <cellStyle name="Normal 2 27 2 2 3 2 2 4 2" xfId="30751" xr:uid="{00000000-0005-0000-0000-00008A5B0000}"/>
    <cellStyle name="Normal 2 27 2 2 3 2 2 5" xfId="20161" xr:uid="{00000000-0005-0000-0000-00008B5B0000}"/>
    <cellStyle name="Normal 2 27 2 2 3 2 3" xfId="9856" xr:uid="{00000000-0005-0000-0000-00008C5B0000}"/>
    <cellStyle name="Normal 2 27 2 2 3 2 3 2" xfId="23077" xr:uid="{00000000-0005-0000-0000-00008D5B0000}"/>
    <cellStyle name="Normal 2 27 2 2 3 2 4" xfId="9857" xr:uid="{00000000-0005-0000-0000-00008E5B0000}"/>
    <cellStyle name="Normal 2 27 2 2 3 2 4 2" xfId="26913" xr:uid="{00000000-0005-0000-0000-00008F5B0000}"/>
    <cellStyle name="Normal 2 27 2 2 3 2 5" xfId="9858" xr:uid="{00000000-0005-0000-0000-0000905B0000}"/>
    <cellStyle name="Normal 2 27 2 2 3 2 5 2" xfId="30750" xr:uid="{00000000-0005-0000-0000-0000915B0000}"/>
    <cellStyle name="Normal 2 27 2 2 3 2 6" xfId="17832" xr:uid="{00000000-0005-0000-0000-0000925B0000}"/>
    <cellStyle name="Normal 2 27 2 2 3 3" xfId="9859" xr:uid="{00000000-0005-0000-0000-0000935B0000}"/>
    <cellStyle name="Normal 2 27 2 2 3 3 2" xfId="9860" xr:uid="{00000000-0005-0000-0000-0000945B0000}"/>
    <cellStyle name="Normal 2 27 2 2 3 3 2 2" xfId="23079" xr:uid="{00000000-0005-0000-0000-0000955B0000}"/>
    <cellStyle name="Normal 2 27 2 2 3 3 3" xfId="9861" xr:uid="{00000000-0005-0000-0000-0000965B0000}"/>
    <cellStyle name="Normal 2 27 2 2 3 3 3 2" xfId="26915" xr:uid="{00000000-0005-0000-0000-0000975B0000}"/>
    <cellStyle name="Normal 2 27 2 2 3 3 4" xfId="9862" xr:uid="{00000000-0005-0000-0000-0000985B0000}"/>
    <cellStyle name="Normal 2 27 2 2 3 3 4 2" xfId="30752" xr:uid="{00000000-0005-0000-0000-0000995B0000}"/>
    <cellStyle name="Normal 2 27 2 2 3 3 5" xfId="19174" xr:uid="{00000000-0005-0000-0000-00009A5B0000}"/>
    <cellStyle name="Normal 2 27 2 2 3 4" xfId="9863" xr:uid="{00000000-0005-0000-0000-00009B5B0000}"/>
    <cellStyle name="Normal 2 27 2 2 3 4 2" xfId="23076" xr:uid="{00000000-0005-0000-0000-00009C5B0000}"/>
    <cellStyle name="Normal 2 27 2 2 3 5" xfId="9864" xr:uid="{00000000-0005-0000-0000-00009D5B0000}"/>
    <cellStyle name="Normal 2 27 2 2 3 5 2" xfId="26912" xr:uid="{00000000-0005-0000-0000-00009E5B0000}"/>
    <cellStyle name="Normal 2 27 2 2 3 6" xfId="9865" xr:uid="{00000000-0005-0000-0000-00009F5B0000}"/>
    <cellStyle name="Normal 2 27 2 2 3 6 2" xfId="30749" xr:uid="{00000000-0005-0000-0000-0000A05B0000}"/>
    <cellStyle name="Normal 2 27 2 2 3 7" xfId="17831" xr:uid="{00000000-0005-0000-0000-0000A15B0000}"/>
    <cellStyle name="Normal 2 27 2 2 4" xfId="9866" xr:uid="{00000000-0005-0000-0000-0000A25B0000}"/>
    <cellStyle name="Normal 2 27 2 2 4 2" xfId="9867" xr:uid="{00000000-0005-0000-0000-0000A35B0000}"/>
    <cellStyle name="Normal 2 27 2 2 4 2 2" xfId="9868" xr:uid="{00000000-0005-0000-0000-0000A45B0000}"/>
    <cellStyle name="Normal 2 27 2 2 4 2 2 2" xfId="23081" xr:uid="{00000000-0005-0000-0000-0000A55B0000}"/>
    <cellStyle name="Normal 2 27 2 2 4 2 3" xfId="9869" xr:uid="{00000000-0005-0000-0000-0000A65B0000}"/>
    <cellStyle name="Normal 2 27 2 2 4 2 3 2" xfId="26917" xr:uid="{00000000-0005-0000-0000-0000A75B0000}"/>
    <cellStyle name="Normal 2 27 2 2 4 2 4" xfId="9870" xr:uid="{00000000-0005-0000-0000-0000A85B0000}"/>
    <cellStyle name="Normal 2 27 2 2 4 2 4 2" xfId="30754" xr:uid="{00000000-0005-0000-0000-0000A95B0000}"/>
    <cellStyle name="Normal 2 27 2 2 4 2 5" xfId="20158" xr:uid="{00000000-0005-0000-0000-0000AA5B0000}"/>
    <cellStyle name="Normal 2 27 2 2 4 3" xfId="9871" xr:uid="{00000000-0005-0000-0000-0000AB5B0000}"/>
    <cellStyle name="Normal 2 27 2 2 4 3 2" xfId="23080" xr:uid="{00000000-0005-0000-0000-0000AC5B0000}"/>
    <cellStyle name="Normal 2 27 2 2 4 4" xfId="9872" xr:uid="{00000000-0005-0000-0000-0000AD5B0000}"/>
    <cellStyle name="Normal 2 27 2 2 4 4 2" xfId="26916" xr:uid="{00000000-0005-0000-0000-0000AE5B0000}"/>
    <cellStyle name="Normal 2 27 2 2 4 5" xfId="9873" xr:uid="{00000000-0005-0000-0000-0000AF5B0000}"/>
    <cellStyle name="Normal 2 27 2 2 4 5 2" xfId="30753" xr:uid="{00000000-0005-0000-0000-0000B05B0000}"/>
    <cellStyle name="Normal 2 27 2 2 4 6" xfId="17833" xr:uid="{00000000-0005-0000-0000-0000B15B0000}"/>
    <cellStyle name="Normal 2 27 2 2 5" xfId="9874" xr:uid="{00000000-0005-0000-0000-0000B25B0000}"/>
    <cellStyle name="Normal 2 27 2 2 5 2" xfId="9875" xr:uid="{00000000-0005-0000-0000-0000B35B0000}"/>
    <cellStyle name="Normal 2 27 2 2 5 2 2" xfId="23082" xr:uid="{00000000-0005-0000-0000-0000B45B0000}"/>
    <cellStyle name="Normal 2 27 2 2 5 3" xfId="9876" xr:uid="{00000000-0005-0000-0000-0000B55B0000}"/>
    <cellStyle name="Normal 2 27 2 2 5 3 2" xfId="26918" xr:uid="{00000000-0005-0000-0000-0000B65B0000}"/>
    <cellStyle name="Normal 2 27 2 2 5 4" xfId="9877" xr:uid="{00000000-0005-0000-0000-0000B75B0000}"/>
    <cellStyle name="Normal 2 27 2 2 5 4 2" xfId="30755" xr:uid="{00000000-0005-0000-0000-0000B85B0000}"/>
    <cellStyle name="Normal 2 27 2 2 5 5" xfId="19171" xr:uid="{00000000-0005-0000-0000-0000B95B0000}"/>
    <cellStyle name="Normal 2 27 2 2 6" xfId="9878" xr:uid="{00000000-0005-0000-0000-0000BA5B0000}"/>
    <cellStyle name="Normal 2 27 2 2 6 2" xfId="23067" xr:uid="{00000000-0005-0000-0000-0000BB5B0000}"/>
    <cellStyle name="Normal 2 27 2 2 7" xfId="9879" xr:uid="{00000000-0005-0000-0000-0000BC5B0000}"/>
    <cellStyle name="Normal 2 27 2 2 7 2" xfId="26903" xr:uid="{00000000-0005-0000-0000-0000BD5B0000}"/>
    <cellStyle name="Normal 2 27 2 2 8" xfId="9880" xr:uid="{00000000-0005-0000-0000-0000BE5B0000}"/>
    <cellStyle name="Normal 2 27 2 2 8 2" xfId="30740" xr:uid="{00000000-0005-0000-0000-0000BF5B0000}"/>
    <cellStyle name="Normal 2 27 2 2 9" xfId="17826" xr:uid="{00000000-0005-0000-0000-0000C05B0000}"/>
    <cellStyle name="Normal 2 27 2 3" xfId="9881" xr:uid="{00000000-0005-0000-0000-0000C15B0000}"/>
    <cellStyle name="Normal 2 27 2 3 2" xfId="9882" xr:uid="{00000000-0005-0000-0000-0000C25B0000}"/>
    <cellStyle name="Normal 2 27 2 3 2 2" xfId="9883" xr:uid="{00000000-0005-0000-0000-0000C35B0000}"/>
    <cellStyle name="Normal 2 27 2 3 2 2 2" xfId="9884" xr:uid="{00000000-0005-0000-0000-0000C45B0000}"/>
    <cellStyle name="Normal 2 27 2 3 2 2 2 2" xfId="9885" xr:uid="{00000000-0005-0000-0000-0000C55B0000}"/>
    <cellStyle name="Normal 2 27 2 3 2 2 2 2 2" xfId="23086" xr:uid="{00000000-0005-0000-0000-0000C65B0000}"/>
    <cellStyle name="Normal 2 27 2 3 2 2 2 3" xfId="9886" xr:uid="{00000000-0005-0000-0000-0000C75B0000}"/>
    <cellStyle name="Normal 2 27 2 3 2 2 2 3 2" xfId="26922" xr:uid="{00000000-0005-0000-0000-0000C85B0000}"/>
    <cellStyle name="Normal 2 27 2 3 2 2 2 4" xfId="9887" xr:uid="{00000000-0005-0000-0000-0000C95B0000}"/>
    <cellStyle name="Normal 2 27 2 3 2 2 2 4 2" xfId="30759" xr:uid="{00000000-0005-0000-0000-0000CA5B0000}"/>
    <cellStyle name="Normal 2 27 2 3 2 2 2 5" xfId="20163" xr:uid="{00000000-0005-0000-0000-0000CB5B0000}"/>
    <cellStyle name="Normal 2 27 2 3 2 2 3" xfId="9888" xr:uid="{00000000-0005-0000-0000-0000CC5B0000}"/>
    <cellStyle name="Normal 2 27 2 3 2 2 3 2" xfId="23085" xr:uid="{00000000-0005-0000-0000-0000CD5B0000}"/>
    <cellStyle name="Normal 2 27 2 3 2 2 4" xfId="9889" xr:uid="{00000000-0005-0000-0000-0000CE5B0000}"/>
    <cellStyle name="Normal 2 27 2 3 2 2 4 2" xfId="26921" xr:uid="{00000000-0005-0000-0000-0000CF5B0000}"/>
    <cellStyle name="Normal 2 27 2 3 2 2 5" xfId="9890" xr:uid="{00000000-0005-0000-0000-0000D05B0000}"/>
    <cellStyle name="Normal 2 27 2 3 2 2 5 2" xfId="30758" xr:uid="{00000000-0005-0000-0000-0000D15B0000}"/>
    <cellStyle name="Normal 2 27 2 3 2 2 6" xfId="17836" xr:uid="{00000000-0005-0000-0000-0000D25B0000}"/>
    <cellStyle name="Normal 2 27 2 3 2 3" xfId="9891" xr:uid="{00000000-0005-0000-0000-0000D35B0000}"/>
    <cellStyle name="Normal 2 27 2 3 2 3 2" xfId="9892" xr:uid="{00000000-0005-0000-0000-0000D45B0000}"/>
    <cellStyle name="Normal 2 27 2 3 2 3 2 2" xfId="23087" xr:uid="{00000000-0005-0000-0000-0000D55B0000}"/>
    <cellStyle name="Normal 2 27 2 3 2 3 3" xfId="9893" xr:uid="{00000000-0005-0000-0000-0000D65B0000}"/>
    <cellStyle name="Normal 2 27 2 3 2 3 3 2" xfId="26923" xr:uid="{00000000-0005-0000-0000-0000D75B0000}"/>
    <cellStyle name="Normal 2 27 2 3 2 3 4" xfId="9894" xr:uid="{00000000-0005-0000-0000-0000D85B0000}"/>
    <cellStyle name="Normal 2 27 2 3 2 3 4 2" xfId="30760" xr:uid="{00000000-0005-0000-0000-0000D95B0000}"/>
    <cellStyle name="Normal 2 27 2 3 2 3 5" xfId="19176" xr:uid="{00000000-0005-0000-0000-0000DA5B0000}"/>
    <cellStyle name="Normal 2 27 2 3 2 4" xfId="9895" xr:uid="{00000000-0005-0000-0000-0000DB5B0000}"/>
    <cellStyle name="Normal 2 27 2 3 2 4 2" xfId="23084" xr:uid="{00000000-0005-0000-0000-0000DC5B0000}"/>
    <cellStyle name="Normal 2 27 2 3 2 5" xfId="9896" xr:uid="{00000000-0005-0000-0000-0000DD5B0000}"/>
    <cellStyle name="Normal 2 27 2 3 2 5 2" xfId="26920" xr:uid="{00000000-0005-0000-0000-0000DE5B0000}"/>
    <cellStyle name="Normal 2 27 2 3 2 6" xfId="9897" xr:uid="{00000000-0005-0000-0000-0000DF5B0000}"/>
    <cellStyle name="Normal 2 27 2 3 2 6 2" xfId="30757" xr:uid="{00000000-0005-0000-0000-0000E05B0000}"/>
    <cellStyle name="Normal 2 27 2 3 2 7" xfId="17835" xr:uid="{00000000-0005-0000-0000-0000E15B0000}"/>
    <cellStyle name="Normal 2 27 2 3 3" xfId="9898" xr:uid="{00000000-0005-0000-0000-0000E25B0000}"/>
    <cellStyle name="Normal 2 27 2 3 3 2" xfId="9899" xr:uid="{00000000-0005-0000-0000-0000E35B0000}"/>
    <cellStyle name="Normal 2 27 2 3 3 2 2" xfId="9900" xr:uid="{00000000-0005-0000-0000-0000E45B0000}"/>
    <cellStyle name="Normal 2 27 2 3 3 2 2 2" xfId="23089" xr:uid="{00000000-0005-0000-0000-0000E55B0000}"/>
    <cellStyle name="Normal 2 27 2 3 3 2 3" xfId="9901" xr:uid="{00000000-0005-0000-0000-0000E65B0000}"/>
    <cellStyle name="Normal 2 27 2 3 3 2 3 2" xfId="26925" xr:uid="{00000000-0005-0000-0000-0000E75B0000}"/>
    <cellStyle name="Normal 2 27 2 3 3 2 4" xfId="9902" xr:uid="{00000000-0005-0000-0000-0000E85B0000}"/>
    <cellStyle name="Normal 2 27 2 3 3 2 4 2" xfId="30762" xr:uid="{00000000-0005-0000-0000-0000E95B0000}"/>
    <cellStyle name="Normal 2 27 2 3 3 2 5" xfId="20162" xr:uid="{00000000-0005-0000-0000-0000EA5B0000}"/>
    <cellStyle name="Normal 2 27 2 3 3 3" xfId="9903" xr:uid="{00000000-0005-0000-0000-0000EB5B0000}"/>
    <cellStyle name="Normal 2 27 2 3 3 3 2" xfId="23088" xr:uid="{00000000-0005-0000-0000-0000EC5B0000}"/>
    <cellStyle name="Normal 2 27 2 3 3 4" xfId="9904" xr:uid="{00000000-0005-0000-0000-0000ED5B0000}"/>
    <cellStyle name="Normal 2 27 2 3 3 4 2" xfId="26924" xr:uid="{00000000-0005-0000-0000-0000EE5B0000}"/>
    <cellStyle name="Normal 2 27 2 3 3 5" xfId="9905" xr:uid="{00000000-0005-0000-0000-0000EF5B0000}"/>
    <cellStyle name="Normal 2 27 2 3 3 5 2" xfId="30761" xr:uid="{00000000-0005-0000-0000-0000F05B0000}"/>
    <cellStyle name="Normal 2 27 2 3 3 6" xfId="17837" xr:uid="{00000000-0005-0000-0000-0000F15B0000}"/>
    <cellStyle name="Normal 2 27 2 3 4" xfId="9906" xr:uid="{00000000-0005-0000-0000-0000F25B0000}"/>
    <cellStyle name="Normal 2 27 2 3 4 2" xfId="9907" xr:uid="{00000000-0005-0000-0000-0000F35B0000}"/>
    <cellStyle name="Normal 2 27 2 3 4 2 2" xfId="23090" xr:uid="{00000000-0005-0000-0000-0000F45B0000}"/>
    <cellStyle name="Normal 2 27 2 3 4 3" xfId="9908" xr:uid="{00000000-0005-0000-0000-0000F55B0000}"/>
    <cellStyle name="Normal 2 27 2 3 4 3 2" xfId="26926" xr:uid="{00000000-0005-0000-0000-0000F65B0000}"/>
    <cellStyle name="Normal 2 27 2 3 4 4" xfId="9909" xr:uid="{00000000-0005-0000-0000-0000F75B0000}"/>
    <cellStyle name="Normal 2 27 2 3 4 4 2" xfId="30763" xr:uid="{00000000-0005-0000-0000-0000F85B0000}"/>
    <cellStyle name="Normal 2 27 2 3 4 5" xfId="19175" xr:uid="{00000000-0005-0000-0000-0000F95B0000}"/>
    <cellStyle name="Normal 2 27 2 3 5" xfId="9910" xr:uid="{00000000-0005-0000-0000-0000FA5B0000}"/>
    <cellStyle name="Normal 2 27 2 3 5 2" xfId="23083" xr:uid="{00000000-0005-0000-0000-0000FB5B0000}"/>
    <cellStyle name="Normal 2 27 2 3 6" xfId="9911" xr:uid="{00000000-0005-0000-0000-0000FC5B0000}"/>
    <cellStyle name="Normal 2 27 2 3 6 2" xfId="26919" xr:uid="{00000000-0005-0000-0000-0000FD5B0000}"/>
    <cellStyle name="Normal 2 27 2 3 7" xfId="9912" xr:uid="{00000000-0005-0000-0000-0000FE5B0000}"/>
    <cellStyle name="Normal 2 27 2 3 7 2" xfId="30756" xr:uid="{00000000-0005-0000-0000-0000FF5B0000}"/>
    <cellStyle name="Normal 2 27 2 3 8" xfId="17834" xr:uid="{00000000-0005-0000-0000-0000005C0000}"/>
    <cellStyle name="Normal 2 27 2 4" xfId="9913" xr:uid="{00000000-0005-0000-0000-0000015C0000}"/>
    <cellStyle name="Normal 2 27 2 4 2" xfId="9914" xr:uid="{00000000-0005-0000-0000-0000025C0000}"/>
    <cellStyle name="Normal 2 27 2 4 2 2" xfId="9915" xr:uid="{00000000-0005-0000-0000-0000035C0000}"/>
    <cellStyle name="Normal 2 27 2 4 2 2 2" xfId="9916" xr:uid="{00000000-0005-0000-0000-0000045C0000}"/>
    <cellStyle name="Normal 2 27 2 4 2 2 2 2" xfId="23093" xr:uid="{00000000-0005-0000-0000-0000055C0000}"/>
    <cellStyle name="Normal 2 27 2 4 2 2 3" xfId="9917" xr:uid="{00000000-0005-0000-0000-0000065C0000}"/>
    <cellStyle name="Normal 2 27 2 4 2 2 3 2" xfId="26929" xr:uid="{00000000-0005-0000-0000-0000075C0000}"/>
    <cellStyle name="Normal 2 27 2 4 2 2 4" xfId="9918" xr:uid="{00000000-0005-0000-0000-0000085C0000}"/>
    <cellStyle name="Normal 2 27 2 4 2 2 4 2" xfId="30766" xr:uid="{00000000-0005-0000-0000-0000095C0000}"/>
    <cellStyle name="Normal 2 27 2 4 2 2 5" xfId="20164" xr:uid="{00000000-0005-0000-0000-00000A5C0000}"/>
    <cellStyle name="Normal 2 27 2 4 2 3" xfId="9919" xr:uid="{00000000-0005-0000-0000-00000B5C0000}"/>
    <cellStyle name="Normal 2 27 2 4 2 3 2" xfId="23092" xr:uid="{00000000-0005-0000-0000-00000C5C0000}"/>
    <cellStyle name="Normal 2 27 2 4 2 4" xfId="9920" xr:uid="{00000000-0005-0000-0000-00000D5C0000}"/>
    <cellStyle name="Normal 2 27 2 4 2 4 2" xfId="26928" xr:uid="{00000000-0005-0000-0000-00000E5C0000}"/>
    <cellStyle name="Normal 2 27 2 4 2 5" xfId="9921" xr:uid="{00000000-0005-0000-0000-00000F5C0000}"/>
    <cellStyle name="Normal 2 27 2 4 2 5 2" xfId="30765" xr:uid="{00000000-0005-0000-0000-0000105C0000}"/>
    <cellStyle name="Normal 2 27 2 4 2 6" xfId="17839" xr:uid="{00000000-0005-0000-0000-0000115C0000}"/>
    <cellStyle name="Normal 2 27 2 4 3" xfId="9922" xr:uid="{00000000-0005-0000-0000-0000125C0000}"/>
    <cellStyle name="Normal 2 27 2 4 3 2" xfId="9923" xr:uid="{00000000-0005-0000-0000-0000135C0000}"/>
    <cellStyle name="Normal 2 27 2 4 3 2 2" xfId="23094" xr:uid="{00000000-0005-0000-0000-0000145C0000}"/>
    <cellStyle name="Normal 2 27 2 4 3 3" xfId="9924" xr:uid="{00000000-0005-0000-0000-0000155C0000}"/>
    <cellStyle name="Normal 2 27 2 4 3 3 2" xfId="26930" xr:uid="{00000000-0005-0000-0000-0000165C0000}"/>
    <cellStyle name="Normal 2 27 2 4 3 4" xfId="9925" xr:uid="{00000000-0005-0000-0000-0000175C0000}"/>
    <cellStyle name="Normal 2 27 2 4 3 4 2" xfId="30767" xr:uid="{00000000-0005-0000-0000-0000185C0000}"/>
    <cellStyle name="Normal 2 27 2 4 3 5" xfId="19177" xr:uid="{00000000-0005-0000-0000-0000195C0000}"/>
    <cellStyle name="Normal 2 27 2 4 4" xfId="9926" xr:uid="{00000000-0005-0000-0000-00001A5C0000}"/>
    <cellStyle name="Normal 2 27 2 4 4 2" xfId="23091" xr:uid="{00000000-0005-0000-0000-00001B5C0000}"/>
    <cellStyle name="Normal 2 27 2 4 5" xfId="9927" xr:uid="{00000000-0005-0000-0000-00001C5C0000}"/>
    <cellStyle name="Normal 2 27 2 4 5 2" xfId="26927" xr:uid="{00000000-0005-0000-0000-00001D5C0000}"/>
    <cellStyle name="Normal 2 27 2 4 6" xfId="9928" xr:uid="{00000000-0005-0000-0000-00001E5C0000}"/>
    <cellStyle name="Normal 2 27 2 4 6 2" xfId="30764" xr:uid="{00000000-0005-0000-0000-00001F5C0000}"/>
    <cellStyle name="Normal 2 27 2 4 7" xfId="17838" xr:uid="{00000000-0005-0000-0000-0000205C0000}"/>
    <cellStyle name="Normal 2 27 2 5" xfId="9929" xr:uid="{00000000-0005-0000-0000-0000215C0000}"/>
    <cellStyle name="Normal 2 27 2 5 2" xfId="9930" xr:uid="{00000000-0005-0000-0000-0000225C0000}"/>
    <cellStyle name="Normal 2 27 2 5 2 2" xfId="9931" xr:uid="{00000000-0005-0000-0000-0000235C0000}"/>
    <cellStyle name="Normal 2 27 2 5 2 2 2" xfId="9932" xr:uid="{00000000-0005-0000-0000-0000245C0000}"/>
    <cellStyle name="Normal 2 27 2 5 2 2 2 2" xfId="23097" xr:uid="{00000000-0005-0000-0000-0000255C0000}"/>
    <cellStyle name="Normal 2 27 2 5 2 2 3" xfId="9933" xr:uid="{00000000-0005-0000-0000-0000265C0000}"/>
    <cellStyle name="Normal 2 27 2 5 2 2 3 2" xfId="26933" xr:uid="{00000000-0005-0000-0000-0000275C0000}"/>
    <cellStyle name="Normal 2 27 2 5 2 2 4" xfId="9934" xr:uid="{00000000-0005-0000-0000-0000285C0000}"/>
    <cellStyle name="Normal 2 27 2 5 2 2 4 2" xfId="30770" xr:uid="{00000000-0005-0000-0000-0000295C0000}"/>
    <cellStyle name="Normal 2 27 2 5 2 2 5" xfId="20583" xr:uid="{00000000-0005-0000-0000-00002A5C0000}"/>
    <cellStyle name="Normal 2 27 2 5 2 3" xfId="9935" xr:uid="{00000000-0005-0000-0000-00002B5C0000}"/>
    <cellStyle name="Normal 2 27 2 5 2 3 2" xfId="23096" xr:uid="{00000000-0005-0000-0000-00002C5C0000}"/>
    <cellStyle name="Normal 2 27 2 5 2 4" xfId="9936" xr:uid="{00000000-0005-0000-0000-00002D5C0000}"/>
    <cellStyle name="Normal 2 27 2 5 2 4 2" xfId="26932" xr:uid="{00000000-0005-0000-0000-00002E5C0000}"/>
    <cellStyle name="Normal 2 27 2 5 2 5" xfId="9937" xr:uid="{00000000-0005-0000-0000-00002F5C0000}"/>
    <cellStyle name="Normal 2 27 2 5 2 5 2" xfId="30769" xr:uid="{00000000-0005-0000-0000-0000305C0000}"/>
    <cellStyle name="Normal 2 27 2 5 2 6" xfId="17841" xr:uid="{00000000-0005-0000-0000-0000315C0000}"/>
    <cellStyle name="Normal 2 27 2 5 3" xfId="9938" xr:uid="{00000000-0005-0000-0000-0000325C0000}"/>
    <cellStyle name="Normal 2 27 2 5 3 2" xfId="9939" xr:uid="{00000000-0005-0000-0000-0000335C0000}"/>
    <cellStyle name="Normal 2 27 2 5 3 2 2" xfId="23098" xr:uid="{00000000-0005-0000-0000-0000345C0000}"/>
    <cellStyle name="Normal 2 27 2 5 3 3" xfId="9940" xr:uid="{00000000-0005-0000-0000-0000355C0000}"/>
    <cellStyle name="Normal 2 27 2 5 3 3 2" xfId="26934" xr:uid="{00000000-0005-0000-0000-0000365C0000}"/>
    <cellStyle name="Normal 2 27 2 5 3 4" xfId="9941" xr:uid="{00000000-0005-0000-0000-0000375C0000}"/>
    <cellStyle name="Normal 2 27 2 5 3 4 2" xfId="30771" xr:uid="{00000000-0005-0000-0000-0000385C0000}"/>
    <cellStyle name="Normal 2 27 2 5 3 5" xfId="19598" xr:uid="{00000000-0005-0000-0000-0000395C0000}"/>
    <cellStyle name="Normal 2 27 2 5 4" xfId="9942" xr:uid="{00000000-0005-0000-0000-00003A5C0000}"/>
    <cellStyle name="Normal 2 27 2 5 4 2" xfId="23095" xr:uid="{00000000-0005-0000-0000-00003B5C0000}"/>
    <cellStyle name="Normal 2 27 2 5 5" xfId="9943" xr:uid="{00000000-0005-0000-0000-00003C5C0000}"/>
    <cellStyle name="Normal 2 27 2 5 5 2" xfId="26931" xr:uid="{00000000-0005-0000-0000-00003D5C0000}"/>
    <cellStyle name="Normal 2 27 2 5 6" xfId="9944" xr:uid="{00000000-0005-0000-0000-00003E5C0000}"/>
    <cellStyle name="Normal 2 27 2 5 6 2" xfId="30768" xr:uid="{00000000-0005-0000-0000-00003F5C0000}"/>
    <cellStyle name="Normal 2 27 2 5 7" xfId="17840" xr:uid="{00000000-0005-0000-0000-0000405C0000}"/>
    <cellStyle name="Normal 2 27 2 6" xfId="9945" xr:uid="{00000000-0005-0000-0000-0000415C0000}"/>
    <cellStyle name="Normal 2 27 2 6 2" xfId="9946" xr:uid="{00000000-0005-0000-0000-0000425C0000}"/>
    <cellStyle name="Normal 2 27 2 6 2 2" xfId="9947" xr:uid="{00000000-0005-0000-0000-0000435C0000}"/>
    <cellStyle name="Normal 2 27 2 6 2 2 2" xfId="23100" xr:uid="{00000000-0005-0000-0000-0000445C0000}"/>
    <cellStyle name="Normal 2 27 2 6 2 3" xfId="9948" xr:uid="{00000000-0005-0000-0000-0000455C0000}"/>
    <cellStyle name="Normal 2 27 2 6 2 3 2" xfId="26936" xr:uid="{00000000-0005-0000-0000-0000465C0000}"/>
    <cellStyle name="Normal 2 27 2 6 2 4" xfId="9949" xr:uid="{00000000-0005-0000-0000-0000475C0000}"/>
    <cellStyle name="Normal 2 27 2 6 2 4 2" xfId="30773" xr:uid="{00000000-0005-0000-0000-0000485C0000}"/>
    <cellStyle name="Normal 2 27 2 6 2 5" xfId="20157" xr:uid="{00000000-0005-0000-0000-0000495C0000}"/>
    <cellStyle name="Normal 2 27 2 6 3" xfId="9950" xr:uid="{00000000-0005-0000-0000-00004A5C0000}"/>
    <cellStyle name="Normal 2 27 2 6 3 2" xfId="23099" xr:uid="{00000000-0005-0000-0000-00004B5C0000}"/>
    <cellStyle name="Normal 2 27 2 6 4" xfId="9951" xr:uid="{00000000-0005-0000-0000-00004C5C0000}"/>
    <cellStyle name="Normal 2 27 2 6 4 2" xfId="26935" xr:uid="{00000000-0005-0000-0000-00004D5C0000}"/>
    <cellStyle name="Normal 2 27 2 6 5" xfId="9952" xr:uid="{00000000-0005-0000-0000-00004E5C0000}"/>
    <cellStyle name="Normal 2 27 2 6 5 2" xfId="30772" xr:uid="{00000000-0005-0000-0000-00004F5C0000}"/>
    <cellStyle name="Normal 2 27 2 6 6" xfId="17842" xr:uid="{00000000-0005-0000-0000-0000505C0000}"/>
    <cellStyle name="Normal 2 27 2 7" xfId="9953" xr:uid="{00000000-0005-0000-0000-0000515C0000}"/>
    <cellStyle name="Normal 2 27 2 7 2" xfId="9954" xr:uid="{00000000-0005-0000-0000-0000525C0000}"/>
    <cellStyle name="Normal 2 27 2 7 2 2" xfId="23101" xr:uid="{00000000-0005-0000-0000-0000535C0000}"/>
    <cellStyle name="Normal 2 27 2 7 3" xfId="9955" xr:uid="{00000000-0005-0000-0000-0000545C0000}"/>
    <cellStyle name="Normal 2 27 2 7 3 2" xfId="26937" xr:uid="{00000000-0005-0000-0000-0000555C0000}"/>
    <cellStyle name="Normal 2 27 2 7 4" xfId="9956" xr:uid="{00000000-0005-0000-0000-0000565C0000}"/>
    <cellStyle name="Normal 2 27 2 7 4 2" xfId="30774" xr:uid="{00000000-0005-0000-0000-0000575C0000}"/>
    <cellStyle name="Normal 2 27 2 7 5" xfId="19170" xr:uid="{00000000-0005-0000-0000-0000585C0000}"/>
    <cellStyle name="Normal 2 27 2 8" xfId="9957" xr:uid="{00000000-0005-0000-0000-0000595C0000}"/>
    <cellStyle name="Normal 2 27 2 8 2" xfId="23066" xr:uid="{00000000-0005-0000-0000-00005A5C0000}"/>
    <cellStyle name="Normal 2 27 2 9" xfId="9958" xr:uid="{00000000-0005-0000-0000-00005B5C0000}"/>
    <cellStyle name="Normal 2 27 2 9 2" xfId="26902" xr:uid="{00000000-0005-0000-0000-00005C5C0000}"/>
    <cellStyle name="Normal 2 27 3" xfId="9959" xr:uid="{00000000-0005-0000-0000-00005D5C0000}"/>
    <cellStyle name="Normal 2 27 3 10" xfId="9960" xr:uid="{00000000-0005-0000-0000-00005E5C0000}"/>
    <cellStyle name="Normal 2 27 3 10 2" xfId="30775" xr:uid="{00000000-0005-0000-0000-00005F5C0000}"/>
    <cellStyle name="Normal 2 27 3 11" xfId="17843" xr:uid="{00000000-0005-0000-0000-0000605C0000}"/>
    <cellStyle name="Normal 2 27 3 2" xfId="9961" xr:uid="{00000000-0005-0000-0000-0000615C0000}"/>
    <cellStyle name="Normal 2 27 3 2 2" xfId="9962" xr:uid="{00000000-0005-0000-0000-0000625C0000}"/>
    <cellStyle name="Normal 2 27 3 2 2 2" xfId="9963" xr:uid="{00000000-0005-0000-0000-0000635C0000}"/>
    <cellStyle name="Normal 2 27 3 2 2 2 2" xfId="9964" xr:uid="{00000000-0005-0000-0000-0000645C0000}"/>
    <cellStyle name="Normal 2 27 3 2 2 2 2 2" xfId="9965" xr:uid="{00000000-0005-0000-0000-0000655C0000}"/>
    <cellStyle name="Normal 2 27 3 2 2 2 2 2 2" xfId="9966" xr:uid="{00000000-0005-0000-0000-0000665C0000}"/>
    <cellStyle name="Normal 2 27 3 2 2 2 2 2 2 2" xfId="23107" xr:uid="{00000000-0005-0000-0000-0000675C0000}"/>
    <cellStyle name="Normal 2 27 3 2 2 2 2 2 3" xfId="9967" xr:uid="{00000000-0005-0000-0000-0000685C0000}"/>
    <cellStyle name="Normal 2 27 3 2 2 2 2 2 3 2" xfId="26943" xr:uid="{00000000-0005-0000-0000-0000695C0000}"/>
    <cellStyle name="Normal 2 27 3 2 2 2 2 2 4" xfId="9968" xr:uid="{00000000-0005-0000-0000-00006A5C0000}"/>
    <cellStyle name="Normal 2 27 3 2 2 2 2 2 4 2" xfId="30780" xr:uid="{00000000-0005-0000-0000-00006B5C0000}"/>
    <cellStyle name="Normal 2 27 3 2 2 2 2 2 5" xfId="20168" xr:uid="{00000000-0005-0000-0000-00006C5C0000}"/>
    <cellStyle name="Normal 2 27 3 2 2 2 2 3" xfId="9969" xr:uid="{00000000-0005-0000-0000-00006D5C0000}"/>
    <cellStyle name="Normal 2 27 3 2 2 2 2 3 2" xfId="23106" xr:uid="{00000000-0005-0000-0000-00006E5C0000}"/>
    <cellStyle name="Normal 2 27 3 2 2 2 2 4" xfId="9970" xr:uid="{00000000-0005-0000-0000-00006F5C0000}"/>
    <cellStyle name="Normal 2 27 3 2 2 2 2 4 2" xfId="26942" xr:uid="{00000000-0005-0000-0000-0000705C0000}"/>
    <cellStyle name="Normal 2 27 3 2 2 2 2 5" xfId="9971" xr:uid="{00000000-0005-0000-0000-0000715C0000}"/>
    <cellStyle name="Normal 2 27 3 2 2 2 2 5 2" xfId="30779" xr:uid="{00000000-0005-0000-0000-0000725C0000}"/>
    <cellStyle name="Normal 2 27 3 2 2 2 2 6" xfId="17847" xr:uid="{00000000-0005-0000-0000-0000735C0000}"/>
    <cellStyle name="Normal 2 27 3 2 2 2 3" xfId="9972" xr:uid="{00000000-0005-0000-0000-0000745C0000}"/>
    <cellStyle name="Normal 2 27 3 2 2 2 3 2" xfId="9973" xr:uid="{00000000-0005-0000-0000-0000755C0000}"/>
    <cellStyle name="Normal 2 27 3 2 2 2 3 2 2" xfId="23108" xr:uid="{00000000-0005-0000-0000-0000765C0000}"/>
    <cellStyle name="Normal 2 27 3 2 2 2 3 3" xfId="9974" xr:uid="{00000000-0005-0000-0000-0000775C0000}"/>
    <cellStyle name="Normal 2 27 3 2 2 2 3 3 2" xfId="26944" xr:uid="{00000000-0005-0000-0000-0000785C0000}"/>
    <cellStyle name="Normal 2 27 3 2 2 2 3 4" xfId="9975" xr:uid="{00000000-0005-0000-0000-0000795C0000}"/>
    <cellStyle name="Normal 2 27 3 2 2 2 3 4 2" xfId="30781" xr:uid="{00000000-0005-0000-0000-00007A5C0000}"/>
    <cellStyle name="Normal 2 27 3 2 2 2 3 5" xfId="19181" xr:uid="{00000000-0005-0000-0000-00007B5C0000}"/>
    <cellStyle name="Normal 2 27 3 2 2 2 4" xfId="9976" xr:uid="{00000000-0005-0000-0000-00007C5C0000}"/>
    <cellStyle name="Normal 2 27 3 2 2 2 4 2" xfId="23105" xr:uid="{00000000-0005-0000-0000-00007D5C0000}"/>
    <cellStyle name="Normal 2 27 3 2 2 2 5" xfId="9977" xr:uid="{00000000-0005-0000-0000-00007E5C0000}"/>
    <cellStyle name="Normal 2 27 3 2 2 2 5 2" xfId="26941" xr:uid="{00000000-0005-0000-0000-00007F5C0000}"/>
    <cellStyle name="Normal 2 27 3 2 2 2 6" xfId="9978" xr:uid="{00000000-0005-0000-0000-0000805C0000}"/>
    <cellStyle name="Normal 2 27 3 2 2 2 6 2" xfId="30778" xr:uid="{00000000-0005-0000-0000-0000815C0000}"/>
    <cellStyle name="Normal 2 27 3 2 2 2 7" xfId="17846" xr:uid="{00000000-0005-0000-0000-0000825C0000}"/>
    <cellStyle name="Normal 2 27 3 2 2 3" xfId="9979" xr:uid="{00000000-0005-0000-0000-0000835C0000}"/>
    <cellStyle name="Normal 2 27 3 2 2 3 2" xfId="9980" xr:uid="{00000000-0005-0000-0000-0000845C0000}"/>
    <cellStyle name="Normal 2 27 3 2 2 3 2 2" xfId="9981" xr:uid="{00000000-0005-0000-0000-0000855C0000}"/>
    <cellStyle name="Normal 2 27 3 2 2 3 2 2 2" xfId="23110" xr:uid="{00000000-0005-0000-0000-0000865C0000}"/>
    <cellStyle name="Normal 2 27 3 2 2 3 2 3" xfId="9982" xr:uid="{00000000-0005-0000-0000-0000875C0000}"/>
    <cellStyle name="Normal 2 27 3 2 2 3 2 3 2" xfId="26946" xr:uid="{00000000-0005-0000-0000-0000885C0000}"/>
    <cellStyle name="Normal 2 27 3 2 2 3 2 4" xfId="9983" xr:uid="{00000000-0005-0000-0000-0000895C0000}"/>
    <cellStyle name="Normal 2 27 3 2 2 3 2 4 2" xfId="30783" xr:uid="{00000000-0005-0000-0000-00008A5C0000}"/>
    <cellStyle name="Normal 2 27 3 2 2 3 2 5" xfId="20167" xr:uid="{00000000-0005-0000-0000-00008B5C0000}"/>
    <cellStyle name="Normal 2 27 3 2 2 3 3" xfId="9984" xr:uid="{00000000-0005-0000-0000-00008C5C0000}"/>
    <cellStyle name="Normal 2 27 3 2 2 3 3 2" xfId="23109" xr:uid="{00000000-0005-0000-0000-00008D5C0000}"/>
    <cellStyle name="Normal 2 27 3 2 2 3 4" xfId="9985" xr:uid="{00000000-0005-0000-0000-00008E5C0000}"/>
    <cellStyle name="Normal 2 27 3 2 2 3 4 2" xfId="26945" xr:uid="{00000000-0005-0000-0000-00008F5C0000}"/>
    <cellStyle name="Normal 2 27 3 2 2 3 5" xfId="9986" xr:uid="{00000000-0005-0000-0000-0000905C0000}"/>
    <cellStyle name="Normal 2 27 3 2 2 3 5 2" xfId="30782" xr:uid="{00000000-0005-0000-0000-0000915C0000}"/>
    <cellStyle name="Normal 2 27 3 2 2 3 6" xfId="17848" xr:uid="{00000000-0005-0000-0000-0000925C0000}"/>
    <cellStyle name="Normal 2 27 3 2 2 4" xfId="9987" xr:uid="{00000000-0005-0000-0000-0000935C0000}"/>
    <cellStyle name="Normal 2 27 3 2 2 4 2" xfId="9988" xr:uid="{00000000-0005-0000-0000-0000945C0000}"/>
    <cellStyle name="Normal 2 27 3 2 2 4 2 2" xfId="23111" xr:uid="{00000000-0005-0000-0000-0000955C0000}"/>
    <cellStyle name="Normal 2 27 3 2 2 4 3" xfId="9989" xr:uid="{00000000-0005-0000-0000-0000965C0000}"/>
    <cellStyle name="Normal 2 27 3 2 2 4 3 2" xfId="26947" xr:uid="{00000000-0005-0000-0000-0000975C0000}"/>
    <cellStyle name="Normal 2 27 3 2 2 4 4" xfId="9990" xr:uid="{00000000-0005-0000-0000-0000985C0000}"/>
    <cellStyle name="Normal 2 27 3 2 2 4 4 2" xfId="30784" xr:uid="{00000000-0005-0000-0000-0000995C0000}"/>
    <cellStyle name="Normal 2 27 3 2 2 4 5" xfId="19180" xr:uid="{00000000-0005-0000-0000-00009A5C0000}"/>
    <cellStyle name="Normal 2 27 3 2 2 5" xfId="9991" xr:uid="{00000000-0005-0000-0000-00009B5C0000}"/>
    <cellStyle name="Normal 2 27 3 2 2 5 2" xfId="23104" xr:uid="{00000000-0005-0000-0000-00009C5C0000}"/>
    <cellStyle name="Normal 2 27 3 2 2 6" xfId="9992" xr:uid="{00000000-0005-0000-0000-00009D5C0000}"/>
    <cellStyle name="Normal 2 27 3 2 2 6 2" xfId="26940" xr:uid="{00000000-0005-0000-0000-00009E5C0000}"/>
    <cellStyle name="Normal 2 27 3 2 2 7" xfId="9993" xr:uid="{00000000-0005-0000-0000-00009F5C0000}"/>
    <cellStyle name="Normal 2 27 3 2 2 7 2" xfId="30777" xr:uid="{00000000-0005-0000-0000-0000A05C0000}"/>
    <cellStyle name="Normal 2 27 3 2 2 8" xfId="17845" xr:uid="{00000000-0005-0000-0000-0000A15C0000}"/>
    <cellStyle name="Normal 2 27 3 2 3" xfId="9994" xr:uid="{00000000-0005-0000-0000-0000A25C0000}"/>
    <cellStyle name="Normal 2 27 3 2 3 2" xfId="9995" xr:uid="{00000000-0005-0000-0000-0000A35C0000}"/>
    <cellStyle name="Normal 2 27 3 2 3 2 2" xfId="9996" xr:uid="{00000000-0005-0000-0000-0000A45C0000}"/>
    <cellStyle name="Normal 2 27 3 2 3 2 2 2" xfId="9997" xr:uid="{00000000-0005-0000-0000-0000A55C0000}"/>
    <cellStyle name="Normal 2 27 3 2 3 2 2 2 2" xfId="23114" xr:uid="{00000000-0005-0000-0000-0000A65C0000}"/>
    <cellStyle name="Normal 2 27 3 2 3 2 2 3" xfId="9998" xr:uid="{00000000-0005-0000-0000-0000A75C0000}"/>
    <cellStyle name="Normal 2 27 3 2 3 2 2 3 2" xfId="26950" xr:uid="{00000000-0005-0000-0000-0000A85C0000}"/>
    <cellStyle name="Normal 2 27 3 2 3 2 2 4" xfId="9999" xr:uid="{00000000-0005-0000-0000-0000A95C0000}"/>
    <cellStyle name="Normal 2 27 3 2 3 2 2 4 2" xfId="30787" xr:uid="{00000000-0005-0000-0000-0000AA5C0000}"/>
    <cellStyle name="Normal 2 27 3 2 3 2 2 5" xfId="20169" xr:uid="{00000000-0005-0000-0000-0000AB5C0000}"/>
    <cellStyle name="Normal 2 27 3 2 3 2 3" xfId="10000" xr:uid="{00000000-0005-0000-0000-0000AC5C0000}"/>
    <cellStyle name="Normal 2 27 3 2 3 2 3 2" xfId="23113" xr:uid="{00000000-0005-0000-0000-0000AD5C0000}"/>
    <cellStyle name="Normal 2 27 3 2 3 2 4" xfId="10001" xr:uid="{00000000-0005-0000-0000-0000AE5C0000}"/>
    <cellStyle name="Normal 2 27 3 2 3 2 4 2" xfId="26949" xr:uid="{00000000-0005-0000-0000-0000AF5C0000}"/>
    <cellStyle name="Normal 2 27 3 2 3 2 5" xfId="10002" xr:uid="{00000000-0005-0000-0000-0000B05C0000}"/>
    <cellStyle name="Normal 2 27 3 2 3 2 5 2" xfId="30786" xr:uid="{00000000-0005-0000-0000-0000B15C0000}"/>
    <cellStyle name="Normal 2 27 3 2 3 2 6" xfId="17850" xr:uid="{00000000-0005-0000-0000-0000B25C0000}"/>
    <cellStyle name="Normal 2 27 3 2 3 3" xfId="10003" xr:uid="{00000000-0005-0000-0000-0000B35C0000}"/>
    <cellStyle name="Normal 2 27 3 2 3 3 2" xfId="10004" xr:uid="{00000000-0005-0000-0000-0000B45C0000}"/>
    <cellStyle name="Normal 2 27 3 2 3 3 2 2" xfId="23115" xr:uid="{00000000-0005-0000-0000-0000B55C0000}"/>
    <cellStyle name="Normal 2 27 3 2 3 3 3" xfId="10005" xr:uid="{00000000-0005-0000-0000-0000B65C0000}"/>
    <cellStyle name="Normal 2 27 3 2 3 3 3 2" xfId="26951" xr:uid="{00000000-0005-0000-0000-0000B75C0000}"/>
    <cellStyle name="Normal 2 27 3 2 3 3 4" xfId="10006" xr:uid="{00000000-0005-0000-0000-0000B85C0000}"/>
    <cellStyle name="Normal 2 27 3 2 3 3 4 2" xfId="30788" xr:uid="{00000000-0005-0000-0000-0000B95C0000}"/>
    <cellStyle name="Normal 2 27 3 2 3 3 5" xfId="19182" xr:uid="{00000000-0005-0000-0000-0000BA5C0000}"/>
    <cellStyle name="Normal 2 27 3 2 3 4" xfId="10007" xr:uid="{00000000-0005-0000-0000-0000BB5C0000}"/>
    <cellStyle name="Normal 2 27 3 2 3 4 2" xfId="23112" xr:uid="{00000000-0005-0000-0000-0000BC5C0000}"/>
    <cellStyle name="Normal 2 27 3 2 3 5" xfId="10008" xr:uid="{00000000-0005-0000-0000-0000BD5C0000}"/>
    <cellStyle name="Normal 2 27 3 2 3 5 2" xfId="26948" xr:uid="{00000000-0005-0000-0000-0000BE5C0000}"/>
    <cellStyle name="Normal 2 27 3 2 3 6" xfId="10009" xr:uid="{00000000-0005-0000-0000-0000BF5C0000}"/>
    <cellStyle name="Normal 2 27 3 2 3 6 2" xfId="30785" xr:uid="{00000000-0005-0000-0000-0000C05C0000}"/>
    <cellStyle name="Normal 2 27 3 2 3 7" xfId="17849" xr:uid="{00000000-0005-0000-0000-0000C15C0000}"/>
    <cellStyle name="Normal 2 27 3 2 4" xfId="10010" xr:uid="{00000000-0005-0000-0000-0000C25C0000}"/>
    <cellStyle name="Normal 2 27 3 2 4 2" xfId="10011" xr:uid="{00000000-0005-0000-0000-0000C35C0000}"/>
    <cellStyle name="Normal 2 27 3 2 4 2 2" xfId="10012" xr:uid="{00000000-0005-0000-0000-0000C45C0000}"/>
    <cellStyle name="Normal 2 27 3 2 4 2 2 2" xfId="23117" xr:uid="{00000000-0005-0000-0000-0000C55C0000}"/>
    <cellStyle name="Normal 2 27 3 2 4 2 3" xfId="10013" xr:uid="{00000000-0005-0000-0000-0000C65C0000}"/>
    <cellStyle name="Normal 2 27 3 2 4 2 3 2" xfId="26953" xr:uid="{00000000-0005-0000-0000-0000C75C0000}"/>
    <cellStyle name="Normal 2 27 3 2 4 2 4" xfId="10014" xr:uid="{00000000-0005-0000-0000-0000C85C0000}"/>
    <cellStyle name="Normal 2 27 3 2 4 2 4 2" xfId="30790" xr:uid="{00000000-0005-0000-0000-0000C95C0000}"/>
    <cellStyle name="Normal 2 27 3 2 4 2 5" xfId="20166" xr:uid="{00000000-0005-0000-0000-0000CA5C0000}"/>
    <cellStyle name="Normal 2 27 3 2 4 3" xfId="10015" xr:uid="{00000000-0005-0000-0000-0000CB5C0000}"/>
    <cellStyle name="Normal 2 27 3 2 4 3 2" xfId="23116" xr:uid="{00000000-0005-0000-0000-0000CC5C0000}"/>
    <cellStyle name="Normal 2 27 3 2 4 4" xfId="10016" xr:uid="{00000000-0005-0000-0000-0000CD5C0000}"/>
    <cellStyle name="Normal 2 27 3 2 4 4 2" xfId="26952" xr:uid="{00000000-0005-0000-0000-0000CE5C0000}"/>
    <cellStyle name="Normal 2 27 3 2 4 5" xfId="10017" xr:uid="{00000000-0005-0000-0000-0000CF5C0000}"/>
    <cellStyle name="Normal 2 27 3 2 4 5 2" xfId="30789" xr:uid="{00000000-0005-0000-0000-0000D05C0000}"/>
    <cellStyle name="Normal 2 27 3 2 4 6" xfId="17851" xr:uid="{00000000-0005-0000-0000-0000D15C0000}"/>
    <cellStyle name="Normal 2 27 3 2 5" xfId="10018" xr:uid="{00000000-0005-0000-0000-0000D25C0000}"/>
    <cellStyle name="Normal 2 27 3 2 5 2" xfId="10019" xr:uid="{00000000-0005-0000-0000-0000D35C0000}"/>
    <cellStyle name="Normal 2 27 3 2 5 2 2" xfId="23118" xr:uid="{00000000-0005-0000-0000-0000D45C0000}"/>
    <cellStyle name="Normal 2 27 3 2 5 3" xfId="10020" xr:uid="{00000000-0005-0000-0000-0000D55C0000}"/>
    <cellStyle name="Normal 2 27 3 2 5 3 2" xfId="26954" xr:uid="{00000000-0005-0000-0000-0000D65C0000}"/>
    <cellStyle name="Normal 2 27 3 2 5 4" xfId="10021" xr:uid="{00000000-0005-0000-0000-0000D75C0000}"/>
    <cellStyle name="Normal 2 27 3 2 5 4 2" xfId="30791" xr:uid="{00000000-0005-0000-0000-0000D85C0000}"/>
    <cellStyle name="Normal 2 27 3 2 5 5" xfId="19179" xr:uid="{00000000-0005-0000-0000-0000D95C0000}"/>
    <cellStyle name="Normal 2 27 3 2 6" xfId="10022" xr:uid="{00000000-0005-0000-0000-0000DA5C0000}"/>
    <cellStyle name="Normal 2 27 3 2 6 2" xfId="23103" xr:uid="{00000000-0005-0000-0000-0000DB5C0000}"/>
    <cellStyle name="Normal 2 27 3 2 7" xfId="10023" xr:uid="{00000000-0005-0000-0000-0000DC5C0000}"/>
    <cellStyle name="Normal 2 27 3 2 7 2" xfId="26939" xr:uid="{00000000-0005-0000-0000-0000DD5C0000}"/>
    <cellStyle name="Normal 2 27 3 2 8" xfId="10024" xr:uid="{00000000-0005-0000-0000-0000DE5C0000}"/>
    <cellStyle name="Normal 2 27 3 2 8 2" xfId="30776" xr:uid="{00000000-0005-0000-0000-0000DF5C0000}"/>
    <cellStyle name="Normal 2 27 3 2 9" xfId="17844" xr:uid="{00000000-0005-0000-0000-0000E05C0000}"/>
    <cellStyle name="Normal 2 27 3 3" xfId="10025" xr:uid="{00000000-0005-0000-0000-0000E15C0000}"/>
    <cellStyle name="Normal 2 27 3 3 2" xfId="10026" xr:uid="{00000000-0005-0000-0000-0000E25C0000}"/>
    <cellStyle name="Normal 2 27 3 3 2 2" xfId="10027" xr:uid="{00000000-0005-0000-0000-0000E35C0000}"/>
    <cellStyle name="Normal 2 27 3 3 2 2 2" xfId="10028" xr:uid="{00000000-0005-0000-0000-0000E45C0000}"/>
    <cellStyle name="Normal 2 27 3 3 2 2 2 2" xfId="10029" xr:uid="{00000000-0005-0000-0000-0000E55C0000}"/>
    <cellStyle name="Normal 2 27 3 3 2 2 2 2 2" xfId="23122" xr:uid="{00000000-0005-0000-0000-0000E65C0000}"/>
    <cellStyle name="Normal 2 27 3 3 2 2 2 3" xfId="10030" xr:uid="{00000000-0005-0000-0000-0000E75C0000}"/>
    <cellStyle name="Normal 2 27 3 3 2 2 2 3 2" xfId="26958" xr:uid="{00000000-0005-0000-0000-0000E85C0000}"/>
    <cellStyle name="Normal 2 27 3 3 2 2 2 4" xfId="10031" xr:uid="{00000000-0005-0000-0000-0000E95C0000}"/>
    <cellStyle name="Normal 2 27 3 3 2 2 2 4 2" xfId="30795" xr:uid="{00000000-0005-0000-0000-0000EA5C0000}"/>
    <cellStyle name="Normal 2 27 3 3 2 2 2 5" xfId="20171" xr:uid="{00000000-0005-0000-0000-0000EB5C0000}"/>
    <cellStyle name="Normal 2 27 3 3 2 2 3" xfId="10032" xr:uid="{00000000-0005-0000-0000-0000EC5C0000}"/>
    <cellStyle name="Normal 2 27 3 3 2 2 3 2" xfId="23121" xr:uid="{00000000-0005-0000-0000-0000ED5C0000}"/>
    <cellStyle name="Normal 2 27 3 3 2 2 4" xfId="10033" xr:uid="{00000000-0005-0000-0000-0000EE5C0000}"/>
    <cellStyle name="Normal 2 27 3 3 2 2 4 2" xfId="26957" xr:uid="{00000000-0005-0000-0000-0000EF5C0000}"/>
    <cellStyle name="Normal 2 27 3 3 2 2 5" xfId="10034" xr:uid="{00000000-0005-0000-0000-0000F05C0000}"/>
    <cellStyle name="Normal 2 27 3 3 2 2 5 2" xfId="30794" xr:uid="{00000000-0005-0000-0000-0000F15C0000}"/>
    <cellStyle name="Normal 2 27 3 3 2 2 6" xfId="17854" xr:uid="{00000000-0005-0000-0000-0000F25C0000}"/>
    <cellStyle name="Normal 2 27 3 3 2 3" xfId="10035" xr:uid="{00000000-0005-0000-0000-0000F35C0000}"/>
    <cellStyle name="Normal 2 27 3 3 2 3 2" xfId="10036" xr:uid="{00000000-0005-0000-0000-0000F45C0000}"/>
    <cellStyle name="Normal 2 27 3 3 2 3 2 2" xfId="23123" xr:uid="{00000000-0005-0000-0000-0000F55C0000}"/>
    <cellStyle name="Normal 2 27 3 3 2 3 3" xfId="10037" xr:uid="{00000000-0005-0000-0000-0000F65C0000}"/>
    <cellStyle name="Normal 2 27 3 3 2 3 3 2" xfId="26959" xr:uid="{00000000-0005-0000-0000-0000F75C0000}"/>
    <cellStyle name="Normal 2 27 3 3 2 3 4" xfId="10038" xr:uid="{00000000-0005-0000-0000-0000F85C0000}"/>
    <cellStyle name="Normal 2 27 3 3 2 3 4 2" xfId="30796" xr:uid="{00000000-0005-0000-0000-0000F95C0000}"/>
    <cellStyle name="Normal 2 27 3 3 2 3 5" xfId="19184" xr:uid="{00000000-0005-0000-0000-0000FA5C0000}"/>
    <cellStyle name="Normal 2 27 3 3 2 4" xfId="10039" xr:uid="{00000000-0005-0000-0000-0000FB5C0000}"/>
    <cellStyle name="Normal 2 27 3 3 2 4 2" xfId="23120" xr:uid="{00000000-0005-0000-0000-0000FC5C0000}"/>
    <cellStyle name="Normal 2 27 3 3 2 5" xfId="10040" xr:uid="{00000000-0005-0000-0000-0000FD5C0000}"/>
    <cellStyle name="Normal 2 27 3 3 2 5 2" xfId="26956" xr:uid="{00000000-0005-0000-0000-0000FE5C0000}"/>
    <cellStyle name="Normal 2 27 3 3 2 6" xfId="10041" xr:uid="{00000000-0005-0000-0000-0000FF5C0000}"/>
    <cellStyle name="Normal 2 27 3 3 2 6 2" xfId="30793" xr:uid="{00000000-0005-0000-0000-0000005D0000}"/>
    <cellStyle name="Normal 2 27 3 3 2 7" xfId="17853" xr:uid="{00000000-0005-0000-0000-0000015D0000}"/>
    <cellStyle name="Normal 2 27 3 3 3" xfId="10042" xr:uid="{00000000-0005-0000-0000-0000025D0000}"/>
    <cellStyle name="Normal 2 27 3 3 3 2" xfId="10043" xr:uid="{00000000-0005-0000-0000-0000035D0000}"/>
    <cellStyle name="Normal 2 27 3 3 3 2 2" xfId="10044" xr:uid="{00000000-0005-0000-0000-0000045D0000}"/>
    <cellStyle name="Normal 2 27 3 3 3 2 2 2" xfId="23125" xr:uid="{00000000-0005-0000-0000-0000055D0000}"/>
    <cellStyle name="Normal 2 27 3 3 3 2 3" xfId="10045" xr:uid="{00000000-0005-0000-0000-0000065D0000}"/>
    <cellStyle name="Normal 2 27 3 3 3 2 3 2" xfId="26961" xr:uid="{00000000-0005-0000-0000-0000075D0000}"/>
    <cellStyle name="Normal 2 27 3 3 3 2 4" xfId="10046" xr:uid="{00000000-0005-0000-0000-0000085D0000}"/>
    <cellStyle name="Normal 2 27 3 3 3 2 4 2" xfId="30798" xr:uid="{00000000-0005-0000-0000-0000095D0000}"/>
    <cellStyle name="Normal 2 27 3 3 3 2 5" xfId="20170" xr:uid="{00000000-0005-0000-0000-00000A5D0000}"/>
    <cellStyle name="Normal 2 27 3 3 3 3" xfId="10047" xr:uid="{00000000-0005-0000-0000-00000B5D0000}"/>
    <cellStyle name="Normal 2 27 3 3 3 3 2" xfId="23124" xr:uid="{00000000-0005-0000-0000-00000C5D0000}"/>
    <cellStyle name="Normal 2 27 3 3 3 4" xfId="10048" xr:uid="{00000000-0005-0000-0000-00000D5D0000}"/>
    <cellStyle name="Normal 2 27 3 3 3 4 2" xfId="26960" xr:uid="{00000000-0005-0000-0000-00000E5D0000}"/>
    <cellStyle name="Normal 2 27 3 3 3 5" xfId="10049" xr:uid="{00000000-0005-0000-0000-00000F5D0000}"/>
    <cellStyle name="Normal 2 27 3 3 3 5 2" xfId="30797" xr:uid="{00000000-0005-0000-0000-0000105D0000}"/>
    <cellStyle name="Normal 2 27 3 3 3 6" xfId="17855" xr:uid="{00000000-0005-0000-0000-0000115D0000}"/>
    <cellStyle name="Normal 2 27 3 3 4" xfId="10050" xr:uid="{00000000-0005-0000-0000-0000125D0000}"/>
    <cellStyle name="Normal 2 27 3 3 4 2" xfId="10051" xr:uid="{00000000-0005-0000-0000-0000135D0000}"/>
    <cellStyle name="Normal 2 27 3 3 4 2 2" xfId="23126" xr:uid="{00000000-0005-0000-0000-0000145D0000}"/>
    <cellStyle name="Normal 2 27 3 3 4 3" xfId="10052" xr:uid="{00000000-0005-0000-0000-0000155D0000}"/>
    <cellStyle name="Normal 2 27 3 3 4 3 2" xfId="26962" xr:uid="{00000000-0005-0000-0000-0000165D0000}"/>
    <cellStyle name="Normal 2 27 3 3 4 4" xfId="10053" xr:uid="{00000000-0005-0000-0000-0000175D0000}"/>
    <cellStyle name="Normal 2 27 3 3 4 4 2" xfId="30799" xr:uid="{00000000-0005-0000-0000-0000185D0000}"/>
    <cellStyle name="Normal 2 27 3 3 4 5" xfId="19183" xr:uid="{00000000-0005-0000-0000-0000195D0000}"/>
    <cellStyle name="Normal 2 27 3 3 5" xfId="10054" xr:uid="{00000000-0005-0000-0000-00001A5D0000}"/>
    <cellStyle name="Normal 2 27 3 3 5 2" xfId="23119" xr:uid="{00000000-0005-0000-0000-00001B5D0000}"/>
    <cellStyle name="Normal 2 27 3 3 6" xfId="10055" xr:uid="{00000000-0005-0000-0000-00001C5D0000}"/>
    <cellStyle name="Normal 2 27 3 3 6 2" xfId="26955" xr:uid="{00000000-0005-0000-0000-00001D5D0000}"/>
    <cellStyle name="Normal 2 27 3 3 7" xfId="10056" xr:uid="{00000000-0005-0000-0000-00001E5D0000}"/>
    <cellStyle name="Normal 2 27 3 3 7 2" xfId="30792" xr:uid="{00000000-0005-0000-0000-00001F5D0000}"/>
    <cellStyle name="Normal 2 27 3 3 8" xfId="17852" xr:uid="{00000000-0005-0000-0000-0000205D0000}"/>
    <cellStyle name="Normal 2 27 3 4" xfId="10057" xr:uid="{00000000-0005-0000-0000-0000215D0000}"/>
    <cellStyle name="Normal 2 27 3 4 2" xfId="10058" xr:uid="{00000000-0005-0000-0000-0000225D0000}"/>
    <cellStyle name="Normal 2 27 3 4 2 2" xfId="10059" xr:uid="{00000000-0005-0000-0000-0000235D0000}"/>
    <cellStyle name="Normal 2 27 3 4 2 2 2" xfId="10060" xr:uid="{00000000-0005-0000-0000-0000245D0000}"/>
    <cellStyle name="Normal 2 27 3 4 2 2 2 2" xfId="23129" xr:uid="{00000000-0005-0000-0000-0000255D0000}"/>
    <cellStyle name="Normal 2 27 3 4 2 2 3" xfId="10061" xr:uid="{00000000-0005-0000-0000-0000265D0000}"/>
    <cellStyle name="Normal 2 27 3 4 2 2 3 2" xfId="26965" xr:uid="{00000000-0005-0000-0000-0000275D0000}"/>
    <cellStyle name="Normal 2 27 3 4 2 2 4" xfId="10062" xr:uid="{00000000-0005-0000-0000-0000285D0000}"/>
    <cellStyle name="Normal 2 27 3 4 2 2 4 2" xfId="30802" xr:uid="{00000000-0005-0000-0000-0000295D0000}"/>
    <cellStyle name="Normal 2 27 3 4 2 2 5" xfId="20172" xr:uid="{00000000-0005-0000-0000-00002A5D0000}"/>
    <cellStyle name="Normal 2 27 3 4 2 3" xfId="10063" xr:uid="{00000000-0005-0000-0000-00002B5D0000}"/>
    <cellStyle name="Normal 2 27 3 4 2 3 2" xfId="23128" xr:uid="{00000000-0005-0000-0000-00002C5D0000}"/>
    <cellStyle name="Normal 2 27 3 4 2 4" xfId="10064" xr:uid="{00000000-0005-0000-0000-00002D5D0000}"/>
    <cellStyle name="Normal 2 27 3 4 2 4 2" xfId="26964" xr:uid="{00000000-0005-0000-0000-00002E5D0000}"/>
    <cellStyle name="Normal 2 27 3 4 2 5" xfId="10065" xr:uid="{00000000-0005-0000-0000-00002F5D0000}"/>
    <cellStyle name="Normal 2 27 3 4 2 5 2" xfId="30801" xr:uid="{00000000-0005-0000-0000-0000305D0000}"/>
    <cellStyle name="Normal 2 27 3 4 2 6" xfId="17857" xr:uid="{00000000-0005-0000-0000-0000315D0000}"/>
    <cellStyle name="Normal 2 27 3 4 3" xfId="10066" xr:uid="{00000000-0005-0000-0000-0000325D0000}"/>
    <cellStyle name="Normal 2 27 3 4 3 2" xfId="10067" xr:uid="{00000000-0005-0000-0000-0000335D0000}"/>
    <cellStyle name="Normal 2 27 3 4 3 2 2" xfId="23130" xr:uid="{00000000-0005-0000-0000-0000345D0000}"/>
    <cellStyle name="Normal 2 27 3 4 3 3" xfId="10068" xr:uid="{00000000-0005-0000-0000-0000355D0000}"/>
    <cellStyle name="Normal 2 27 3 4 3 3 2" xfId="26966" xr:uid="{00000000-0005-0000-0000-0000365D0000}"/>
    <cellStyle name="Normal 2 27 3 4 3 4" xfId="10069" xr:uid="{00000000-0005-0000-0000-0000375D0000}"/>
    <cellStyle name="Normal 2 27 3 4 3 4 2" xfId="30803" xr:uid="{00000000-0005-0000-0000-0000385D0000}"/>
    <cellStyle name="Normal 2 27 3 4 3 5" xfId="19185" xr:uid="{00000000-0005-0000-0000-0000395D0000}"/>
    <cellStyle name="Normal 2 27 3 4 4" xfId="10070" xr:uid="{00000000-0005-0000-0000-00003A5D0000}"/>
    <cellStyle name="Normal 2 27 3 4 4 2" xfId="23127" xr:uid="{00000000-0005-0000-0000-00003B5D0000}"/>
    <cellStyle name="Normal 2 27 3 4 5" xfId="10071" xr:uid="{00000000-0005-0000-0000-00003C5D0000}"/>
    <cellStyle name="Normal 2 27 3 4 5 2" xfId="26963" xr:uid="{00000000-0005-0000-0000-00003D5D0000}"/>
    <cellStyle name="Normal 2 27 3 4 6" xfId="10072" xr:uid="{00000000-0005-0000-0000-00003E5D0000}"/>
    <cellStyle name="Normal 2 27 3 4 6 2" xfId="30800" xr:uid="{00000000-0005-0000-0000-00003F5D0000}"/>
    <cellStyle name="Normal 2 27 3 4 7" xfId="17856" xr:uid="{00000000-0005-0000-0000-0000405D0000}"/>
    <cellStyle name="Normal 2 27 3 5" xfId="10073" xr:uid="{00000000-0005-0000-0000-0000415D0000}"/>
    <cellStyle name="Normal 2 27 3 5 2" xfId="10074" xr:uid="{00000000-0005-0000-0000-0000425D0000}"/>
    <cellStyle name="Normal 2 27 3 5 2 2" xfId="10075" xr:uid="{00000000-0005-0000-0000-0000435D0000}"/>
    <cellStyle name="Normal 2 27 3 5 2 2 2" xfId="10076" xr:uid="{00000000-0005-0000-0000-0000445D0000}"/>
    <cellStyle name="Normal 2 27 3 5 2 2 2 2" xfId="23133" xr:uid="{00000000-0005-0000-0000-0000455D0000}"/>
    <cellStyle name="Normal 2 27 3 5 2 2 3" xfId="10077" xr:uid="{00000000-0005-0000-0000-0000465D0000}"/>
    <cellStyle name="Normal 2 27 3 5 2 2 3 2" xfId="26969" xr:uid="{00000000-0005-0000-0000-0000475D0000}"/>
    <cellStyle name="Normal 2 27 3 5 2 2 4" xfId="10078" xr:uid="{00000000-0005-0000-0000-0000485D0000}"/>
    <cellStyle name="Normal 2 27 3 5 2 2 4 2" xfId="30806" xr:uid="{00000000-0005-0000-0000-0000495D0000}"/>
    <cellStyle name="Normal 2 27 3 5 2 2 5" xfId="20584" xr:uid="{00000000-0005-0000-0000-00004A5D0000}"/>
    <cellStyle name="Normal 2 27 3 5 2 3" xfId="10079" xr:uid="{00000000-0005-0000-0000-00004B5D0000}"/>
    <cellStyle name="Normal 2 27 3 5 2 3 2" xfId="23132" xr:uid="{00000000-0005-0000-0000-00004C5D0000}"/>
    <cellStyle name="Normal 2 27 3 5 2 4" xfId="10080" xr:uid="{00000000-0005-0000-0000-00004D5D0000}"/>
    <cellStyle name="Normal 2 27 3 5 2 4 2" xfId="26968" xr:uid="{00000000-0005-0000-0000-00004E5D0000}"/>
    <cellStyle name="Normal 2 27 3 5 2 5" xfId="10081" xr:uid="{00000000-0005-0000-0000-00004F5D0000}"/>
    <cellStyle name="Normal 2 27 3 5 2 5 2" xfId="30805" xr:uid="{00000000-0005-0000-0000-0000505D0000}"/>
    <cellStyle name="Normal 2 27 3 5 2 6" xfId="17859" xr:uid="{00000000-0005-0000-0000-0000515D0000}"/>
    <cellStyle name="Normal 2 27 3 5 3" xfId="10082" xr:uid="{00000000-0005-0000-0000-0000525D0000}"/>
    <cellStyle name="Normal 2 27 3 5 3 2" xfId="10083" xr:uid="{00000000-0005-0000-0000-0000535D0000}"/>
    <cellStyle name="Normal 2 27 3 5 3 2 2" xfId="23134" xr:uid="{00000000-0005-0000-0000-0000545D0000}"/>
    <cellStyle name="Normal 2 27 3 5 3 3" xfId="10084" xr:uid="{00000000-0005-0000-0000-0000555D0000}"/>
    <cellStyle name="Normal 2 27 3 5 3 3 2" xfId="26970" xr:uid="{00000000-0005-0000-0000-0000565D0000}"/>
    <cellStyle name="Normal 2 27 3 5 3 4" xfId="10085" xr:uid="{00000000-0005-0000-0000-0000575D0000}"/>
    <cellStyle name="Normal 2 27 3 5 3 4 2" xfId="30807" xr:uid="{00000000-0005-0000-0000-0000585D0000}"/>
    <cellStyle name="Normal 2 27 3 5 3 5" xfId="19599" xr:uid="{00000000-0005-0000-0000-0000595D0000}"/>
    <cellStyle name="Normal 2 27 3 5 4" xfId="10086" xr:uid="{00000000-0005-0000-0000-00005A5D0000}"/>
    <cellStyle name="Normal 2 27 3 5 4 2" xfId="23131" xr:uid="{00000000-0005-0000-0000-00005B5D0000}"/>
    <cellStyle name="Normal 2 27 3 5 5" xfId="10087" xr:uid="{00000000-0005-0000-0000-00005C5D0000}"/>
    <cellStyle name="Normal 2 27 3 5 5 2" xfId="26967" xr:uid="{00000000-0005-0000-0000-00005D5D0000}"/>
    <cellStyle name="Normal 2 27 3 5 6" xfId="10088" xr:uid="{00000000-0005-0000-0000-00005E5D0000}"/>
    <cellStyle name="Normal 2 27 3 5 6 2" xfId="30804" xr:uid="{00000000-0005-0000-0000-00005F5D0000}"/>
    <cellStyle name="Normal 2 27 3 5 7" xfId="17858" xr:uid="{00000000-0005-0000-0000-0000605D0000}"/>
    <cellStyle name="Normal 2 27 3 6" xfId="10089" xr:uid="{00000000-0005-0000-0000-0000615D0000}"/>
    <cellStyle name="Normal 2 27 3 6 2" xfId="10090" xr:uid="{00000000-0005-0000-0000-0000625D0000}"/>
    <cellStyle name="Normal 2 27 3 6 2 2" xfId="10091" xr:uid="{00000000-0005-0000-0000-0000635D0000}"/>
    <cellStyle name="Normal 2 27 3 6 2 2 2" xfId="23136" xr:uid="{00000000-0005-0000-0000-0000645D0000}"/>
    <cellStyle name="Normal 2 27 3 6 2 3" xfId="10092" xr:uid="{00000000-0005-0000-0000-0000655D0000}"/>
    <cellStyle name="Normal 2 27 3 6 2 3 2" xfId="26972" xr:uid="{00000000-0005-0000-0000-0000665D0000}"/>
    <cellStyle name="Normal 2 27 3 6 2 4" xfId="10093" xr:uid="{00000000-0005-0000-0000-0000675D0000}"/>
    <cellStyle name="Normal 2 27 3 6 2 4 2" xfId="30809" xr:uid="{00000000-0005-0000-0000-0000685D0000}"/>
    <cellStyle name="Normal 2 27 3 6 2 5" xfId="20165" xr:uid="{00000000-0005-0000-0000-0000695D0000}"/>
    <cellStyle name="Normal 2 27 3 6 3" xfId="10094" xr:uid="{00000000-0005-0000-0000-00006A5D0000}"/>
    <cellStyle name="Normal 2 27 3 6 3 2" xfId="23135" xr:uid="{00000000-0005-0000-0000-00006B5D0000}"/>
    <cellStyle name="Normal 2 27 3 6 4" xfId="10095" xr:uid="{00000000-0005-0000-0000-00006C5D0000}"/>
    <cellStyle name="Normal 2 27 3 6 4 2" xfId="26971" xr:uid="{00000000-0005-0000-0000-00006D5D0000}"/>
    <cellStyle name="Normal 2 27 3 6 5" xfId="10096" xr:uid="{00000000-0005-0000-0000-00006E5D0000}"/>
    <cellStyle name="Normal 2 27 3 6 5 2" xfId="30808" xr:uid="{00000000-0005-0000-0000-00006F5D0000}"/>
    <cellStyle name="Normal 2 27 3 6 6" xfId="17860" xr:uid="{00000000-0005-0000-0000-0000705D0000}"/>
    <cellStyle name="Normal 2 27 3 7" xfId="10097" xr:uid="{00000000-0005-0000-0000-0000715D0000}"/>
    <cellStyle name="Normal 2 27 3 7 2" xfId="10098" xr:uid="{00000000-0005-0000-0000-0000725D0000}"/>
    <cellStyle name="Normal 2 27 3 7 2 2" xfId="23137" xr:uid="{00000000-0005-0000-0000-0000735D0000}"/>
    <cellStyle name="Normal 2 27 3 7 3" xfId="10099" xr:uid="{00000000-0005-0000-0000-0000745D0000}"/>
    <cellStyle name="Normal 2 27 3 7 3 2" xfId="26973" xr:uid="{00000000-0005-0000-0000-0000755D0000}"/>
    <cellStyle name="Normal 2 27 3 7 4" xfId="10100" xr:uid="{00000000-0005-0000-0000-0000765D0000}"/>
    <cellStyle name="Normal 2 27 3 7 4 2" xfId="30810" xr:uid="{00000000-0005-0000-0000-0000775D0000}"/>
    <cellStyle name="Normal 2 27 3 7 5" xfId="19178" xr:uid="{00000000-0005-0000-0000-0000785D0000}"/>
    <cellStyle name="Normal 2 27 3 8" xfId="10101" xr:uid="{00000000-0005-0000-0000-0000795D0000}"/>
    <cellStyle name="Normal 2 27 3 8 2" xfId="23102" xr:uid="{00000000-0005-0000-0000-00007A5D0000}"/>
    <cellStyle name="Normal 2 27 3 9" xfId="10102" xr:uid="{00000000-0005-0000-0000-00007B5D0000}"/>
    <cellStyle name="Normal 2 27 3 9 2" xfId="26938" xr:uid="{00000000-0005-0000-0000-00007C5D0000}"/>
    <cellStyle name="Normal 2 27 4" xfId="10103" xr:uid="{00000000-0005-0000-0000-00007D5D0000}"/>
    <cellStyle name="Normal 2 27 4 2" xfId="10104" xr:uid="{00000000-0005-0000-0000-00007E5D0000}"/>
    <cellStyle name="Normal 2 27 4 2 2" xfId="10105" xr:uid="{00000000-0005-0000-0000-00007F5D0000}"/>
    <cellStyle name="Normal 2 27 4 2 2 2" xfId="10106" xr:uid="{00000000-0005-0000-0000-0000805D0000}"/>
    <cellStyle name="Normal 2 27 4 2 2 2 2" xfId="10107" xr:uid="{00000000-0005-0000-0000-0000815D0000}"/>
    <cellStyle name="Normal 2 27 4 2 2 2 2 2" xfId="10108" xr:uid="{00000000-0005-0000-0000-0000825D0000}"/>
    <cellStyle name="Normal 2 27 4 2 2 2 2 2 2" xfId="23142" xr:uid="{00000000-0005-0000-0000-0000835D0000}"/>
    <cellStyle name="Normal 2 27 4 2 2 2 2 3" xfId="10109" xr:uid="{00000000-0005-0000-0000-0000845D0000}"/>
    <cellStyle name="Normal 2 27 4 2 2 2 2 3 2" xfId="26978" xr:uid="{00000000-0005-0000-0000-0000855D0000}"/>
    <cellStyle name="Normal 2 27 4 2 2 2 2 4" xfId="10110" xr:uid="{00000000-0005-0000-0000-0000865D0000}"/>
    <cellStyle name="Normal 2 27 4 2 2 2 2 4 2" xfId="30815" xr:uid="{00000000-0005-0000-0000-0000875D0000}"/>
    <cellStyle name="Normal 2 27 4 2 2 2 2 5" xfId="20175" xr:uid="{00000000-0005-0000-0000-0000885D0000}"/>
    <cellStyle name="Normal 2 27 4 2 2 2 3" xfId="10111" xr:uid="{00000000-0005-0000-0000-0000895D0000}"/>
    <cellStyle name="Normal 2 27 4 2 2 2 3 2" xfId="23141" xr:uid="{00000000-0005-0000-0000-00008A5D0000}"/>
    <cellStyle name="Normal 2 27 4 2 2 2 4" xfId="10112" xr:uid="{00000000-0005-0000-0000-00008B5D0000}"/>
    <cellStyle name="Normal 2 27 4 2 2 2 4 2" xfId="26977" xr:uid="{00000000-0005-0000-0000-00008C5D0000}"/>
    <cellStyle name="Normal 2 27 4 2 2 2 5" xfId="10113" xr:uid="{00000000-0005-0000-0000-00008D5D0000}"/>
    <cellStyle name="Normal 2 27 4 2 2 2 5 2" xfId="30814" xr:uid="{00000000-0005-0000-0000-00008E5D0000}"/>
    <cellStyle name="Normal 2 27 4 2 2 2 6" xfId="17864" xr:uid="{00000000-0005-0000-0000-00008F5D0000}"/>
    <cellStyle name="Normal 2 27 4 2 2 3" xfId="10114" xr:uid="{00000000-0005-0000-0000-0000905D0000}"/>
    <cellStyle name="Normal 2 27 4 2 2 3 2" xfId="10115" xr:uid="{00000000-0005-0000-0000-0000915D0000}"/>
    <cellStyle name="Normal 2 27 4 2 2 3 2 2" xfId="23143" xr:uid="{00000000-0005-0000-0000-0000925D0000}"/>
    <cellStyle name="Normal 2 27 4 2 2 3 3" xfId="10116" xr:uid="{00000000-0005-0000-0000-0000935D0000}"/>
    <cellStyle name="Normal 2 27 4 2 2 3 3 2" xfId="26979" xr:uid="{00000000-0005-0000-0000-0000945D0000}"/>
    <cellStyle name="Normal 2 27 4 2 2 3 4" xfId="10117" xr:uid="{00000000-0005-0000-0000-0000955D0000}"/>
    <cellStyle name="Normal 2 27 4 2 2 3 4 2" xfId="30816" xr:uid="{00000000-0005-0000-0000-0000965D0000}"/>
    <cellStyle name="Normal 2 27 4 2 2 3 5" xfId="19188" xr:uid="{00000000-0005-0000-0000-0000975D0000}"/>
    <cellStyle name="Normal 2 27 4 2 2 4" xfId="10118" xr:uid="{00000000-0005-0000-0000-0000985D0000}"/>
    <cellStyle name="Normal 2 27 4 2 2 4 2" xfId="23140" xr:uid="{00000000-0005-0000-0000-0000995D0000}"/>
    <cellStyle name="Normal 2 27 4 2 2 5" xfId="10119" xr:uid="{00000000-0005-0000-0000-00009A5D0000}"/>
    <cellStyle name="Normal 2 27 4 2 2 5 2" xfId="26976" xr:uid="{00000000-0005-0000-0000-00009B5D0000}"/>
    <cellStyle name="Normal 2 27 4 2 2 6" xfId="10120" xr:uid="{00000000-0005-0000-0000-00009C5D0000}"/>
    <cellStyle name="Normal 2 27 4 2 2 6 2" xfId="30813" xr:uid="{00000000-0005-0000-0000-00009D5D0000}"/>
    <cellStyle name="Normal 2 27 4 2 2 7" xfId="17863" xr:uid="{00000000-0005-0000-0000-00009E5D0000}"/>
    <cellStyle name="Normal 2 27 4 2 3" xfId="10121" xr:uid="{00000000-0005-0000-0000-00009F5D0000}"/>
    <cellStyle name="Normal 2 27 4 2 3 2" xfId="10122" xr:uid="{00000000-0005-0000-0000-0000A05D0000}"/>
    <cellStyle name="Normal 2 27 4 2 3 2 2" xfId="10123" xr:uid="{00000000-0005-0000-0000-0000A15D0000}"/>
    <cellStyle name="Normal 2 27 4 2 3 2 2 2" xfId="23145" xr:uid="{00000000-0005-0000-0000-0000A25D0000}"/>
    <cellStyle name="Normal 2 27 4 2 3 2 3" xfId="10124" xr:uid="{00000000-0005-0000-0000-0000A35D0000}"/>
    <cellStyle name="Normal 2 27 4 2 3 2 3 2" xfId="26981" xr:uid="{00000000-0005-0000-0000-0000A45D0000}"/>
    <cellStyle name="Normal 2 27 4 2 3 2 4" xfId="10125" xr:uid="{00000000-0005-0000-0000-0000A55D0000}"/>
    <cellStyle name="Normal 2 27 4 2 3 2 4 2" xfId="30818" xr:uid="{00000000-0005-0000-0000-0000A65D0000}"/>
    <cellStyle name="Normal 2 27 4 2 3 2 5" xfId="20174" xr:uid="{00000000-0005-0000-0000-0000A75D0000}"/>
    <cellStyle name="Normal 2 27 4 2 3 3" xfId="10126" xr:uid="{00000000-0005-0000-0000-0000A85D0000}"/>
    <cellStyle name="Normal 2 27 4 2 3 3 2" xfId="23144" xr:uid="{00000000-0005-0000-0000-0000A95D0000}"/>
    <cellStyle name="Normal 2 27 4 2 3 4" xfId="10127" xr:uid="{00000000-0005-0000-0000-0000AA5D0000}"/>
    <cellStyle name="Normal 2 27 4 2 3 4 2" xfId="26980" xr:uid="{00000000-0005-0000-0000-0000AB5D0000}"/>
    <cellStyle name="Normal 2 27 4 2 3 5" xfId="10128" xr:uid="{00000000-0005-0000-0000-0000AC5D0000}"/>
    <cellStyle name="Normal 2 27 4 2 3 5 2" xfId="30817" xr:uid="{00000000-0005-0000-0000-0000AD5D0000}"/>
    <cellStyle name="Normal 2 27 4 2 3 6" xfId="17865" xr:uid="{00000000-0005-0000-0000-0000AE5D0000}"/>
    <cellStyle name="Normal 2 27 4 2 4" xfId="10129" xr:uid="{00000000-0005-0000-0000-0000AF5D0000}"/>
    <cellStyle name="Normal 2 27 4 2 4 2" xfId="10130" xr:uid="{00000000-0005-0000-0000-0000B05D0000}"/>
    <cellStyle name="Normal 2 27 4 2 4 2 2" xfId="23146" xr:uid="{00000000-0005-0000-0000-0000B15D0000}"/>
    <cellStyle name="Normal 2 27 4 2 4 3" xfId="10131" xr:uid="{00000000-0005-0000-0000-0000B25D0000}"/>
    <cellStyle name="Normal 2 27 4 2 4 3 2" xfId="26982" xr:uid="{00000000-0005-0000-0000-0000B35D0000}"/>
    <cellStyle name="Normal 2 27 4 2 4 4" xfId="10132" xr:uid="{00000000-0005-0000-0000-0000B45D0000}"/>
    <cellStyle name="Normal 2 27 4 2 4 4 2" xfId="30819" xr:uid="{00000000-0005-0000-0000-0000B55D0000}"/>
    <cellStyle name="Normal 2 27 4 2 4 5" xfId="19187" xr:uid="{00000000-0005-0000-0000-0000B65D0000}"/>
    <cellStyle name="Normal 2 27 4 2 5" xfId="10133" xr:uid="{00000000-0005-0000-0000-0000B75D0000}"/>
    <cellStyle name="Normal 2 27 4 2 5 2" xfId="23139" xr:uid="{00000000-0005-0000-0000-0000B85D0000}"/>
    <cellStyle name="Normal 2 27 4 2 6" xfId="10134" xr:uid="{00000000-0005-0000-0000-0000B95D0000}"/>
    <cellStyle name="Normal 2 27 4 2 6 2" xfId="26975" xr:uid="{00000000-0005-0000-0000-0000BA5D0000}"/>
    <cellStyle name="Normal 2 27 4 2 7" xfId="10135" xr:uid="{00000000-0005-0000-0000-0000BB5D0000}"/>
    <cellStyle name="Normal 2 27 4 2 7 2" xfId="30812" xr:uid="{00000000-0005-0000-0000-0000BC5D0000}"/>
    <cellStyle name="Normal 2 27 4 2 8" xfId="17862" xr:uid="{00000000-0005-0000-0000-0000BD5D0000}"/>
    <cellStyle name="Normal 2 27 4 3" xfId="10136" xr:uid="{00000000-0005-0000-0000-0000BE5D0000}"/>
    <cellStyle name="Normal 2 27 4 3 2" xfId="10137" xr:uid="{00000000-0005-0000-0000-0000BF5D0000}"/>
    <cellStyle name="Normal 2 27 4 3 2 2" xfId="10138" xr:uid="{00000000-0005-0000-0000-0000C05D0000}"/>
    <cellStyle name="Normal 2 27 4 3 2 2 2" xfId="10139" xr:uid="{00000000-0005-0000-0000-0000C15D0000}"/>
    <cellStyle name="Normal 2 27 4 3 2 2 2 2" xfId="23149" xr:uid="{00000000-0005-0000-0000-0000C25D0000}"/>
    <cellStyle name="Normal 2 27 4 3 2 2 3" xfId="10140" xr:uid="{00000000-0005-0000-0000-0000C35D0000}"/>
    <cellStyle name="Normal 2 27 4 3 2 2 3 2" xfId="26985" xr:uid="{00000000-0005-0000-0000-0000C45D0000}"/>
    <cellStyle name="Normal 2 27 4 3 2 2 4" xfId="10141" xr:uid="{00000000-0005-0000-0000-0000C55D0000}"/>
    <cellStyle name="Normal 2 27 4 3 2 2 4 2" xfId="30822" xr:uid="{00000000-0005-0000-0000-0000C65D0000}"/>
    <cellStyle name="Normal 2 27 4 3 2 2 5" xfId="20176" xr:uid="{00000000-0005-0000-0000-0000C75D0000}"/>
    <cellStyle name="Normal 2 27 4 3 2 3" xfId="10142" xr:uid="{00000000-0005-0000-0000-0000C85D0000}"/>
    <cellStyle name="Normal 2 27 4 3 2 3 2" xfId="23148" xr:uid="{00000000-0005-0000-0000-0000C95D0000}"/>
    <cellStyle name="Normal 2 27 4 3 2 4" xfId="10143" xr:uid="{00000000-0005-0000-0000-0000CA5D0000}"/>
    <cellStyle name="Normal 2 27 4 3 2 4 2" xfId="26984" xr:uid="{00000000-0005-0000-0000-0000CB5D0000}"/>
    <cellStyle name="Normal 2 27 4 3 2 5" xfId="10144" xr:uid="{00000000-0005-0000-0000-0000CC5D0000}"/>
    <cellStyle name="Normal 2 27 4 3 2 5 2" xfId="30821" xr:uid="{00000000-0005-0000-0000-0000CD5D0000}"/>
    <cellStyle name="Normal 2 27 4 3 2 6" xfId="17867" xr:uid="{00000000-0005-0000-0000-0000CE5D0000}"/>
    <cellStyle name="Normal 2 27 4 3 3" xfId="10145" xr:uid="{00000000-0005-0000-0000-0000CF5D0000}"/>
    <cellStyle name="Normal 2 27 4 3 3 2" xfId="10146" xr:uid="{00000000-0005-0000-0000-0000D05D0000}"/>
    <cellStyle name="Normal 2 27 4 3 3 2 2" xfId="23150" xr:uid="{00000000-0005-0000-0000-0000D15D0000}"/>
    <cellStyle name="Normal 2 27 4 3 3 3" xfId="10147" xr:uid="{00000000-0005-0000-0000-0000D25D0000}"/>
    <cellStyle name="Normal 2 27 4 3 3 3 2" xfId="26986" xr:uid="{00000000-0005-0000-0000-0000D35D0000}"/>
    <cellStyle name="Normal 2 27 4 3 3 4" xfId="10148" xr:uid="{00000000-0005-0000-0000-0000D45D0000}"/>
    <cellStyle name="Normal 2 27 4 3 3 4 2" xfId="30823" xr:uid="{00000000-0005-0000-0000-0000D55D0000}"/>
    <cellStyle name="Normal 2 27 4 3 3 5" xfId="19189" xr:uid="{00000000-0005-0000-0000-0000D65D0000}"/>
    <cellStyle name="Normal 2 27 4 3 4" xfId="10149" xr:uid="{00000000-0005-0000-0000-0000D75D0000}"/>
    <cellStyle name="Normal 2 27 4 3 4 2" xfId="23147" xr:uid="{00000000-0005-0000-0000-0000D85D0000}"/>
    <cellStyle name="Normal 2 27 4 3 5" xfId="10150" xr:uid="{00000000-0005-0000-0000-0000D95D0000}"/>
    <cellStyle name="Normal 2 27 4 3 5 2" xfId="26983" xr:uid="{00000000-0005-0000-0000-0000DA5D0000}"/>
    <cellStyle name="Normal 2 27 4 3 6" xfId="10151" xr:uid="{00000000-0005-0000-0000-0000DB5D0000}"/>
    <cellStyle name="Normal 2 27 4 3 6 2" xfId="30820" xr:uid="{00000000-0005-0000-0000-0000DC5D0000}"/>
    <cellStyle name="Normal 2 27 4 3 7" xfId="17866" xr:uid="{00000000-0005-0000-0000-0000DD5D0000}"/>
    <cellStyle name="Normal 2 27 4 4" xfId="10152" xr:uid="{00000000-0005-0000-0000-0000DE5D0000}"/>
    <cellStyle name="Normal 2 27 4 4 2" xfId="10153" xr:uid="{00000000-0005-0000-0000-0000DF5D0000}"/>
    <cellStyle name="Normal 2 27 4 4 2 2" xfId="10154" xr:uid="{00000000-0005-0000-0000-0000E05D0000}"/>
    <cellStyle name="Normal 2 27 4 4 2 2 2" xfId="23152" xr:uid="{00000000-0005-0000-0000-0000E15D0000}"/>
    <cellStyle name="Normal 2 27 4 4 2 3" xfId="10155" xr:uid="{00000000-0005-0000-0000-0000E25D0000}"/>
    <cellStyle name="Normal 2 27 4 4 2 3 2" xfId="26988" xr:uid="{00000000-0005-0000-0000-0000E35D0000}"/>
    <cellStyle name="Normal 2 27 4 4 2 4" xfId="10156" xr:uid="{00000000-0005-0000-0000-0000E45D0000}"/>
    <cellStyle name="Normal 2 27 4 4 2 4 2" xfId="30825" xr:uid="{00000000-0005-0000-0000-0000E55D0000}"/>
    <cellStyle name="Normal 2 27 4 4 2 5" xfId="20173" xr:uid="{00000000-0005-0000-0000-0000E65D0000}"/>
    <cellStyle name="Normal 2 27 4 4 3" xfId="10157" xr:uid="{00000000-0005-0000-0000-0000E75D0000}"/>
    <cellStyle name="Normal 2 27 4 4 3 2" xfId="23151" xr:uid="{00000000-0005-0000-0000-0000E85D0000}"/>
    <cellStyle name="Normal 2 27 4 4 4" xfId="10158" xr:uid="{00000000-0005-0000-0000-0000E95D0000}"/>
    <cellStyle name="Normal 2 27 4 4 4 2" xfId="26987" xr:uid="{00000000-0005-0000-0000-0000EA5D0000}"/>
    <cellStyle name="Normal 2 27 4 4 5" xfId="10159" xr:uid="{00000000-0005-0000-0000-0000EB5D0000}"/>
    <cellStyle name="Normal 2 27 4 4 5 2" xfId="30824" xr:uid="{00000000-0005-0000-0000-0000EC5D0000}"/>
    <cellStyle name="Normal 2 27 4 4 6" xfId="17868" xr:uid="{00000000-0005-0000-0000-0000ED5D0000}"/>
    <cellStyle name="Normal 2 27 4 5" xfId="10160" xr:uid="{00000000-0005-0000-0000-0000EE5D0000}"/>
    <cellStyle name="Normal 2 27 4 5 2" xfId="10161" xr:uid="{00000000-0005-0000-0000-0000EF5D0000}"/>
    <cellStyle name="Normal 2 27 4 5 2 2" xfId="23153" xr:uid="{00000000-0005-0000-0000-0000F05D0000}"/>
    <cellStyle name="Normal 2 27 4 5 3" xfId="10162" xr:uid="{00000000-0005-0000-0000-0000F15D0000}"/>
    <cellStyle name="Normal 2 27 4 5 3 2" xfId="26989" xr:uid="{00000000-0005-0000-0000-0000F25D0000}"/>
    <cellStyle name="Normal 2 27 4 5 4" xfId="10163" xr:uid="{00000000-0005-0000-0000-0000F35D0000}"/>
    <cellStyle name="Normal 2 27 4 5 4 2" xfId="30826" xr:uid="{00000000-0005-0000-0000-0000F45D0000}"/>
    <cellStyle name="Normal 2 27 4 5 5" xfId="19186" xr:uid="{00000000-0005-0000-0000-0000F55D0000}"/>
    <cellStyle name="Normal 2 27 4 6" xfId="10164" xr:uid="{00000000-0005-0000-0000-0000F65D0000}"/>
    <cellStyle name="Normal 2 27 4 6 2" xfId="23138" xr:uid="{00000000-0005-0000-0000-0000F75D0000}"/>
    <cellStyle name="Normal 2 27 4 7" xfId="10165" xr:uid="{00000000-0005-0000-0000-0000F85D0000}"/>
    <cellStyle name="Normal 2 27 4 7 2" xfId="26974" xr:uid="{00000000-0005-0000-0000-0000F95D0000}"/>
    <cellStyle name="Normal 2 27 4 8" xfId="10166" xr:uid="{00000000-0005-0000-0000-0000FA5D0000}"/>
    <cellStyle name="Normal 2 27 4 8 2" xfId="30811" xr:uid="{00000000-0005-0000-0000-0000FB5D0000}"/>
    <cellStyle name="Normal 2 27 4 9" xfId="17861" xr:uid="{00000000-0005-0000-0000-0000FC5D0000}"/>
    <cellStyle name="Normal 2 27 5" xfId="10167" xr:uid="{00000000-0005-0000-0000-0000FD5D0000}"/>
    <cellStyle name="Normal 2 27 5 2" xfId="10168" xr:uid="{00000000-0005-0000-0000-0000FE5D0000}"/>
    <cellStyle name="Normal 2 27 5 2 2" xfId="10169" xr:uid="{00000000-0005-0000-0000-0000FF5D0000}"/>
    <cellStyle name="Normal 2 27 5 2 2 2" xfId="10170" xr:uid="{00000000-0005-0000-0000-0000005E0000}"/>
    <cellStyle name="Normal 2 27 5 2 2 2 2" xfId="10171" xr:uid="{00000000-0005-0000-0000-0000015E0000}"/>
    <cellStyle name="Normal 2 27 5 2 2 2 2 2" xfId="23157" xr:uid="{00000000-0005-0000-0000-0000025E0000}"/>
    <cellStyle name="Normal 2 27 5 2 2 2 3" xfId="10172" xr:uid="{00000000-0005-0000-0000-0000035E0000}"/>
    <cellStyle name="Normal 2 27 5 2 2 2 3 2" xfId="26993" xr:uid="{00000000-0005-0000-0000-0000045E0000}"/>
    <cellStyle name="Normal 2 27 5 2 2 2 4" xfId="10173" xr:uid="{00000000-0005-0000-0000-0000055E0000}"/>
    <cellStyle name="Normal 2 27 5 2 2 2 4 2" xfId="30830" xr:uid="{00000000-0005-0000-0000-0000065E0000}"/>
    <cellStyle name="Normal 2 27 5 2 2 2 5" xfId="20178" xr:uid="{00000000-0005-0000-0000-0000075E0000}"/>
    <cellStyle name="Normal 2 27 5 2 2 3" xfId="10174" xr:uid="{00000000-0005-0000-0000-0000085E0000}"/>
    <cellStyle name="Normal 2 27 5 2 2 3 2" xfId="23156" xr:uid="{00000000-0005-0000-0000-0000095E0000}"/>
    <cellStyle name="Normal 2 27 5 2 2 4" xfId="10175" xr:uid="{00000000-0005-0000-0000-00000A5E0000}"/>
    <cellStyle name="Normal 2 27 5 2 2 4 2" xfId="26992" xr:uid="{00000000-0005-0000-0000-00000B5E0000}"/>
    <cellStyle name="Normal 2 27 5 2 2 5" xfId="10176" xr:uid="{00000000-0005-0000-0000-00000C5E0000}"/>
    <cellStyle name="Normal 2 27 5 2 2 5 2" xfId="30829" xr:uid="{00000000-0005-0000-0000-00000D5E0000}"/>
    <cellStyle name="Normal 2 27 5 2 2 6" xfId="17871" xr:uid="{00000000-0005-0000-0000-00000E5E0000}"/>
    <cellStyle name="Normal 2 27 5 2 3" xfId="10177" xr:uid="{00000000-0005-0000-0000-00000F5E0000}"/>
    <cellStyle name="Normal 2 27 5 2 3 2" xfId="10178" xr:uid="{00000000-0005-0000-0000-0000105E0000}"/>
    <cellStyle name="Normal 2 27 5 2 3 2 2" xfId="23158" xr:uid="{00000000-0005-0000-0000-0000115E0000}"/>
    <cellStyle name="Normal 2 27 5 2 3 3" xfId="10179" xr:uid="{00000000-0005-0000-0000-0000125E0000}"/>
    <cellStyle name="Normal 2 27 5 2 3 3 2" xfId="26994" xr:uid="{00000000-0005-0000-0000-0000135E0000}"/>
    <cellStyle name="Normal 2 27 5 2 3 4" xfId="10180" xr:uid="{00000000-0005-0000-0000-0000145E0000}"/>
    <cellStyle name="Normal 2 27 5 2 3 4 2" xfId="30831" xr:uid="{00000000-0005-0000-0000-0000155E0000}"/>
    <cellStyle name="Normal 2 27 5 2 3 5" xfId="19191" xr:uid="{00000000-0005-0000-0000-0000165E0000}"/>
    <cellStyle name="Normal 2 27 5 2 4" xfId="10181" xr:uid="{00000000-0005-0000-0000-0000175E0000}"/>
    <cellStyle name="Normal 2 27 5 2 4 2" xfId="23155" xr:uid="{00000000-0005-0000-0000-0000185E0000}"/>
    <cellStyle name="Normal 2 27 5 2 5" xfId="10182" xr:uid="{00000000-0005-0000-0000-0000195E0000}"/>
    <cellStyle name="Normal 2 27 5 2 5 2" xfId="26991" xr:uid="{00000000-0005-0000-0000-00001A5E0000}"/>
    <cellStyle name="Normal 2 27 5 2 6" xfId="10183" xr:uid="{00000000-0005-0000-0000-00001B5E0000}"/>
    <cellStyle name="Normal 2 27 5 2 6 2" xfId="30828" xr:uid="{00000000-0005-0000-0000-00001C5E0000}"/>
    <cellStyle name="Normal 2 27 5 2 7" xfId="17870" xr:uid="{00000000-0005-0000-0000-00001D5E0000}"/>
    <cellStyle name="Normal 2 27 5 3" xfId="10184" xr:uid="{00000000-0005-0000-0000-00001E5E0000}"/>
    <cellStyle name="Normal 2 27 5 3 2" xfId="10185" xr:uid="{00000000-0005-0000-0000-00001F5E0000}"/>
    <cellStyle name="Normal 2 27 5 3 2 2" xfId="10186" xr:uid="{00000000-0005-0000-0000-0000205E0000}"/>
    <cellStyle name="Normal 2 27 5 3 2 2 2" xfId="23160" xr:uid="{00000000-0005-0000-0000-0000215E0000}"/>
    <cellStyle name="Normal 2 27 5 3 2 3" xfId="10187" xr:uid="{00000000-0005-0000-0000-0000225E0000}"/>
    <cellStyle name="Normal 2 27 5 3 2 3 2" xfId="26996" xr:uid="{00000000-0005-0000-0000-0000235E0000}"/>
    <cellStyle name="Normal 2 27 5 3 2 4" xfId="10188" xr:uid="{00000000-0005-0000-0000-0000245E0000}"/>
    <cellStyle name="Normal 2 27 5 3 2 4 2" xfId="30833" xr:uid="{00000000-0005-0000-0000-0000255E0000}"/>
    <cellStyle name="Normal 2 27 5 3 2 5" xfId="20177" xr:uid="{00000000-0005-0000-0000-0000265E0000}"/>
    <cellStyle name="Normal 2 27 5 3 3" xfId="10189" xr:uid="{00000000-0005-0000-0000-0000275E0000}"/>
    <cellStyle name="Normal 2 27 5 3 3 2" xfId="23159" xr:uid="{00000000-0005-0000-0000-0000285E0000}"/>
    <cellStyle name="Normal 2 27 5 3 4" xfId="10190" xr:uid="{00000000-0005-0000-0000-0000295E0000}"/>
    <cellStyle name="Normal 2 27 5 3 4 2" xfId="26995" xr:uid="{00000000-0005-0000-0000-00002A5E0000}"/>
    <cellStyle name="Normal 2 27 5 3 5" xfId="10191" xr:uid="{00000000-0005-0000-0000-00002B5E0000}"/>
    <cellStyle name="Normal 2 27 5 3 5 2" xfId="30832" xr:uid="{00000000-0005-0000-0000-00002C5E0000}"/>
    <cellStyle name="Normal 2 27 5 3 6" xfId="17872" xr:uid="{00000000-0005-0000-0000-00002D5E0000}"/>
    <cellStyle name="Normal 2 27 5 4" xfId="10192" xr:uid="{00000000-0005-0000-0000-00002E5E0000}"/>
    <cellStyle name="Normal 2 27 5 4 2" xfId="10193" xr:uid="{00000000-0005-0000-0000-00002F5E0000}"/>
    <cellStyle name="Normal 2 27 5 4 2 2" xfId="23161" xr:uid="{00000000-0005-0000-0000-0000305E0000}"/>
    <cellStyle name="Normal 2 27 5 4 3" xfId="10194" xr:uid="{00000000-0005-0000-0000-0000315E0000}"/>
    <cellStyle name="Normal 2 27 5 4 3 2" xfId="26997" xr:uid="{00000000-0005-0000-0000-0000325E0000}"/>
    <cellStyle name="Normal 2 27 5 4 4" xfId="10195" xr:uid="{00000000-0005-0000-0000-0000335E0000}"/>
    <cellStyle name="Normal 2 27 5 4 4 2" xfId="30834" xr:uid="{00000000-0005-0000-0000-0000345E0000}"/>
    <cellStyle name="Normal 2 27 5 4 5" xfId="19190" xr:uid="{00000000-0005-0000-0000-0000355E0000}"/>
    <cellStyle name="Normal 2 27 5 5" xfId="10196" xr:uid="{00000000-0005-0000-0000-0000365E0000}"/>
    <cellStyle name="Normal 2 27 5 5 2" xfId="23154" xr:uid="{00000000-0005-0000-0000-0000375E0000}"/>
    <cellStyle name="Normal 2 27 5 6" xfId="10197" xr:uid="{00000000-0005-0000-0000-0000385E0000}"/>
    <cellStyle name="Normal 2 27 5 6 2" xfId="26990" xr:uid="{00000000-0005-0000-0000-0000395E0000}"/>
    <cellStyle name="Normal 2 27 5 7" xfId="10198" xr:uid="{00000000-0005-0000-0000-00003A5E0000}"/>
    <cellStyle name="Normal 2 27 5 7 2" xfId="30827" xr:uid="{00000000-0005-0000-0000-00003B5E0000}"/>
    <cellStyle name="Normal 2 27 5 8" xfId="17869" xr:uid="{00000000-0005-0000-0000-00003C5E0000}"/>
    <cellStyle name="Normal 2 27 6" xfId="10199" xr:uid="{00000000-0005-0000-0000-00003D5E0000}"/>
    <cellStyle name="Normal 2 27 6 2" xfId="10200" xr:uid="{00000000-0005-0000-0000-00003E5E0000}"/>
    <cellStyle name="Normal 2 27 6 2 2" xfId="10201" xr:uid="{00000000-0005-0000-0000-00003F5E0000}"/>
    <cellStyle name="Normal 2 27 6 2 2 2" xfId="10202" xr:uid="{00000000-0005-0000-0000-0000405E0000}"/>
    <cellStyle name="Normal 2 27 6 2 2 2 2" xfId="23164" xr:uid="{00000000-0005-0000-0000-0000415E0000}"/>
    <cellStyle name="Normal 2 27 6 2 2 3" xfId="10203" xr:uid="{00000000-0005-0000-0000-0000425E0000}"/>
    <cellStyle name="Normal 2 27 6 2 2 3 2" xfId="27000" xr:uid="{00000000-0005-0000-0000-0000435E0000}"/>
    <cellStyle name="Normal 2 27 6 2 2 4" xfId="10204" xr:uid="{00000000-0005-0000-0000-0000445E0000}"/>
    <cellStyle name="Normal 2 27 6 2 2 4 2" xfId="30837" xr:uid="{00000000-0005-0000-0000-0000455E0000}"/>
    <cellStyle name="Normal 2 27 6 2 2 5" xfId="20179" xr:uid="{00000000-0005-0000-0000-0000465E0000}"/>
    <cellStyle name="Normal 2 27 6 2 3" xfId="10205" xr:uid="{00000000-0005-0000-0000-0000475E0000}"/>
    <cellStyle name="Normal 2 27 6 2 3 2" xfId="23163" xr:uid="{00000000-0005-0000-0000-0000485E0000}"/>
    <cellStyle name="Normal 2 27 6 2 4" xfId="10206" xr:uid="{00000000-0005-0000-0000-0000495E0000}"/>
    <cellStyle name="Normal 2 27 6 2 4 2" xfId="26999" xr:uid="{00000000-0005-0000-0000-00004A5E0000}"/>
    <cellStyle name="Normal 2 27 6 2 5" xfId="10207" xr:uid="{00000000-0005-0000-0000-00004B5E0000}"/>
    <cellStyle name="Normal 2 27 6 2 5 2" xfId="30836" xr:uid="{00000000-0005-0000-0000-00004C5E0000}"/>
    <cellStyle name="Normal 2 27 6 2 6" xfId="17874" xr:uid="{00000000-0005-0000-0000-00004D5E0000}"/>
    <cellStyle name="Normal 2 27 6 3" xfId="10208" xr:uid="{00000000-0005-0000-0000-00004E5E0000}"/>
    <cellStyle name="Normal 2 27 6 3 2" xfId="10209" xr:uid="{00000000-0005-0000-0000-00004F5E0000}"/>
    <cellStyle name="Normal 2 27 6 3 2 2" xfId="23165" xr:uid="{00000000-0005-0000-0000-0000505E0000}"/>
    <cellStyle name="Normal 2 27 6 3 3" xfId="10210" xr:uid="{00000000-0005-0000-0000-0000515E0000}"/>
    <cellStyle name="Normal 2 27 6 3 3 2" xfId="27001" xr:uid="{00000000-0005-0000-0000-0000525E0000}"/>
    <cellStyle name="Normal 2 27 6 3 4" xfId="10211" xr:uid="{00000000-0005-0000-0000-0000535E0000}"/>
    <cellStyle name="Normal 2 27 6 3 4 2" xfId="30838" xr:uid="{00000000-0005-0000-0000-0000545E0000}"/>
    <cellStyle name="Normal 2 27 6 3 5" xfId="19192" xr:uid="{00000000-0005-0000-0000-0000555E0000}"/>
    <cellStyle name="Normal 2 27 6 4" xfId="10212" xr:uid="{00000000-0005-0000-0000-0000565E0000}"/>
    <cellStyle name="Normal 2 27 6 4 2" xfId="23162" xr:uid="{00000000-0005-0000-0000-0000575E0000}"/>
    <cellStyle name="Normal 2 27 6 5" xfId="10213" xr:uid="{00000000-0005-0000-0000-0000585E0000}"/>
    <cellStyle name="Normal 2 27 6 5 2" xfId="26998" xr:uid="{00000000-0005-0000-0000-0000595E0000}"/>
    <cellStyle name="Normal 2 27 6 6" xfId="10214" xr:uid="{00000000-0005-0000-0000-00005A5E0000}"/>
    <cellStyle name="Normal 2 27 6 6 2" xfId="30835" xr:uid="{00000000-0005-0000-0000-00005B5E0000}"/>
    <cellStyle name="Normal 2 27 6 7" xfId="17873" xr:uid="{00000000-0005-0000-0000-00005C5E0000}"/>
    <cellStyle name="Normal 2 27 7" xfId="10215" xr:uid="{00000000-0005-0000-0000-00005D5E0000}"/>
    <cellStyle name="Normal 2 27 7 2" xfId="10216" xr:uid="{00000000-0005-0000-0000-00005E5E0000}"/>
    <cellStyle name="Normal 2 27 7 2 2" xfId="10217" xr:uid="{00000000-0005-0000-0000-00005F5E0000}"/>
    <cellStyle name="Normal 2 27 7 2 2 2" xfId="10218" xr:uid="{00000000-0005-0000-0000-0000605E0000}"/>
    <cellStyle name="Normal 2 27 7 2 2 2 2" xfId="23168" xr:uid="{00000000-0005-0000-0000-0000615E0000}"/>
    <cellStyle name="Normal 2 27 7 2 2 3" xfId="10219" xr:uid="{00000000-0005-0000-0000-0000625E0000}"/>
    <cellStyle name="Normal 2 27 7 2 2 3 2" xfId="27004" xr:uid="{00000000-0005-0000-0000-0000635E0000}"/>
    <cellStyle name="Normal 2 27 7 2 2 4" xfId="10220" xr:uid="{00000000-0005-0000-0000-0000645E0000}"/>
    <cellStyle name="Normal 2 27 7 2 2 4 2" xfId="30841" xr:uid="{00000000-0005-0000-0000-0000655E0000}"/>
    <cellStyle name="Normal 2 27 7 2 2 5" xfId="20585" xr:uid="{00000000-0005-0000-0000-0000665E0000}"/>
    <cellStyle name="Normal 2 27 7 2 3" xfId="10221" xr:uid="{00000000-0005-0000-0000-0000675E0000}"/>
    <cellStyle name="Normal 2 27 7 2 3 2" xfId="23167" xr:uid="{00000000-0005-0000-0000-0000685E0000}"/>
    <cellStyle name="Normal 2 27 7 2 4" xfId="10222" xr:uid="{00000000-0005-0000-0000-0000695E0000}"/>
    <cellStyle name="Normal 2 27 7 2 4 2" xfId="27003" xr:uid="{00000000-0005-0000-0000-00006A5E0000}"/>
    <cellStyle name="Normal 2 27 7 2 5" xfId="10223" xr:uid="{00000000-0005-0000-0000-00006B5E0000}"/>
    <cellStyle name="Normal 2 27 7 2 5 2" xfId="30840" xr:uid="{00000000-0005-0000-0000-00006C5E0000}"/>
    <cellStyle name="Normal 2 27 7 2 6" xfId="17876" xr:uid="{00000000-0005-0000-0000-00006D5E0000}"/>
    <cellStyle name="Normal 2 27 7 3" xfId="10224" xr:uid="{00000000-0005-0000-0000-00006E5E0000}"/>
    <cellStyle name="Normal 2 27 7 3 2" xfId="10225" xr:uid="{00000000-0005-0000-0000-00006F5E0000}"/>
    <cellStyle name="Normal 2 27 7 3 2 2" xfId="23169" xr:uid="{00000000-0005-0000-0000-0000705E0000}"/>
    <cellStyle name="Normal 2 27 7 3 3" xfId="10226" xr:uid="{00000000-0005-0000-0000-0000715E0000}"/>
    <cellStyle name="Normal 2 27 7 3 3 2" xfId="27005" xr:uid="{00000000-0005-0000-0000-0000725E0000}"/>
    <cellStyle name="Normal 2 27 7 3 4" xfId="10227" xr:uid="{00000000-0005-0000-0000-0000735E0000}"/>
    <cellStyle name="Normal 2 27 7 3 4 2" xfId="30842" xr:uid="{00000000-0005-0000-0000-0000745E0000}"/>
    <cellStyle name="Normal 2 27 7 3 5" xfId="19552" xr:uid="{00000000-0005-0000-0000-0000755E0000}"/>
    <cellStyle name="Normal 2 27 7 4" xfId="10228" xr:uid="{00000000-0005-0000-0000-0000765E0000}"/>
    <cellStyle name="Normal 2 27 7 4 2" xfId="23166" xr:uid="{00000000-0005-0000-0000-0000775E0000}"/>
    <cellStyle name="Normal 2 27 7 5" xfId="10229" xr:uid="{00000000-0005-0000-0000-0000785E0000}"/>
    <cellStyle name="Normal 2 27 7 5 2" xfId="27002" xr:uid="{00000000-0005-0000-0000-0000795E0000}"/>
    <cellStyle name="Normal 2 27 7 6" xfId="10230" xr:uid="{00000000-0005-0000-0000-00007A5E0000}"/>
    <cellStyle name="Normal 2 27 7 6 2" xfId="30839" xr:uid="{00000000-0005-0000-0000-00007B5E0000}"/>
    <cellStyle name="Normal 2 27 7 7" xfId="17875" xr:uid="{00000000-0005-0000-0000-00007C5E0000}"/>
    <cellStyle name="Normal 2 27 8" xfId="10231" xr:uid="{00000000-0005-0000-0000-00007D5E0000}"/>
    <cellStyle name="Normal 2 27 8 2" xfId="10232" xr:uid="{00000000-0005-0000-0000-00007E5E0000}"/>
    <cellStyle name="Normal 2 27 8 2 2" xfId="10233" xr:uid="{00000000-0005-0000-0000-00007F5E0000}"/>
    <cellStyle name="Normal 2 27 8 2 2 2" xfId="23171" xr:uid="{00000000-0005-0000-0000-0000805E0000}"/>
    <cellStyle name="Normal 2 27 8 2 3" xfId="10234" xr:uid="{00000000-0005-0000-0000-0000815E0000}"/>
    <cellStyle name="Normal 2 27 8 2 3 2" xfId="27007" xr:uid="{00000000-0005-0000-0000-0000825E0000}"/>
    <cellStyle name="Normal 2 27 8 2 4" xfId="10235" xr:uid="{00000000-0005-0000-0000-0000835E0000}"/>
    <cellStyle name="Normal 2 27 8 2 4 2" xfId="30844" xr:uid="{00000000-0005-0000-0000-0000845E0000}"/>
    <cellStyle name="Normal 2 27 8 2 5" xfId="20156" xr:uid="{00000000-0005-0000-0000-0000855E0000}"/>
    <cellStyle name="Normal 2 27 8 3" xfId="10236" xr:uid="{00000000-0005-0000-0000-0000865E0000}"/>
    <cellStyle name="Normal 2 27 8 3 2" xfId="23170" xr:uid="{00000000-0005-0000-0000-0000875E0000}"/>
    <cellStyle name="Normal 2 27 8 4" xfId="10237" xr:uid="{00000000-0005-0000-0000-0000885E0000}"/>
    <cellStyle name="Normal 2 27 8 4 2" xfId="27006" xr:uid="{00000000-0005-0000-0000-0000895E0000}"/>
    <cellStyle name="Normal 2 27 8 5" xfId="10238" xr:uid="{00000000-0005-0000-0000-00008A5E0000}"/>
    <cellStyle name="Normal 2 27 8 5 2" xfId="30843" xr:uid="{00000000-0005-0000-0000-00008B5E0000}"/>
    <cellStyle name="Normal 2 27 8 6" xfId="17877" xr:uid="{00000000-0005-0000-0000-00008C5E0000}"/>
    <cellStyle name="Normal 2 27 9" xfId="10239" xr:uid="{00000000-0005-0000-0000-00008D5E0000}"/>
    <cellStyle name="Normal 2 27 9 2" xfId="10240" xr:uid="{00000000-0005-0000-0000-00008E5E0000}"/>
    <cellStyle name="Normal 2 27 9 2 2" xfId="23172" xr:uid="{00000000-0005-0000-0000-00008F5E0000}"/>
    <cellStyle name="Normal 2 27 9 3" xfId="10241" xr:uid="{00000000-0005-0000-0000-0000905E0000}"/>
    <cellStyle name="Normal 2 27 9 3 2" xfId="27008" xr:uid="{00000000-0005-0000-0000-0000915E0000}"/>
    <cellStyle name="Normal 2 27 9 4" xfId="10242" xr:uid="{00000000-0005-0000-0000-0000925E0000}"/>
    <cellStyle name="Normal 2 27 9 4 2" xfId="30845" xr:uid="{00000000-0005-0000-0000-0000935E0000}"/>
    <cellStyle name="Normal 2 27 9 5" xfId="19169" xr:uid="{00000000-0005-0000-0000-0000945E0000}"/>
    <cellStyle name="Normal 2 28" xfId="10243" xr:uid="{00000000-0005-0000-0000-0000955E0000}"/>
    <cellStyle name="Normal 2 28 10" xfId="10244" xr:uid="{00000000-0005-0000-0000-0000965E0000}"/>
    <cellStyle name="Normal 2 28 10 2" xfId="23173" xr:uid="{00000000-0005-0000-0000-0000975E0000}"/>
    <cellStyle name="Normal 2 28 11" xfId="10245" xr:uid="{00000000-0005-0000-0000-0000985E0000}"/>
    <cellStyle name="Normal 2 28 11 2" xfId="27009" xr:uid="{00000000-0005-0000-0000-0000995E0000}"/>
    <cellStyle name="Normal 2 28 12" xfId="10246" xr:uid="{00000000-0005-0000-0000-00009A5E0000}"/>
    <cellStyle name="Normal 2 28 12 2" xfId="30846" xr:uid="{00000000-0005-0000-0000-00009B5E0000}"/>
    <cellStyle name="Normal 2 28 13" xfId="32659" xr:uid="{00000000-0005-0000-0000-00009C5E0000}"/>
    <cellStyle name="Normal 2 28 14" xfId="17878" xr:uid="{00000000-0005-0000-0000-00009D5E0000}"/>
    <cellStyle name="Normal 2 28 2" xfId="10247" xr:uid="{00000000-0005-0000-0000-00009E5E0000}"/>
    <cellStyle name="Normal 2 28 2 10" xfId="10248" xr:uid="{00000000-0005-0000-0000-00009F5E0000}"/>
    <cellStyle name="Normal 2 28 2 10 2" xfId="30847" xr:uid="{00000000-0005-0000-0000-0000A05E0000}"/>
    <cellStyle name="Normal 2 28 2 11" xfId="17879" xr:uid="{00000000-0005-0000-0000-0000A15E0000}"/>
    <cellStyle name="Normal 2 28 2 2" xfId="10249" xr:uid="{00000000-0005-0000-0000-0000A25E0000}"/>
    <cellStyle name="Normal 2 28 2 2 2" xfId="10250" xr:uid="{00000000-0005-0000-0000-0000A35E0000}"/>
    <cellStyle name="Normal 2 28 2 2 2 2" xfId="10251" xr:uid="{00000000-0005-0000-0000-0000A45E0000}"/>
    <cellStyle name="Normal 2 28 2 2 2 2 2" xfId="10252" xr:uid="{00000000-0005-0000-0000-0000A55E0000}"/>
    <cellStyle name="Normal 2 28 2 2 2 2 2 2" xfId="10253" xr:uid="{00000000-0005-0000-0000-0000A65E0000}"/>
    <cellStyle name="Normal 2 28 2 2 2 2 2 2 2" xfId="10254" xr:uid="{00000000-0005-0000-0000-0000A75E0000}"/>
    <cellStyle name="Normal 2 28 2 2 2 2 2 2 2 2" xfId="23179" xr:uid="{00000000-0005-0000-0000-0000A85E0000}"/>
    <cellStyle name="Normal 2 28 2 2 2 2 2 2 3" xfId="10255" xr:uid="{00000000-0005-0000-0000-0000A95E0000}"/>
    <cellStyle name="Normal 2 28 2 2 2 2 2 2 3 2" xfId="27015" xr:uid="{00000000-0005-0000-0000-0000AA5E0000}"/>
    <cellStyle name="Normal 2 28 2 2 2 2 2 2 4" xfId="10256" xr:uid="{00000000-0005-0000-0000-0000AB5E0000}"/>
    <cellStyle name="Normal 2 28 2 2 2 2 2 2 4 2" xfId="30852" xr:uid="{00000000-0005-0000-0000-0000AC5E0000}"/>
    <cellStyle name="Normal 2 28 2 2 2 2 2 2 5" xfId="20184" xr:uid="{00000000-0005-0000-0000-0000AD5E0000}"/>
    <cellStyle name="Normal 2 28 2 2 2 2 2 3" xfId="10257" xr:uid="{00000000-0005-0000-0000-0000AE5E0000}"/>
    <cellStyle name="Normal 2 28 2 2 2 2 2 3 2" xfId="23178" xr:uid="{00000000-0005-0000-0000-0000AF5E0000}"/>
    <cellStyle name="Normal 2 28 2 2 2 2 2 4" xfId="10258" xr:uid="{00000000-0005-0000-0000-0000B05E0000}"/>
    <cellStyle name="Normal 2 28 2 2 2 2 2 4 2" xfId="27014" xr:uid="{00000000-0005-0000-0000-0000B15E0000}"/>
    <cellStyle name="Normal 2 28 2 2 2 2 2 5" xfId="10259" xr:uid="{00000000-0005-0000-0000-0000B25E0000}"/>
    <cellStyle name="Normal 2 28 2 2 2 2 2 5 2" xfId="30851" xr:uid="{00000000-0005-0000-0000-0000B35E0000}"/>
    <cellStyle name="Normal 2 28 2 2 2 2 2 6" xfId="17883" xr:uid="{00000000-0005-0000-0000-0000B45E0000}"/>
    <cellStyle name="Normal 2 28 2 2 2 2 3" xfId="10260" xr:uid="{00000000-0005-0000-0000-0000B55E0000}"/>
    <cellStyle name="Normal 2 28 2 2 2 2 3 2" xfId="10261" xr:uid="{00000000-0005-0000-0000-0000B65E0000}"/>
    <cellStyle name="Normal 2 28 2 2 2 2 3 2 2" xfId="23180" xr:uid="{00000000-0005-0000-0000-0000B75E0000}"/>
    <cellStyle name="Normal 2 28 2 2 2 2 3 3" xfId="10262" xr:uid="{00000000-0005-0000-0000-0000B85E0000}"/>
    <cellStyle name="Normal 2 28 2 2 2 2 3 3 2" xfId="27016" xr:uid="{00000000-0005-0000-0000-0000B95E0000}"/>
    <cellStyle name="Normal 2 28 2 2 2 2 3 4" xfId="10263" xr:uid="{00000000-0005-0000-0000-0000BA5E0000}"/>
    <cellStyle name="Normal 2 28 2 2 2 2 3 4 2" xfId="30853" xr:uid="{00000000-0005-0000-0000-0000BB5E0000}"/>
    <cellStyle name="Normal 2 28 2 2 2 2 3 5" xfId="19197" xr:uid="{00000000-0005-0000-0000-0000BC5E0000}"/>
    <cellStyle name="Normal 2 28 2 2 2 2 4" xfId="10264" xr:uid="{00000000-0005-0000-0000-0000BD5E0000}"/>
    <cellStyle name="Normal 2 28 2 2 2 2 4 2" xfId="23177" xr:uid="{00000000-0005-0000-0000-0000BE5E0000}"/>
    <cellStyle name="Normal 2 28 2 2 2 2 5" xfId="10265" xr:uid="{00000000-0005-0000-0000-0000BF5E0000}"/>
    <cellStyle name="Normal 2 28 2 2 2 2 5 2" xfId="27013" xr:uid="{00000000-0005-0000-0000-0000C05E0000}"/>
    <cellStyle name="Normal 2 28 2 2 2 2 6" xfId="10266" xr:uid="{00000000-0005-0000-0000-0000C15E0000}"/>
    <cellStyle name="Normal 2 28 2 2 2 2 6 2" xfId="30850" xr:uid="{00000000-0005-0000-0000-0000C25E0000}"/>
    <cellStyle name="Normal 2 28 2 2 2 2 7" xfId="17882" xr:uid="{00000000-0005-0000-0000-0000C35E0000}"/>
    <cellStyle name="Normal 2 28 2 2 2 3" xfId="10267" xr:uid="{00000000-0005-0000-0000-0000C45E0000}"/>
    <cellStyle name="Normal 2 28 2 2 2 3 2" xfId="10268" xr:uid="{00000000-0005-0000-0000-0000C55E0000}"/>
    <cellStyle name="Normal 2 28 2 2 2 3 2 2" xfId="10269" xr:uid="{00000000-0005-0000-0000-0000C65E0000}"/>
    <cellStyle name="Normal 2 28 2 2 2 3 2 2 2" xfId="23182" xr:uid="{00000000-0005-0000-0000-0000C75E0000}"/>
    <cellStyle name="Normal 2 28 2 2 2 3 2 3" xfId="10270" xr:uid="{00000000-0005-0000-0000-0000C85E0000}"/>
    <cellStyle name="Normal 2 28 2 2 2 3 2 3 2" xfId="27018" xr:uid="{00000000-0005-0000-0000-0000C95E0000}"/>
    <cellStyle name="Normal 2 28 2 2 2 3 2 4" xfId="10271" xr:uid="{00000000-0005-0000-0000-0000CA5E0000}"/>
    <cellStyle name="Normal 2 28 2 2 2 3 2 4 2" xfId="30855" xr:uid="{00000000-0005-0000-0000-0000CB5E0000}"/>
    <cellStyle name="Normal 2 28 2 2 2 3 2 5" xfId="20183" xr:uid="{00000000-0005-0000-0000-0000CC5E0000}"/>
    <cellStyle name="Normal 2 28 2 2 2 3 3" xfId="10272" xr:uid="{00000000-0005-0000-0000-0000CD5E0000}"/>
    <cellStyle name="Normal 2 28 2 2 2 3 3 2" xfId="23181" xr:uid="{00000000-0005-0000-0000-0000CE5E0000}"/>
    <cellStyle name="Normal 2 28 2 2 2 3 4" xfId="10273" xr:uid="{00000000-0005-0000-0000-0000CF5E0000}"/>
    <cellStyle name="Normal 2 28 2 2 2 3 4 2" xfId="27017" xr:uid="{00000000-0005-0000-0000-0000D05E0000}"/>
    <cellStyle name="Normal 2 28 2 2 2 3 5" xfId="10274" xr:uid="{00000000-0005-0000-0000-0000D15E0000}"/>
    <cellStyle name="Normal 2 28 2 2 2 3 5 2" xfId="30854" xr:uid="{00000000-0005-0000-0000-0000D25E0000}"/>
    <cellStyle name="Normal 2 28 2 2 2 3 6" xfId="17884" xr:uid="{00000000-0005-0000-0000-0000D35E0000}"/>
    <cellStyle name="Normal 2 28 2 2 2 4" xfId="10275" xr:uid="{00000000-0005-0000-0000-0000D45E0000}"/>
    <cellStyle name="Normal 2 28 2 2 2 4 2" xfId="10276" xr:uid="{00000000-0005-0000-0000-0000D55E0000}"/>
    <cellStyle name="Normal 2 28 2 2 2 4 2 2" xfId="23183" xr:uid="{00000000-0005-0000-0000-0000D65E0000}"/>
    <cellStyle name="Normal 2 28 2 2 2 4 3" xfId="10277" xr:uid="{00000000-0005-0000-0000-0000D75E0000}"/>
    <cellStyle name="Normal 2 28 2 2 2 4 3 2" xfId="27019" xr:uid="{00000000-0005-0000-0000-0000D85E0000}"/>
    <cellStyle name="Normal 2 28 2 2 2 4 4" xfId="10278" xr:uid="{00000000-0005-0000-0000-0000D95E0000}"/>
    <cellStyle name="Normal 2 28 2 2 2 4 4 2" xfId="30856" xr:uid="{00000000-0005-0000-0000-0000DA5E0000}"/>
    <cellStyle name="Normal 2 28 2 2 2 4 5" xfId="19196" xr:uid="{00000000-0005-0000-0000-0000DB5E0000}"/>
    <cellStyle name="Normal 2 28 2 2 2 5" xfId="10279" xr:uid="{00000000-0005-0000-0000-0000DC5E0000}"/>
    <cellStyle name="Normal 2 28 2 2 2 5 2" xfId="23176" xr:uid="{00000000-0005-0000-0000-0000DD5E0000}"/>
    <cellStyle name="Normal 2 28 2 2 2 6" xfId="10280" xr:uid="{00000000-0005-0000-0000-0000DE5E0000}"/>
    <cellStyle name="Normal 2 28 2 2 2 6 2" xfId="27012" xr:uid="{00000000-0005-0000-0000-0000DF5E0000}"/>
    <cellStyle name="Normal 2 28 2 2 2 7" xfId="10281" xr:uid="{00000000-0005-0000-0000-0000E05E0000}"/>
    <cellStyle name="Normal 2 28 2 2 2 7 2" xfId="30849" xr:uid="{00000000-0005-0000-0000-0000E15E0000}"/>
    <cellStyle name="Normal 2 28 2 2 2 8" xfId="17881" xr:uid="{00000000-0005-0000-0000-0000E25E0000}"/>
    <cellStyle name="Normal 2 28 2 2 3" xfId="10282" xr:uid="{00000000-0005-0000-0000-0000E35E0000}"/>
    <cellStyle name="Normal 2 28 2 2 3 2" xfId="10283" xr:uid="{00000000-0005-0000-0000-0000E45E0000}"/>
    <cellStyle name="Normal 2 28 2 2 3 2 2" xfId="10284" xr:uid="{00000000-0005-0000-0000-0000E55E0000}"/>
    <cellStyle name="Normal 2 28 2 2 3 2 2 2" xfId="10285" xr:uid="{00000000-0005-0000-0000-0000E65E0000}"/>
    <cellStyle name="Normal 2 28 2 2 3 2 2 2 2" xfId="23186" xr:uid="{00000000-0005-0000-0000-0000E75E0000}"/>
    <cellStyle name="Normal 2 28 2 2 3 2 2 3" xfId="10286" xr:uid="{00000000-0005-0000-0000-0000E85E0000}"/>
    <cellStyle name="Normal 2 28 2 2 3 2 2 3 2" xfId="27022" xr:uid="{00000000-0005-0000-0000-0000E95E0000}"/>
    <cellStyle name="Normal 2 28 2 2 3 2 2 4" xfId="10287" xr:uid="{00000000-0005-0000-0000-0000EA5E0000}"/>
    <cellStyle name="Normal 2 28 2 2 3 2 2 4 2" xfId="30859" xr:uid="{00000000-0005-0000-0000-0000EB5E0000}"/>
    <cellStyle name="Normal 2 28 2 2 3 2 2 5" xfId="20185" xr:uid="{00000000-0005-0000-0000-0000EC5E0000}"/>
    <cellStyle name="Normal 2 28 2 2 3 2 3" xfId="10288" xr:uid="{00000000-0005-0000-0000-0000ED5E0000}"/>
    <cellStyle name="Normal 2 28 2 2 3 2 3 2" xfId="23185" xr:uid="{00000000-0005-0000-0000-0000EE5E0000}"/>
    <cellStyle name="Normal 2 28 2 2 3 2 4" xfId="10289" xr:uid="{00000000-0005-0000-0000-0000EF5E0000}"/>
    <cellStyle name="Normal 2 28 2 2 3 2 4 2" xfId="27021" xr:uid="{00000000-0005-0000-0000-0000F05E0000}"/>
    <cellStyle name="Normal 2 28 2 2 3 2 5" xfId="10290" xr:uid="{00000000-0005-0000-0000-0000F15E0000}"/>
    <cellStyle name="Normal 2 28 2 2 3 2 5 2" xfId="30858" xr:uid="{00000000-0005-0000-0000-0000F25E0000}"/>
    <cellStyle name="Normal 2 28 2 2 3 2 6" xfId="17886" xr:uid="{00000000-0005-0000-0000-0000F35E0000}"/>
    <cellStyle name="Normal 2 28 2 2 3 3" xfId="10291" xr:uid="{00000000-0005-0000-0000-0000F45E0000}"/>
    <cellStyle name="Normal 2 28 2 2 3 3 2" xfId="10292" xr:uid="{00000000-0005-0000-0000-0000F55E0000}"/>
    <cellStyle name="Normal 2 28 2 2 3 3 2 2" xfId="23187" xr:uid="{00000000-0005-0000-0000-0000F65E0000}"/>
    <cellStyle name="Normal 2 28 2 2 3 3 3" xfId="10293" xr:uid="{00000000-0005-0000-0000-0000F75E0000}"/>
    <cellStyle name="Normal 2 28 2 2 3 3 3 2" xfId="27023" xr:uid="{00000000-0005-0000-0000-0000F85E0000}"/>
    <cellStyle name="Normal 2 28 2 2 3 3 4" xfId="10294" xr:uid="{00000000-0005-0000-0000-0000F95E0000}"/>
    <cellStyle name="Normal 2 28 2 2 3 3 4 2" xfId="30860" xr:uid="{00000000-0005-0000-0000-0000FA5E0000}"/>
    <cellStyle name="Normal 2 28 2 2 3 3 5" xfId="19198" xr:uid="{00000000-0005-0000-0000-0000FB5E0000}"/>
    <cellStyle name="Normal 2 28 2 2 3 4" xfId="10295" xr:uid="{00000000-0005-0000-0000-0000FC5E0000}"/>
    <cellStyle name="Normal 2 28 2 2 3 4 2" xfId="23184" xr:uid="{00000000-0005-0000-0000-0000FD5E0000}"/>
    <cellStyle name="Normal 2 28 2 2 3 5" xfId="10296" xr:uid="{00000000-0005-0000-0000-0000FE5E0000}"/>
    <cellStyle name="Normal 2 28 2 2 3 5 2" xfId="27020" xr:uid="{00000000-0005-0000-0000-0000FF5E0000}"/>
    <cellStyle name="Normal 2 28 2 2 3 6" xfId="10297" xr:uid="{00000000-0005-0000-0000-0000005F0000}"/>
    <cellStyle name="Normal 2 28 2 2 3 6 2" xfId="30857" xr:uid="{00000000-0005-0000-0000-0000015F0000}"/>
    <cellStyle name="Normal 2 28 2 2 3 7" xfId="17885" xr:uid="{00000000-0005-0000-0000-0000025F0000}"/>
    <cellStyle name="Normal 2 28 2 2 4" xfId="10298" xr:uid="{00000000-0005-0000-0000-0000035F0000}"/>
    <cellStyle name="Normal 2 28 2 2 4 2" xfId="10299" xr:uid="{00000000-0005-0000-0000-0000045F0000}"/>
    <cellStyle name="Normal 2 28 2 2 4 2 2" xfId="10300" xr:uid="{00000000-0005-0000-0000-0000055F0000}"/>
    <cellStyle name="Normal 2 28 2 2 4 2 2 2" xfId="23189" xr:uid="{00000000-0005-0000-0000-0000065F0000}"/>
    <cellStyle name="Normal 2 28 2 2 4 2 3" xfId="10301" xr:uid="{00000000-0005-0000-0000-0000075F0000}"/>
    <cellStyle name="Normal 2 28 2 2 4 2 3 2" xfId="27025" xr:uid="{00000000-0005-0000-0000-0000085F0000}"/>
    <cellStyle name="Normal 2 28 2 2 4 2 4" xfId="10302" xr:uid="{00000000-0005-0000-0000-0000095F0000}"/>
    <cellStyle name="Normal 2 28 2 2 4 2 4 2" xfId="30862" xr:uid="{00000000-0005-0000-0000-00000A5F0000}"/>
    <cellStyle name="Normal 2 28 2 2 4 2 5" xfId="20182" xr:uid="{00000000-0005-0000-0000-00000B5F0000}"/>
    <cellStyle name="Normal 2 28 2 2 4 3" xfId="10303" xr:uid="{00000000-0005-0000-0000-00000C5F0000}"/>
    <cellStyle name="Normal 2 28 2 2 4 3 2" xfId="23188" xr:uid="{00000000-0005-0000-0000-00000D5F0000}"/>
    <cellStyle name="Normal 2 28 2 2 4 4" xfId="10304" xr:uid="{00000000-0005-0000-0000-00000E5F0000}"/>
    <cellStyle name="Normal 2 28 2 2 4 4 2" xfId="27024" xr:uid="{00000000-0005-0000-0000-00000F5F0000}"/>
    <cellStyle name="Normal 2 28 2 2 4 5" xfId="10305" xr:uid="{00000000-0005-0000-0000-0000105F0000}"/>
    <cellStyle name="Normal 2 28 2 2 4 5 2" xfId="30861" xr:uid="{00000000-0005-0000-0000-0000115F0000}"/>
    <cellStyle name="Normal 2 28 2 2 4 6" xfId="17887" xr:uid="{00000000-0005-0000-0000-0000125F0000}"/>
    <cellStyle name="Normal 2 28 2 2 5" xfId="10306" xr:uid="{00000000-0005-0000-0000-0000135F0000}"/>
    <cellStyle name="Normal 2 28 2 2 5 2" xfId="10307" xr:uid="{00000000-0005-0000-0000-0000145F0000}"/>
    <cellStyle name="Normal 2 28 2 2 5 2 2" xfId="23190" xr:uid="{00000000-0005-0000-0000-0000155F0000}"/>
    <cellStyle name="Normal 2 28 2 2 5 3" xfId="10308" xr:uid="{00000000-0005-0000-0000-0000165F0000}"/>
    <cellStyle name="Normal 2 28 2 2 5 3 2" xfId="27026" xr:uid="{00000000-0005-0000-0000-0000175F0000}"/>
    <cellStyle name="Normal 2 28 2 2 5 4" xfId="10309" xr:uid="{00000000-0005-0000-0000-0000185F0000}"/>
    <cellStyle name="Normal 2 28 2 2 5 4 2" xfId="30863" xr:uid="{00000000-0005-0000-0000-0000195F0000}"/>
    <cellStyle name="Normal 2 28 2 2 5 5" xfId="19195" xr:uid="{00000000-0005-0000-0000-00001A5F0000}"/>
    <cellStyle name="Normal 2 28 2 2 6" xfId="10310" xr:uid="{00000000-0005-0000-0000-00001B5F0000}"/>
    <cellStyle name="Normal 2 28 2 2 6 2" xfId="23175" xr:uid="{00000000-0005-0000-0000-00001C5F0000}"/>
    <cellStyle name="Normal 2 28 2 2 7" xfId="10311" xr:uid="{00000000-0005-0000-0000-00001D5F0000}"/>
    <cellStyle name="Normal 2 28 2 2 7 2" xfId="27011" xr:uid="{00000000-0005-0000-0000-00001E5F0000}"/>
    <cellStyle name="Normal 2 28 2 2 8" xfId="10312" xr:uid="{00000000-0005-0000-0000-00001F5F0000}"/>
    <cellStyle name="Normal 2 28 2 2 8 2" xfId="30848" xr:uid="{00000000-0005-0000-0000-0000205F0000}"/>
    <cellStyle name="Normal 2 28 2 2 9" xfId="17880" xr:uid="{00000000-0005-0000-0000-0000215F0000}"/>
    <cellStyle name="Normal 2 28 2 3" xfId="10313" xr:uid="{00000000-0005-0000-0000-0000225F0000}"/>
    <cellStyle name="Normal 2 28 2 3 2" xfId="10314" xr:uid="{00000000-0005-0000-0000-0000235F0000}"/>
    <cellStyle name="Normal 2 28 2 3 2 2" xfId="10315" xr:uid="{00000000-0005-0000-0000-0000245F0000}"/>
    <cellStyle name="Normal 2 28 2 3 2 2 2" xfId="10316" xr:uid="{00000000-0005-0000-0000-0000255F0000}"/>
    <cellStyle name="Normal 2 28 2 3 2 2 2 2" xfId="10317" xr:uid="{00000000-0005-0000-0000-0000265F0000}"/>
    <cellStyle name="Normal 2 28 2 3 2 2 2 2 2" xfId="23194" xr:uid="{00000000-0005-0000-0000-0000275F0000}"/>
    <cellStyle name="Normal 2 28 2 3 2 2 2 3" xfId="10318" xr:uid="{00000000-0005-0000-0000-0000285F0000}"/>
    <cellStyle name="Normal 2 28 2 3 2 2 2 3 2" xfId="27030" xr:uid="{00000000-0005-0000-0000-0000295F0000}"/>
    <cellStyle name="Normal 2 28 2 3 2 2 2 4" xfId="10319" xr:uid="{00000000-0005-0000-0000-00002A5F0000}"/>
    <cellStyle name="Normal 2 28 2 3 2 2 2 4 2" xfId="30867" xr:uid="{00000000-0005-0000-0000-00002B5F0000}"/>
    <cellStyle name="Normal 2 28 2 3 2 2 2 5" xfId="20187" xr:uid="{00000000-0005-0000-0000-00002C5F0000}"/>
    <cellStyle name="Normal 2 28 2 3 2 2 3" xfId="10320" xr:uid="{00000000-0005-0000-0000-00002D5F0000}"/>
    <cellStyle name="Normal 2 28 2 3 2 2 3 2" xfId="23193" xr:uid="{00000000-0005-0000-0000-00002E5F0000}"/>
    <cellStyle name="Normal 2 28 2 3 2 2 4" xfId="10321" xr:uid="{00000000-0005-0000-0000-00002F5F0000}"/>
    <cellStyle name="Normal 2 28 2 3 2 2 4 2" xfId="27029" xr:uid="{00000000-0005-0000-0000-0000305F0000}"/>
    <cellStyle name="Normal 2 28 2 3 2 2 5" xfId="10322" xr:uid="{00000000-0005-0000-0000-0000315F0000}"/>
    <cellStyle name="Normal 2 28 2 3 2 2 5 2" xfId="30866" xr:uid="{00000000-0005-0000-0000-0000325F0000}"/>
    <cellStyle name="Normal 2 28 2 3 2 2 6" xfId="17890" xr:uid="{00000000-0005-0000-0000-0000335F0000}"/>
    <cellStyle name="Normal 2 28 2 3 2 3" xfId="10323" xr:uid="{00000000-0005-0000-0000-0000345F0000}"/>
    <cellStyle name="Normal 2 28 2 3 2 3 2" xfId="10324" xr:uid="{00000000-0005-0000-0000-0000355F0000}"/>
    <cellStyle name="Normal 2 28 2 3 2 3 2 2" xfId="23195" xr:uid="{00000000-0005-0000-0000-0000365F0000}"/>
    <cellStyle name="Normal 2 28 2 3 2 3 3" xfId="10325" xr:uid="{00000000-0005-0000-0000-0000375F0000}"/>
    <cellStyle name="Normal 2 28 2 3 2 3 3 2" xfId="27031" xr:uid="{00000000-0005-0000-0000-0000385F0000}"/>
    <cellStyle name="Normal 2 28 2 3 2 3 4" xfId="10326" xr:uid="{00000000-0005-0000-0000-0000395F0000}"/>
    <cellStyle name="Normal 2 28 2 3 2 3 4 2" xfId="30868" xr:uid="{00000000-0005-0000-0000-00003A5F0000}"/>
    <cellStyle name="Normal 2 28 2 3 2 3 5" xfId="19200" xr:uid="{00000000-0005-0000-0000-00003B5F0000}"/>
    <cellStyle name="Normal 2 28 2 3 2 4" xfId="10327" xr:uid="{00000000-0005-0000-0000-00003C5F0000}"/>
    <cellStyle name="Normal 2 28 2 3 2 4 2" xfId="23192" xr:uid="{00000000-0005-0000-0000-00003D5F0000}"/>
    <cellStyle name="Normal 2 28 2 3 2 5" xfId="10328" xr:uid="{00000000-0005-0000-0000-00003E5F0000}"/>
    <cellStyle name="Normal 2 28 2 3 2 5 2" xfId="27028" xr:uid="{00000000-0005-0000-0000-00003F5F0000}"/>
    <cellStyle name="Normal 2 28 2 3 2 6" xfId="10329" xr:uid="{00000000-0005-0000-0000-0000405F0000}"/>
    <cellStyle name="Normal 2 28 2 3 2 6 2" xfId="30865" xr:uid="{00000000-0005-0000-0000-0000415F0000}"/>
    <cellStyle name="Normal 2 28 2 3 2 7" xfId="17889" xr:uid="{00000000-0005-0000-0000-0000425F0000}"/>
    <cellStyle name="Normal 2 28 2 3 3" xfId="10330" xr:uid="{00000000-0005-0000-0000-0000435F0000}"/>
    <cellStyle name="Normal 2 28 2 3 3 2" xfId="10331" xr:uid="{00000000-0005-0000-0000-0000445F0000}"/>
    <cellStyle name="Normal 2 28 2 3 3 2 2" xfId="10332" xr:uid="{00000000-0005-0000-0000-0000455F0000}"/>
    <cellStyle name="Normal 2 28 2 3 3 2 2 2" xfId="23197" xr:uid="{00000000-0005-0000-0000-0000465F0000}"/>
    <cellStyle name="Normal 2 28 2 3 3 2 3" xfId="10333" xr:uid="{00000000-0005-0000-0000-0000475F0000}"/>
    <cellStyle name="Normal 2 28 2 3 3 2 3 2" xfId="27033" xr:uid="{00000000-0005-0000-0000-0000485F0000}"/>
    <cellStyle name="Normal 2 28 2 3 3 2 4" xfId="10334" xr:uid="{00000000-0005-0000-0000-0000495F0000}"/>
    <cellStyle name="Normal 2 28 2 3 3 2 4 2" xfId="30870" xr:uid="{00000000-0005-0000-0000-00004A5F0000}"/>
    <cellStyle name="Normal 2 28 2 3 3 2 5" xfId="20186" xr:uid="{00000000-0005-0000-0000-00004B5F0000}"/>
    <cellStyle name="Normal 2 28 2 3 3 3" xfId="10335" xr:uid="{00000000-0005-0000-0000-00004C5F0000}"/>
    <cellStyle name="Normal 2 28 2 3 3 3 2" xfId="23196" xr:uid="{00000000-0005-0000-0000-00004D5F0000}"/>
    <cellStyle name="Normal 2 28 2 3 3 4" xfId="10336" xr:uid="{00000000-0005-0000-0000-00004E5F0000}"/>
    <cellStyle name="Normal 2 28 2 3 3 4 2" xfId="27032" xr:uid="{00000000-0005-0000-0000-00004F5F0000}"/>
    <cellStyle name="Normal 2 28 2 3 3 5" xfId="10337" xr:uid="{00000000-0005-0000-0000-0000505F0000}"/>
    <cellStyle name="Normal 2 28 2 3 3 5 2" xfId="30869" xr:uid="{00000000-0005-0000-0000-0000515F0000}"/>
    <cellStyle name="Normal 2 28 2 3 3 6" xfId="17891" xr:uid="{00000000-0005-0000-0000-0000525F0000}"/>
    <cellStyle name="Normal 2 28 2 3 4" xfId="10338" xr:uid="{00000000-0005-0000-0000-0000535F0000}"/>
    <cellStyle name="Normal 2 28 2 3 4 2" xfId="10339" xr:uid="{00000000-0005-0000-0000-0000545F0000}"/>
    <cellStyle name="Normal 2 28 2 3 4 2 2" xfId="23198" xr:uid="{00000000-0005-0000-0000-0000555F0000}"/>
    <cellStyle name="Normal 2 28 2 3 4 3" xfId="10340" xr:uid="{00000000-0005-0000-0000-0000565F0000}"/>
    <cellStyle name="Normal 2 28 2 3 4 3 2" xfId="27034" xr:uid="{00000000-0005-0000-0000-0000575F0000}"/>
    <cellStyle name="Normal 2 28 2 3 4 4" xfId="10341" xr:uid="{00000000-0005-0000-0000-0000585F0000}"/>
    <cellStyle name="Normal 2 28 2 3 4 4 2" xfId="30871" xr:uid="{00000000-0005-0000-0000-0000595F0000}"/>
    <cellStyle name="Normal 2 28 2 3 4 5" xfId="19199" xr:uid="{00000000-0005-0000-0000-00005A5F0000}"/>
    <cellStyle name="Normal 2 28 2 3 5" xfId="10342" xr:uid="{00000000-0005-0000-0000-00005B5F0000}"/>
    <cellStyle name="Normal 2 28 2 3 5 2" xfId="23191" xr:uid="{00000000-0005-0000-0000-00005C5F0000}"/>
    <cellStyle name="Normal 2 28 2 3 6" xfId="10343" xr:uid="{00000000-0005-0000-0000-00005D5F0000}"/>
    <cellStyle name="Normal 2 28 2 3 6 2" xfId="27027" xr:uid="{00000000-0005-0000-0000-00005E5F0000}"/>
    <cellStyle name="Normal 2 28 2 3 7" xfId="10344" xr:uid="{00000000-0005-0000-0000-00005F5F0000}"/>
    <cellStyle name="Normal 2 28 2 3 7 2" xfId="30864" xr:uid="{00000000-0005-0000-0000-0000605F0000}"/>
    <cellStyle name="Normal 2 28 2 3 8" xfId="17888" xr:uid="{00000000-0005-0000-0000-0000615F0000}"/>
    <cellStyle name="Normal 2 28 2 4" xfId="10345" xr:uid="{00000000-0005-0000-0000-0000625F0000}"/>
    <cellStyle name="Normal 2 28 2 4 2" xfId="10346" xr:uid="{00000000-0005-0000-0000-0000635F0000}"/>
    <cellStyle name="Normal 2 28 2 4 2 2" xfId="10347" xr:uid="{00000000-0005-0000-0000-0000645F0000}"/>
    <cellStyle name="Normal 2 28 2 4 2 2 2" xfId="10348" xr:uid="{00000000-0005-0000-0000-0000655F0000}"/>
    <cellStyle name="Normal 2 28 2 4 2 2 2 2" xfId="23201" xr:uid="{00000000-0005-0000-0000-0000665F0000}"/>
    <cellStyle name="Normal 2 28 2 4 2 2 3" xfId="10349" xr:uid="{00000000-0005-0000-0000-0000675F0000}"/>
    <cellStyle name="Normal 2 28 2 4 2 2 3 2" xfId="27037" xr:uid="{00000000-0005-0000-0000-0000685F0000}"/>
    <cellStyle name="Normal 2 28 2 4 2 2 4" xfId="10350" xr:uid="{00000000-0005-0000-0000-0000695F0000}"/>
    <cellStyle name="Normal 2 28 2 4 2 2 4 2" xfId="30874" xr:uid="{00000000-0005-0000-0000-00006A5F0000}"/>
    <cellStyle name="Normal 2 28 2 4 2 2 5" xfId="20188" xr:uid="{00000000-0005-0000-0000-00006B5F0000}"/>
    <cellStyle name="Normal 2 28 2 4 2 3" xfId="10351" xr:uid="{00000000-0005-0000-0000-00006C5F0000}"/>
    <cellStyle name="Normal 2 28 2 4 2 3 2" xfId="23200" xr:uid="{00000000-0005-0000-0000-00006D5F0000}"/>
    <cellStyle name="Normal 2 28 2 4 2 4" xfId="10352" xr:uid="{00000000-0005-0000-0000-00006E5F0000}"/>
    <cellStyle name="Normal 2 28 2 4 2 4 2" xfId="27036" xr:uid="{00000000-0005-0000-0000-00006F5F0000}"/>
    <cellStyle name="Normal 2 28 2 4 2 5" xfId="10353" xr:uid="{00000000-0005-0000-0000-0000705F0000}"/>
    <cellStyle name="Normal 2 28 2 4 2 5 2" xfId="30873" xr:uid="{00000000-0005-0000-0000-0000715F0000}"/>
    <cellStyle name="Normal 2 28 2 4 2 6" xfId="17893" xr:uid="{00000000-0005-0000-0000-0000725F0000}"/>
    <cellStyle name="Normal 2 28 2 4 3" xfId="10354" xr:uid="{00000000-0005-0000-0000-0000735F0000}"/>
    <cellStyle name="Normal 2 28 2 4 3 2" xfId="10355" xr:uid="{00000000-0005-0000-0000-0000745F0000}"/>
    <cellStyle name="Normal 2 28 2 4 3 2 2" xfId="23202" xr:uid="{00000000-0005-0000-0000-0000755F0000}"/>
    <cellStyle name="Normal 2 28 2 4 3 3" xfId="10356" xr:uid="{00000000-0005-0000-0000-0000765F0000}"/>
    <cellStyle name="Normal 2 28 2 4 3 3 2" xfId="27038" xr:uid="{00000000-0005-0000-0000-0000775F0000}"/>
    <cellStyle name="Normal 2 28 2 4 3 4" xfId="10357" xr:uid="{00000000-0005-0000-0000-0000785F0000}"/>
    <cellStyle name="Normal 2 28 2 4 3 4 2" xfId="30875" xr:uid="{00000000-0005-0000-0000-0000795F0000}"/>
    <cellStyle name="Normal 2 28 2 4 3 5" xfId="19201" xr:uid="{00000000-0005-0000-0000-00007A5F0000}"/>
    <cellStyle name="Normal 2 28 2 4 4" xfId="10358" xr:uid="{00000000-0005-0000-0000-00007B5F0000}"/>
    <cellStyle name="Normal 2 28 2 4 4 2" xfId="23199" xr:uid="{00000000-0005-0000-0000-00007C5F0000}"/>
    <cellStyle name="Normal 2 28 2 4 5" xfId="10359" xr:uid="{00000000-0005-0000-0000-00007D5F0000}"/>
    <cellStyle name="Normal 2 28 2 4 5 2" xfId="27035" xr:uid="{00000000-0005-0000-0000-00007E5F0000}"/>
    <cellStyle name="Normal 2 28 2 4 6" xfId="10360" xr:uid="{00000000-0005-0000-0000-00007F5F0000}"/>
    <cellStyle name="Normal 2 28 2 4 6 2" xfId="30872" xr:uid="{00000000-0005-0000-0000-0000805F0000}"/>
    <cellStyle name="Normal 2 28 2 4 7" xfId="17892" xr:uid="{00000000-0005-0000-0000-0000815F0000}"/>
    <cellStyle name="Normal 2 28 2 5" xfId="10361" xr:uid="{00000000-0005-0000-0000-0000825F0000}"/>
    <cellStyle name="Normal 2 28 2 5 2" xfId="10362" xr:uid="{00000000-0005-0000-0000-0000835F0000}"/>
    <cellStyle name="Normal 2 28 2 5 2 2" xfId="10363" xr:uid="{00000000-0005-0000-0000-0000845F0000}"/>
    <cellStyle name="Normal 2 28 2 5 2 2 2" xfId="10364" xr:uid="{00000000-0005-0000-0000-0000855F0000}"/>
    <cellStyle name="Normal 2 28 2 5 2 2 2 2" xfId="23205" xr:uid="{00000000-0005-0000-0000-0000865F0000}"/>
    <cellStyle name="Normal 2 28 2 5 2 2 3" xfId="10365" xr:uid="{00000000-0005-0000-0000-0000875F0000}"/>
    <cellStyle name="Normal 2 28 2 5 2 2 3 2" xfId="27041" xr:uid="{00000000-0005-0000-0000-0000885F0000}"/>
    <cellStyle name="Normal 2 28 2 5 2 2 4" xfId="10366" xr:uid="{00000000-0005-0000-0000-0000895F0000}"/>
    <cellStyle name="Normal 2 28 2 5 2 2 4 2" xfId="30878" xr:uid="{00000000-0005-0000-0000-00008A5F0000}"/>
    <cellStyle name="Normal 2 28 2 5 2 2 5" xfId="20586" xr:uid="{00000000-0005-0000-0000-00008B5F0000}"/>
    <cellStyle name="Normal 2 28 2 5 2 3" xfId="10367" xr:uid="{00000000-0005-0000-0000-00008C5F0000}"/>
    <cellStyle name="Normal 2 28 2 5 2 3 2" xfId="23204" xr:uid="{00000000-0005-0000-0000-00008D5F0000}"/>
    <cellStyle name="Normal 2 28 2 5 2 4" xfId="10368" xr:uid="{00000000-0005-0000-0000-00008E5F0000}"/>
    <cellStyle name="Normal 2 28 2 5 2 4 2" xfId="27040" xr:uid="{00000000-0005-0000-0000-00008F5F0000}"/>
    <cellStyle name="Normal 2 28 2 5 2 5" xfId="10369" xr:uid="{00000000-0005-0000-0000-0000905F0000}"/>
    <cellStyle name="Normal 2 28 2 5 2 5 2" xfId="30877" xr:uid="{00000000-0005-0000-0000-0000915F0000}"/>
    <cellStyle name="Normal 2 28 2 5 2 6" xfId="17895" xr:uid="{00000000-0005-0000-0000-0000925F0000}"/>
    <cellStyle name="Normal 2 28 2 5 3" xfId="10370" xr:uid="{00000000-0005-0000-0000-0000935F0000}"/>
    <cellStyle name="Normal 2 28 2 5 3 2" xfId="10371" xr:uid="{00000000-0005-0000-0000-0000945F0000}"/>
    <cellStyle name="Normal 2 28 2 5 3 2 2" xfId="23206" xr:uid="{00000000-0005-0000-0000-0000955F0000}"/>
    <cellStyle name="Normal 2 28 2 5 3 3" xfId="10372" xr:uid="{00000000-0005-0000-0000-0000965F0000}"/>
    <cellStyle name="Normal 2 28 2 5 3 3 2" xfId="27042" xr:uid="{00000000-0005-0000-0000-0000975F0000}"/>
    <cellStyle name="Normal 2 28 2 5 3 4" xfId="10373" xr:uid="{00000000-0005-0000-0000-0000985F0000}"/>
    <cellStyle name="Normal 2 28 2 5 3 4 2" xfId="30879" xr:uid="{00000000-0005-0000-0000-0000995F0000}"/>
    <cellStyle name="Normal 2 28 2 5 3 5" xfId="19600" xr:uid="{00000000-0005-0000-0000-00009A5F0000}"/>
    <cellStyle name="Normal 2 28 2 5 4" xfId="10374" xr:uid="{00000000-0005-0000-0000-00009B5F0000}"/>
    <cellStyle name="Normal 2 28 2 5 4 2" xfId="23203" xr:uid="{00000000-0005-0000-0000-00009C5F0000}"/>
    <cellStyle name="Normal 2 28 2 5 5" xfId="10375" xr:uid="{00000000-0005-0000-0000-00009D5F0000}"/>
    <cellStyle name="Normal 2 28 2 5 5 2" xfId="27039" xr:uid="{00000000-0005-0000-0000-00009E5F0000}"/>
    <cellStyle name="Normal 2 28 2 5 6" xfId="10376" xr:uid="{00000000-0005-0000-0000-00009F5F0000}"/>
    <cellStyle name="Normal 2 28 2 5 6 2" xfId="30876" xr:uid="{00000000-0005-0000-0000-0000A05F0000}"/>
    <cellStyle name="Normal 2 28 2 5 7" xfId="17894" xr:uid="{00000000-0005-0000-0000-0000A15F0000}"/>
    <cellStyle name="Normal 2 28 2 6" xfId="10377" xr:uid="{00000000-0005-0000-0000-0000A25F0000}"/>
    <cellStyle name="Normal 2 28 2 6 2" xfId="10378" xr:uid="{00000000-0005-0000-0000-0000A35F0000}"/>
    <cellStyle name="Normal 2 28 2 6 2 2" xfId="10379" xr:uid="{00000000-0005-0000-0000-0000A45F0000}"/>
    <cellStyle name="Normal 2 28 2 6 2 2 2" xfId="23208" xr:uid="{00000000-0005-0000-0000-0000A55F0000}"/>
    <cellStyle name="Normal 2 28 2 6 2 3" xfId="10380" xr:uid="{00000000-0005-0000-0000-0000A65F0000}"/>
    <cellStyle name="Normal 2 28 2 6 2 3 2" xfId="27044" xr:uid="{00000000-0005-0000-0000-0000A75F0000}"/>
    <cellStyle name="Normal 2 28 2 6 2 4" xfId="10381" xr:uid="{00000000-0005-0000-0000-0000A85F0000}"/>
    <cellStyle name="Normal 2 28 2 6 2 4 2" xfId="30881" xr:uid="{00000000-0005-0000-0000-0000A95F0000}"/>
    <cellStyle name="Normal 2 28 2 6 2 5" xfId="20181" xr:uid="{00000000-0005-0000-0000-0000AA5F0000}"/>
    <cellStyle name="Normal 2 28 2 6 3" xfId="10382" xr:uid="{00000000-0005-0000-0000-0000AB5F0000}"/>
    <cellStyle name="Normal 2 28 2 6 3 2" xfId="23207" xr:uid="{00000000-0005-0000-0000-0000AC5F0000}"/>
    <cellStyle name="Normal 2 28 2 6 4" xfId="10383" xr:uid="{00000000-0005-0000-0000-0000AD5F0000}"/>
    <cellStyle name="Normal 2 28 2 6 4 2" xfId="27043" xr:uid="{00000000-0005-0000-0000-0000AE5F0000}"/>
    <cellStyle name="Normal 2 28 2 6 5" xfId="10384" xr:uid="{00000000-0005-0000-0000-0000AF5F0000}"/>
    <cellStyle name="Normal 2 28 2 6 5 2" xfId="30880" xr:uid="{00000000-0005-0000-0000-0000B05F0000}"/>
    <cellStyle name="Normal 2 28 2 6 6" xfId="17896" xr:uid="{00000000-0005-0000-0000-0000B15F0000}"/>
    <cellStyle name="Normal 2 28 2 7" xfId="10385" xr:uid="{00000000-0005-0000-0000-0000B25F0000}"/>
    <cellStyle name="Normal 2 28 2 7 2" xfId="10386" xr:uid="{00000000-0005-0000-0000-0000B35F0000}"/>
    <cellStyle name="Normal 2 28 2 7 2 2" xfId="23209" xr:uid="{00000000-0005-0000-0000-0000B45F0000}"/>
    <cellStyle name="Normal 2 28 2 7 3" xfId="10387" xr:uid="{00000000-0005-0000-0000-0000B55F0000}"/>
    <cellStyle name="Normal 2 28 2 7 3 2" xfId="27045" xr:uid="{00000000-0005-0000-0000-0000B65F0000}"/>
    <cellStyle name="Normal 2 28 2 7 4" xfId="10388" xr:uid="{00000000-0005-0000-0000-0000B75F0000}"/>
    <cellStyle name="Normal 2 28 2 7 4 2" xfId="30882" xr:uid="{00000000-0005-0000-0000-0000B85F0000}"/>
    <cellStyle name="Normal 2 28 2 7 5" xfId="19194" xr:uid="{00000000-0005-0000-0000-0000B95F0000}"/>
    <cellStyle name="Normal 2 28 2 8" xfId="10389" xr:uid="{00000000-0005-0000-0000-0000BA5F0000}"/>
    <cellStyle name="Normal 2 28 2 8 2" xfId="23174" xr:uid="{00000000-0005-0000-0000-0000BB5F0000}"/>
    <cellStyle name="Normal 2 28 2 9" xfId="10390" xr:uid="{00000000-0005-0000-0000-0000BC5F0000}"/>
    <cellStyle name="Normal 2 28 2 9 2" xfId="27010" xr:uid="{00000000-0005-0000-0000-0000BD5F0000}"/>
    <cellStyle name="Normal 2 28 3" xfId="10391" xr:uid="{00000000-0005-0000-0000-0000BE5F0000}"/>
    <cellStyle name="Normal 2 28 3 10" xfId="10392" xr:uid="{00000000-0005-0000-0000-0000BF5F0000}"/>
    <cellStyle name="Normal 2 28 3 10 2" xfId="30883" xr:uid="{00000000-0005-0000-0000-0000C05F0000}"/>
    <cellStyle name="Normal 2 28 3 11" xfId="17897" xr:uid="{00000000-0005-0000-0000-0000C15F0000}"/>
    <cellStyle name="Normal 2 28 3 2" xfId="10393" xr:uid="{00000000-0005-0000-0000-0000C25F0000}"/>
    <cellStyle name="Normal 2 28 3 2 2" xfId="10394" xr:uid="{00000000-0005-0000-0000-0000C35F0000}"/>
    <cellStyle name="Normal 2 28 3 2 2 2" xfId="10395" xr:uid="{00000000-0005-0000-0000-0000C45F0000}"/>
    <cellStyle name="Normal 2 28 3 2 2 2 2" xfId="10396" xr:uid="{00000000-0005-0000-0000-0000C55F0000}"/>
    <cellStyle name="Normal 2 28 3 2 2 2 2 2" xfId="10397" xr:uid="{00000000-0005-0000-0000-0000C65F0000}"/>
    <cellStyle name="Normal 2 28 3 2 2 2 2 2 2" xfId="10398" xr:uid="{00000000-0005-0000-0000-0000C75F0000}"/>
    <cellStyle name="Normal 2 28 3 2 2 2 2 2 2 2" xfId="23215" xr:uid="{00000000-0005-0000-0000-0000C85F0000}"/>
    <cellStyle name="Normal 2 28 3 2 2 2 2 2 3" xfId="10399" xr:uid="{00000000-0005-0000-0000-0000C95F0000}"/>
    <cellStyle name="Normal 2 28 3 2 2 2 2 2 3 2" xfId="27051" xr:uid="{00000000-0005-0000-0000-0000CA5F0000}"/>
    <cellStyle name="Normal 2 28 3 2 2 2 2 2 4" xfId="10400" xr:uid="{00000000-0005-0000-0000-0000CB5F0000}"/>
    <cellStyle name="Normal 2 28 3 2 2 2 2 2 4 2" xfId="30888" xr:uid="{00000000-0005-0000-0000-0000CC5F0000}"/>
    <cellStyle name="Normal 2 28 3 2 2 2 2 2 5" xfId="20192" xr:uid="{00000000-0005-0000-0000-0000CD5F0000}"/>
    <cellStyle name="Normal 2 28 3 2 2 2 2 3" xfId="10401" xr:uid="{00000000-0005-0000-0000-0000CE5F0000}"/>
    <cellStyle name="Normal 2 28 3 2 2 2 2 3 2" xfId="23214" xr:uid="{00000000-0005-0000-0000-0000CF5F0000}"/>
    <cellStyle name="Normal 2 28 3 2 2 2 2 4" xfId="10402" xr:uid="{00000000-0005-0000-0000-0000D05F0000}"/>
    <cellStyle name="Normal 2 28 3 2 2 2 2 4 2" xfId="27050" xr:uid="{00000000-0005-0000-0000-0000D15F0000}"/>
    <cellStyle name="Normal 2 28 3 2 2 2 2 5" xfId="10403" xr:uid="{00000000-0005-0000-0000-0000D25F0000}"/>
    <cellStyle name="Normal 2 28 3 2 2 2 2 5 2" xfId="30887" xr:uid="{00000000-0005-0000-0000-0000D35F0000}"/>
    <cellStyle name="Normal 2 28 3 2 2 2 2 6" xfId="17901" xr:uid="{00000000-0005-0000-0000-0000D45F0000}"/>
    <cellStyle name="Normal 2 28 3 2 2 2 3" xfId="10404" xr:uid="{00000000-0005-0000-0000-0000D55F0000}"/>
    <cellStyle name="Normal 2 28 3 2 2 2 3 2" xfId="10405" xr:uid="{00000000-0005-0000-0000-0000D65F0000}"/>
    <cellStyle name="Normal 2 28 3 2 2 2 3 2 2" xfId="23216" xr:uid="{00000000-0005-0000-0000-0000D75F0000}"/>
    <cellStyle name="Normal 2 28 3 2 2 2 3 3" xfId="10406" xr:uid="{00000000-0005-0000-0000-0000D85F0000}"/>
    <cellStyle name="Normal 2 28 3 2 2 2 3 3 2" xfId="27052" xr:uid="{00000000-0005-0000-0000-0000D95F0000}"/>
    <cellStyle name="Normal 2 28 3 2 2 2 3 4" xfId="10407" xr:uid="{00000000-0005-0000-0000-0000DA5F0000}"/>
    <cellStyle name="Normal 2 28 3 2 2 2 3 4 2" xfId="30889" xr:uid="{00000000-0005-0000-0000-0000DB5F0000}"/>
    <cellStyle name="Normal 2 28 3 2 2 2 3 5" xfId="19205" xr:uid="{00000000-0005-0000-0000-0000DC5F0000}"/>
    <cellStyle name="Normal 2 28 3 2 2 2 4" xfId="10408" xr:uid="{00000000-0005-0000-0000-0000DD5F0000}"/>
    <cellStyle name="Normal 2 28 3 2 2 2 4 2" xfId="23213" xr:uid="{00000000-0005-0000-0000-0000DE5F0000}"/>
    <cellStyle name="Normal 2 28 3 2 2 2 5" xfId="10409" xr:uid="{00000000-0005-0000-0000-0000DF5F0000}"/>
    <cellStyle name="Normal 2 28 3 2 2 2 5 2" xfId="27049" xr:uid="{00000000-0005-0000-0000-0000E05F0000}"/>
    <cellStyle name="Normal 2 28 3 2 2 2 6" xfId="10410" xr:uid="{00000000-0005-0000-0000-0000E15F0000}"/>
    <cellStyle name="Normal 2 28 3 2 2 2 6 2" xfId="30886" xr:uid="{00000000-0005-0000-0000-0000E25F0000}"/>
    <cellStyle name="Normal 2 28 3 2 2 2 7" xfId="17900" xr:uid="{00000000-0005-0000-0000-0000E35F0000}"/>
    <cellStyle name="Normal 2 28 3 2 2 3" xfId="10411" xr:uid="{00000000-0005-0000-0000-0000E45F0000}"/>
    <cellStyle name="Normal 2 28 3 2 2 3 2" xfId="10412" xr:uid="{00000000-0005-0000-0000-0000E55F0000}"/>
    <cellStyle name="Normal 2 28 3 2 2 3 2 2" xfId="10413" xr:uid="{00000000-0005-0000-0000-0000E65F0000}"/>
    <cellStyle name="Normal 2 28 3 2 2 3 2 2 2" xfId="23218" xr:uid="{00000000-0005-0000-0000-0000E75F0000}"/>
    <cellStyle name="Normal 2 28 3 2 2 3 2 3" xfId="10414" xr:uid="{00000000-0005-0000-0000-0000E85F0000}"/>
    <cellStyle name="Normal 2 28 3 2 2 3 2 3 2" xfId="27054" xr:uid="{00000000-0005-0000-0000-0000E95F0000}"/>
    <cellStyle name="Normal 2 28 3 2 2 3 2 4" xfId="10415" xr:uid="{00000000-0005-0000-0000-0000EA5F0000}"/>
    <cellStyle name="Normal 2 28 3 2 2 3 2 4 2" xfId="30891" xr:uid="{00000000-0005-0000-0000-0000EB5F0000}"/>
    <cellStyle name="Normal 2 28 3 2 2 3 2 5" xfId="20191" xr:uid="{00000000-0005-0000-0000-0000EC5F0000}"/>
    <cellStyle name="Normal 2 28 3 2 2 3 3" xfId="10416" xr:uid="{00000000-0005-0000-0000-0000ED5F0000}"/>
    <cellStyle name="Normal 2 28 3 2 2 3 3 2" xfId="23217" xr:uid="{00000000-0005-0000-0000-0000EE5F0000}"/>
    <cellStyle name="Normal 2 28 3 2 2 3 4" xfId="10417" xr:uid="{00000000-0005-0000-0000-0000EF5F0000}"/>
    <cellStyle name="Normal 2 28 3 2 2 3 4 2" xfId="27053" xr:uid="{00000000-0005-0000-0000-0000F05F0000}"/>
    <cellStyle name="Normal 2 28 3 2 2 3 5" xfId="10418" xr:uid="{00000000-0005-0000-0000-0000F15F0000}"/>
    <cellStyle name="Normal 2 28 3 2 2 3 5 2" xfId="30890" xr:uid="{00000000-0005-0000-0000-0000F25F0000}"/>
    <cellStyle name="Normal 2 28 3 2 2 3 6" xfId="17902" xr:uid="{00000000-0005-0000-0000-0000F35F0000}"/>
    <cellStyle name="Normal 2 28 3 2 2 4" xfId="10419" xr:uid="{00000000-0005-0000-0000-0000F45F0000}"/>
    <cellStyle name="Normal 2 28 3 2 2 4 2" xfId="10420" xr:uid="{00000000-0005-0000-0000-0000F55F0000}"/>
    <cellStyle name="Normal 2 28 3 2 2 4 2 2" xfId="23219" xr:uid="{00000000-0005-0000-0000-0000F65F0000}"/>
    <cellStyle name="Normal 2 28 3 2 2 4 3" xfId="10421" xr:uid="{00000000-0005-0000-0000-0000F75F0000}"/>
    <cellStyle name="Normal 2 28 3 2 2 4 3 2" xfId="27055" xr:uid="{00000000-0005-0000-0000-0000F85F0000}"/>
    <cellStyle name="Normal 2 28 3 2 2 4 4" xfId="10422" xr:uid="{00000000-0005-0000-0000-0000F95F0000}"/>
    <cellStyle name="Normal 2 28 3 2 2 4 4 2" xfId="30892" xr:uid="{00000000-0005-0000-0000-0000FA5F0000}"/>
    <cellStyle name="Normal 2 28 3 2 2 4 5" xfId="19204" xr:uid="{00000000-0005-0000-0000-0000FB5F0000}"/>
    <cellStyle name="Normal 2 28 3 2 2 5" xfId="10423" xr:uid="{00000000-0005-0000-0000-0000FC5F0000}"/>
    <cellStyle name="Normal 2 28 3 2 2 5 2" xfId="23212" xr:uid="{00000000-0005-0000-0000-0000FD5F0000}"/>
    <cellStyle name="Normal 2 28 3 2 2 6" xfId="10424" xr:uid="{00000000-0005-0000-0000-0000FE5F0000}"/>
    <cellStyle name="Normal 2 28 3 2 2 6 2" xfId="27048" xr:uid="{00000000-0005-0000-0000-0000FF5F0000}"/>
    <cellStyle name="Normal 2 28 3 2 2 7" xfId="10425" xr:uid="{00000000-0005-0000-0000-000000600000}"/>
    <cellStyle name="Normal 2 28 3 2 2 7 2" xfId="30885" xr:uid="{00000000-0005-0000-0000-000001600000}"/>
    <cellStyle name="Normal 2 28 3 2 2 8" xfId="17899" xr:uid="{00000000-0005-0000-0000-000002600000}"/>
    <cellStyle name="Normal 2 28 3 2 3" xfId="10426" xr:uid="{00000000-0005-0000-0000-000003600000}"/>
    <cellStyle name="Normal 2 28 3 2 3 2" xfId="10427" xr:uid="{00000000-0005-0000-0000-000004600000}"/>
    <cellStyle name="Normal 2 28 3 2 3 2 2" xfId="10428" xr:uid="{00000000-0005-0000-0000-000005600000}"/>
    <cellStyle name="Normal 2 28 3 2 3 2 2 2" xfId="10429" xr:uid="{00000000-0005-0000-0000-000006600000}"/>
    <cellStyle name="Normal 2 28 3 2 3 2 2 2 2" xfId="23222" xr:uid="{00000000-0005-0000-0000-000007600000}"/>
    <cellStyle name="Normal 2 28 3 2 3 2 2 3" xfId="10430" xr:uid="{00000000-0005-0000-0000-000008600000}"/>
    <cellStyle name="Normal 2 28 3 2 3 2 2 3 2" xfId="27058" xr:uid="{00000000-0005-0000-0000-000009600000}"/>
    <cellStyle name="Normal 2 28 3 2 3 2 2 4" xfId="10431" xr:uid="{00000000-0005-0000-0000-00000A600000}"/>
    <cellStyle name="Normal 2 28 3 2 3 2 2 4 2" xfId="30895" xr:uid="{00000000-0005-0000-0000-00000B600000}"/>
    <cellStyle name="Normal 2 28 3 2 3 2 2 5" xfId="20193" xr:uid="{00000000-0005-0000-0000-00000C600000}"/>
    <cellStyle name="Normal 2 28 3 2 3 2 3" xfId="10432" xr:uid="{00000000-0005-0000-0000-00000D600000}"/>
    <cellStyle name="Normal 2 28 3 2 3 2 3 2" xfId="23221" xr:uid="{00000000-0005-0000-0000-00000E600000}"/>
    <cellStyle name="Normal 2 28 3 2 3 2 4" xfId="10433" xr:uid="{00000000-0005-0000-0000-00000F600000}"/>
    <cellStyle name="Normal 2 28 3 2 3 2 4 2" xfId="27057" xr:uid="{00000000-0005-0000-0000-000010600000}"/>
    <cellStyle name="Normal 2 28 3 2 3 2 5" xfId="10434" xr:uid="{00000000-0005-0000-0000-000011600000}"/>
    <cellStyle name="Normal 2 28 3 2 3 2 5 2" xfId="30894" xr:uid="{00000000-0005-0000-0000-000012600000}"/>
    <cellStyle name="Normal 2 28 3 2 3 2 6" xfId="17904" xr:uid="{00000000-0005-0000-0000-000013600000}"/>
    <cellStyle name="Normal 2 28 3 2 3 3" xfId="10435" xr:uid="{00000000-0005-0000-0000-000014600000}"/>
    <cellStyle name="Normal 2 28 3 2 3 3 2" xfId="10436" xr:uid="{00000000-0005-0000-0000-000015600000}"/>
    <cellStyle name="Normal 2 28 3 2 3 3 2 2" xfId="23223" xr:uid="{00000000-0005-0000-0000-000016600000}"/>
    <cellStyle name="Normal 2 28 3 2 3 3 3" xfId="10437" xr:uid="{00000000-0005-0000-0000-000017600000}"/>
    <cellStyle name="Normal 2 28 3 2 3 3 3 2" xfId="27059" xr:uid="{00000000-0005-0000-0000-000018600000}"/>
    <cellStyle name="Normal 2 28 3 2 3 3 4" xfId="10438" xr:uid="{00000000-0005-0000-0000-000019600000}"/>
    <cellStyle name="Normal 2 28 3 2 3 3 4 2" xfId="30896" xr:uid="{00000000-0005-0000-0000-00001A600000}"/>
    <cellStyle name="Normal 2 28 3 2 3 3 5" xfId="19206" xr:uid="{00000000-0005-0000-0000-00001B600000}"/>
    <cellStyle name="Normal 2 28 3 2 3 4" xfId="10439" xr:uid="{00000000-0005-0000-0000-00001C600000}"/>
    <cellStyle name="Normal 2 28 3 2 3 4 2" xfId="23220" xr:uid="{00000000-0005-0000-0000-00001D600000}"/>
    <cellStyle name="Normal 2 28 3 2 3 5" xfId="10440" xr:uid="{00000000-0005-0000-0000-00001E600000}"/>
    <cellStyle name="Normal 2 28 3 2 3 5 2" xfId="27056" xr:uid="{00000000-0005-0000-0000-00001F600000}"/>
    <cellStyle name="Normal 2 28 3 2 3 6" xfId="10441" xr:uid="{00000000-0005-0000-0000-000020600000}"/>
    <cellStyle name="Normal 2 28 3 2 3 6 2" xfId="30893" xr:uid="{00000000-0005-0000-0000-000021600000}"/>
    <cellStyle name="Normal 2 28 3 2 3 7" xfId="17903" xr:uid="{00000000-0005-0000-0000-000022600000}"/>
    <cellStyle name="Normal 2 28 3 2 4" xfId="10442" xr:uid="{00000000-0005-0000-0000-000023600000}"/>
    <cellStyle name="Normal 2 28 3 2 4 2" xfId="10443" xr:uid="{00000000-0005-0000-0000-000024600000}"/>
    <cellStyle name="Normal 2 28 3 2 4 2 2" xfId="10444" xr:uid="{00000000-0005-0000-0000-000025600000}"/>
    <cellStyle name="Normal 2 28 3 2 4 2 2 2" xfId="23225" xr:uid="{00000000-0005-0000-0000-000026600000}"/>
    <cellStyle name="Normal 2 28 3 2 4 2 3" xfId="10445" xr:uid="{00000000-0005-0000-0000-000027600000}"/>
    <cellStyle name="Normal 2 28 3 2 4 2 3 2" xfId="27061" xr:uid="{00000000-0005-0000-0000-000028600000}"/>
    <cellStyle name="Normal 2 28 3 2 4 2 4" xfId="10446" xr:uid="{00000000-0005-0000-0000-000029600000}"/>
    <cellStyle name="Normal 2 28 3 2 4 2 4 2" xfId="30898" xr:uid="{00000000-0005-0000-0000-00002A600000}"/>
    <cellStyle name="Normal 2 28 3 2 4 2 5" xfId="20190" xr:uid="{00000000-0005-0000-0000-00002B600000}"/>
    <cellStyle name="Normal 2 28 3 2 4 3" xfId="10447" xr:uid="{00000000-0005-0000-0000-00002C600000}"/>
    <cellStyle name="Normal 2 28 3 2 4 3 2" xfId="23224" xr:uid="{00000000-0005-0000-0000-00002D600000}"/>
    <cellStyle name="Normal 2 28 3 2 4 4" xfId="10448" xr:uid="{00000000-0005-0000-0000-00002E600000}"/>
    <cellStyle name="Normal 2 28 3 2 4 4 2" xfId="27060" xr:uid="{00000000-0005-0000-0000-00002F600000}"/>
    <cellStyle name="Normal 2 28 3 2 4 5" xfId="10449" xr:uid="{00000000-0005-0000-0000-000030600000}"/>
    <cellStyle name="Normal 2 28 3 2 4 5 2" xfId="30897" xr:uid="{00000000-0005-0000-0000-000031600000}"/>
    <cellStyle name="Normal 2 28 3 2 4 6" xfId="17905" xr:uid="{00000000-0005-0000-0000-000032600000}"/>
    <cellStyle name="Normal 2 28 3 2 5" xfId="10450" xr:uid="{00000000-0005-0000-0000-000033600000}"/>
    <cellStyle name="Normal 2 28 3 2 5 2" xfId="10451" xr:uid="{00000000-0005-0000-0000-000034600000}"/>
    <cellStyle name="Normal 2 28 3 2 5 2 2" xfId="23226" xr:uid="{00000000-0005-0000-0000-000035600000}"/>
    <cellStyle name="Normal 2 28 3 2 5 3" xfId="10452" xr:uid="{00000000-0005-0000-0000-000036600000}"/>
    <cellStyle name="Normal 2 28 3 2 5 3 2" xfId="27062" xr:uid="{00000000-0005-0000-0000-000037600000}"/>
    <cellStyle name="Normal 2 28 3 2 5 4" xfId="10453" xr:uid="{00000000-0005-0000-0000-000038600000}"/>
    <cellStyle name="Normal 2 28 3 2 5 4 2" xfId="30899" xr:uid="{00000000-0005-0000-0000-000039600000}"/>
    <cellStyle name="Normal 2 28 3 2 5 5" xfId="19203" xr:uid="{00000000-0005-0000-0000-00003A600000}"/>
    <cellStyle name="Normal 2 28 3 2 6" xfId="10454" xr:uid="{00000000-0005-0000-0000-00003B600000}"/>
    <cellStyle name="Normal 2 28 3 2 6 2" xfId="23211" xr:uid="{00000000-0005-0000-0000-00003C600000}"/>
    <cellStyle name="Normal 2 28 3 2 7" xfId="10455" xr:uid="{00000000-0005-0000-0000-00003D600000}"/>
    <cellStyle name="Normal 2 28 3 2 7 2" xfId="27047" xr:uid="{00000000-0005-0000-0000-00003E600000}"/>
    <cellStyle name="Normal 2 28 3 2 8" xfId="10456" xr:uid="{00000000-0005-0000-0000-00003F600000}"/>
    <cellStyle name="Normal 2 28 3 2 8 2" xfId="30884" xr:uid="{00000000-0005-0000-0000-000040600000}"/>
    <cellStyle name="Normal 2 28 3 2 9" xfId="17898" xr:uid="{00000000-0005-0000-0000-000041600000}"/>
    <cellStyle name="Normal 2 28 3 3" xfId="10457" xr:uid="{00000000-0005-0000-0000-000042600000}"/>
    <cellStyle name="Normal 2 28 3 3 2" xfId="10458" xr:uid="{00000000-0005-0000-0000-000043600000}"/>
    <cellStyle name="Normal 2 28 3 3 2 2" xfId="10459" xr:uid="{00000000-0005-0000-0000-000044600000}"/>
    <cellStyle name="Normal 2 28 3 3 2 2 2" xfId="10460" xr:uid="{00000000-0005-0000-0000-000045600000}"/>
    <cellStyle name="Normal 2 28 3 3 2 2 2 2" xfId="10461" xr:uid="{00000000-0005-0000-0000-000046600000}"/>
    <cellStyle name="Normal 2 28 3 3 2 2 2 2 2" xfId="23230" xr:uid="{00000000-0005-0000-0000-000047600000}"/>
    <cellStyle name="Normal 2 28 3 3 2 2 2 3" xfId="10462" xr:uid="{00000000-0005-0000-0000-000048600000}"/>
    <cellStyle name="Normal 2 28 3 3 2 2 2 3 2" xfId="27066" xr:uid="{00000000-0005-0000-0000-000049600000}"/>
    <cellStyle name="Normal 2 28 3 3 2 2 2 4" xfId="10463" xr:uid="{00000000-0005-0000-0000-00004A600000}"/>
    <cellStyle name="Normal 2 28 3 3 2 2 2 4 2" xfId="30903" xr:uid="{00000000-0005-0000-0000-00004B600000}"/>
    <cellStyle name="Normal 2 28 3 3 2 2 2 5" xfId="20195" xr:uid="{00000000-0005-0000-0000-00004C600000}"/>
    <cellStyle name="Normal 2 28 3 3 2 2 3" xfId="10464" xr:uid="{00000000-0005-0000-0000-00004D600000}"/>
    <cellStyle name="Normal 2 28 3 3 2 2 3 2" xfId="23229" xr:uid="{00000000-0005-0000-0000-00004E600000}"/>
    <cellStyle name="Normal 2 28 3 3 2 2 4" xfId="10465" xr:uid="{00000000-0005-0000-0000-00004F600000}"/>
    <cellStyle name="Normal 2 28 3 3 2 2 4 2" xfId="27065" xr:uid="{00000000-0005-0000-0000-000050600000}"/>
    <cellStyle name="Normal 2 28 3 3 2 2 5" xfId="10466" xr:uid="{00000000-0005-0000-0000-000051600000}"/>
    <cellStyle name="Normal 2 28 3 3 2 2 5 2" xfId="30902" xr:uid="{00000000-0005-0000-0000-000052600000}"/>
    <cellStyle name="Normal 2 28 3 3 2 2 6" xfId="17908" xr:uid="{00000000-0005-0000-0000-000053600000}"/>
    <cellStyle name="Normal 2 28 3 3 2 3" xfId="10467" xr:uid="{00000000-0005-0000-0000-000054600000}"/>
    <cellStyle name="Normal 2 28 3 3 2 3 2" xfId="10468" xr:uid="{00000000-0005-0000-0000-000055600000}"/>
    <cellStyle name="Normal 2 28 3 3 2 3 2 2" xfId="23231" xr:uid="{00000000-0005-0000-0000-000056600000}"/>
    <cellStyle name="Normal 2 28 3 3 2 3 3" xfId="10469" xr:uid="{00000000-0005-0000-0000-000057600000}"/>
    <cellStyle name="Normal 2 28 3 3 2 3 3 2" xfId="27067" xr:uid="{00000000-0005-0000-0000-000058600000}"/>
    <cellStyle name="Normal 2 28 3 3 2 3 4" xfId="10470" xr:uid="{00000000-0005-0000-0000-000059600000}"/>
    <cellStyle name="Normal 2 28 3 3 2 3 4 2" xfId="30904" xr:uid="{00000000-0005-0000-0000-00005A600000}"/>
    <cellStyle name="Normal 2 28 3 3 2 3 5" xfId="19208" xr:uid="{00000000-0005-0000-0000-00005B600000}"/>
    <cellStyle name="Normal 2 28 3 3 2 4" xfId="10471" xr:uid="{00000000-0005-0000-0000-00005C600000}"/>
    <cellStyle name="Normal 2 28 3 3 2 4 2" xfId="23228" xr:uid="{00000000-0005-0000-0000-00005D600000}"/>
    <cellStyle name="Normal 2 28 3 3 2 5" xfId="10472" xr:uid="{00000000-0005-0000-0000-00005E600000}"/>
    <cellStyle name="Normal 2 28 3 3 2 5 2" xfId="27064" xr:uid="{00000000-0005-0000-0000-00005F600000}"/>
    <cellStyle name="Normal 2 28 3 3 2 6" xfId="10473" xr:uid="{00000000-0005-0000-0000-000060600000}"/>
    <cellStyle name="Normal 2 28 3 3 2 6 2" xfId="30901" xr:uid="{00000000-0005-0000-0000-000061600000}"/>
    <cellStyle name="Normal 2 28 3 3 2 7" xfId="17907" xr:uid="{00000000-0005-0000-0000-000062600000}"/>
    <cellStyle name="Normal 2 28 3 3 3" xfId="10474" xr:uid="{00000000-0005-0000-0000-000063600000}"/>
    <cellStyle name="Normal 2 28 3 3 3 2" xfId="10475" xr:uid="{00000000-0005-0000-0000-000064600000}"/>
    <cellStyle name="Normal 2 28 3 3 3 2 2" xfId="10476" xr:uid="{00000000-0005-0000-0000-000065600000}"/>
    <cellStyle name="Normal 2 28 3 3 3 2 2 2" xfId="23233" xr:uid="{00000000-0005-0000-0000-000066600000}"/>
    <cellStyle name="Normal 2 28 3 3 3 2 3" xfId="10477" xr:uid="{00000000-0005-0000-0000-000067600000}"/>
    <cellStyle name="Normal 2 28 3 3 3 2 3 2" xfId="27069" xr:uid="{00000000-0005-0000-0000-000068600000}"/>
    <cellStyle name="Normal 2 28 3 3 3 2 4" xfId="10478" xr:uid="{00000000-0005-0000-0000-000069600000}"/>
    <cellStyle name="Normal 2 28 3 3 3 2 4 2" xfId="30906" xr:uid="{00000000-0005-0000-0000-00006A600000}"/>
    <cellStyle name="Normal 2 28 3 3 3 2 5" xfId="20194" xr:uid="{00000000-0005-0000-0000-00006B600000}"/>
    <cellStyle name="Normal 2 28 3 3 3 3" xfId="10479" xr:uid="{00000000-0005-0000-0000-00006C600000}"/>
    <cellStyle name="Normal 2 28 3 3 3 3 2" xfId="23232" xr:uid="{00000000-0005-0000-0000-00006D600000}"/>
    <cellStyle name="Normal 2 28 3 3 3 4" xfId="10480" xr:uid="{00000000-0005-0000-0000-00006E600000}"/>
    <cellStyle name="Normal 2 28 3 3 3 4 2" xfId="27068" xr:uid="{00000000-0005-0000-0000-00006F600000}"/>
    <cellStyle name="Normal 2 28 3 3 3 5" xfId="10481" xr:uid="{00000000-0005-0000-0000-000070600000}"/>
    <cellStyle name="Normal 2 28 3 3 3 5 2" xfId="30905" xr:uid="{00000000-0005-0000-0000-000071600000}"/>
    <cellStyle name="Normal 2 28 3 3 3 6" xfId="17909" xr:uid="{00000000-0005-0000-0000-000072600000}"/>
    <cellStyle name="Normal 2 28 3 3 4" xfId="10482" xr:uid="{00000000-0005-0000-0000-000073600000}"/>
    <cellStyle name="Normal 2 28 3 3 4 2" xfId="10483" xr:uid="{00000000-0005-0000-0000-000074600000}"/>
    <cellStyle name="Normal 2 28 3 3 4 2 2" xfId="23234" xr:uid="{00000000-0005-0000-0000-000075600000}"/>
    <cellStyle name="Normal 2 28 3 3 4 3" xfId="10484" xr:uid="{00000000-0005-0000-0000-000076600000}"/>
    <cellStyle name="Normal 2 28 3 3 4 3 2" xfId="27070" xr:uid="{00000000-0005-0000-0000-000077600000}"/>
    <cellStyle name="Normal 2 28 3 3 4 4" xfId="10485" xr:uid="{00000000-0005-0000-0000-000078600000}"/>
    <cellStyle name="Normal 2 28 3 3 4 4 2" xfId="30907" xr:uid="{00000000-0005-0000-0000-000079600000}"/>
    <cellStyle name="Normal 2 28 3 3 4 5" xfId="19207" xr:uid="{00000000-0005-0000-0000-00007A600000}"/>
    <cellStyle name="Normal 2 28 3 3 5" xfId="10486" xr:uid="{00000000-0005-0000-0000-00007B600000}"/>
    <cellStyle name="Normal 2 28 3 3 5 2" xfId="23227" xr:uid="{00000000-0005-0000-0000-00007C600000}"/>
    <cellStyle name="Normal 2 28 3 3 6" xfId="10487" xr:uid="{00000000-0005-0000-0000-00007D600000}"/>
    <cellStyle name="Normal 2 28 3 3 6 2" xfId="27063" xr:uid="{00000000-0005-0000-0000-00007E600000}"/>
    <cellStyle name="Normal 2 28 3 3 7" xfId="10488" xr:uid="{00000000-0005-0000-0000-00007F600000}"/>
    <cellStyle name="Normal 2 28 3 3 7 2" xfId="30900" xr:uid="{00000000-0005-0000-0000-000080600000}"/>
    <cellStyle name="Normal 2 28 3 3 8" xfId="17906" xr:uid="{00000000-0005-0000-0000-000081600000}"/>
    <cellStyle name="Normal 2 28 3 4" xfId="10489" xr:uid="{00000000-0005-0000-0000-000082600000}"/>
    <cellStyle name="Normal 2 28 3 4 2" xfId="10490" xr:uid="{00000000-0005-0000-0000-000083600000}"/>
    <cellStyle name="Normal 2 28 3 4 2 2" xfId="10491" xr:uid="{00000000-0005-0000-0000-000084600000}"/>
    <cellStyle name="Normal 2 28 3 4 2 2 2" xfId="10492" xr:uid="{00000000-0005-0000-0000-000085600000}"/>
    <cellStyle name="Normal 2 28 3 4 2 2 2 2" xfId="23237" xr:uid="{00000000-0005-0000-0000-000086600000}"/>
    <cellStyle name="Normal 2 28 3 4 2 2 3" xfId="10493" xr:uid="{00000000-0005-0000-0000-000087600000}"/>
    <cellStyle name="Normal 2 28 3 4 2 2 3 2" xfId="27073" xr:uid="{00000000-0005-0000-0000-000088600000}"/>
    <cellStyle name="Normal 2 28 3 4 2 2 4" xfId="10494" xr:uid="{00000000-0005-0000-0000-000089600000}"/>
    <cellStyle name="Normal 2 28 3 4 2 2 4 2" xfId="30910" xr:uid="{00000000-0005-0000-0000-00008A600000}"/>
    <cellStyle name="Normal 2 28 3 4 2 2 5" xfId="20196" xr:uid="{00000000-0005-0000-0000-00008B600000}"/>
    <cellStyle name="Normal 2 28 3 4 2 3" xfId="10495" xr:uid="{00000000-0005-0000-0000-00008C600000}"/>
    <cellStyle name="Normal 2 28 3 4 2 3 2" xfId="23236" xr:uid="{00000000-0005-0000-0000-00008D600000}"/>
    <cellStyle name="Normal 2 28 3 4 2 4" xfId="10496" xr:uid="{00000000-0005-0000-0000-00008E600000}"/>
    <cellStyle name="Normal 2 28 3 4 2 4 2" xfId="27072" xr:uid="{00000000-0005-0000-0000-00008F600000}"/>
    <cellStyle name="Normal 2 28 3 4 2 5" xfId="10497" xr:uid="{00000000-0005-0000-0000-000090600000}"/>
    <cellStyle name="Normal 2 28 3 4 2 5 2" xfId="30909" xr:uid="{00000000-0005-0000-0000-000091600000}"/>
    <cellStyle name="Normal 2 28 3 4 2 6" xfId="17911" xr:uid="{00000000-0005-0000-0000-000092600000}"/>
    <cellStyle name="Normal 2 28 3 4 3" xfId="10498" xr:uid="{00000000-0005-0000-0000-000093600000}"/>
    <cellStyle name="Normal 2 28 3 4 3 2" xfId="10499" xr:uid="{00000000-0005-0000-0000-000094600000}"/>
    <cellStyle name="Normal 2 28 3 4 3 2 2" xfId="23238" xr:uid="{00000000-0005-0000-0000-000095600000}"/>
    <cellStyle name="Normal 2 28 3 4 3 3" xfId="10500" xr:uid="{00000000-0005-0000-0000-000096600000}"/>
    <cellStyle name="Normal 2 28 3 4 3 3 2" xfId="27074" xr:uid="{00000000-0005-0000-0000-000097600000}"/>
    <cellStyle name="Normal 2 28 3 4 3 4" xfId="10501" xr:uid="{00000000-0005-0000-0000-000098600000}"/>
    <cellStyle name="Normal 2 28 3 4 3 4 2" xfId="30911" xr:uid="{00000000-0005-0000-0000-000099600000}"/>
    <cellStyle name="Normal 2 28 3 4 3 5" xfId="19209" xr:uid="{00000000-0005-0000-0000-00009A600000}"/>
    <cellStyle name="Normal 2 28 3 4 4" xfId="10502" xr:uid="{00000000-0005-0000-0000-00009B600000}"/>
    <cellStyle name="Normal 2 28 3 4 4 2" xfId="23235" xr:uid="{00000000-0005-0000-0000-00009C600000}"/>
    <cellStyle name="Normal 2 28 3 4 5" xfId="10503" xr:uid="{00000000-0005-0000-0000-00009D600000}"/>
    <cellStyle name="Normal 2 28 3 4 5 2" xfId="27071" xr:uid="{00000000-0005-0000-0000-00009E600000}"/>
    <cellStyle name="Normal 2 28 3 4 6" xfId="10504" xr:uid="{00000000-0005-0000-0000-00009F600000}"/>
    <cellStyle name="Normal 2 28 3 4 6 2" xfId="30908" xr:uid="{00000000-0005-0000-0000-0000A0600000}"/>
    <cellStyle name="Normal 2 28 3 4 7" xfId="17910" xr:uid="{00000000-0005-0000-0000-0000A1600000}"/>
    <cellStyle name="Normal 2 28 3 5" xfId="10505" xr:uid="{00000000-0005-0000-0000-0000A2600000}"/>
    <cellStyle name="Normal 2 28 3 5 2" xfId="10506" xr:uid="{00000000-0005-0000-0000-0000A3600000}"/>
    <cellStyle name="Normal 2 28 3 5 2 2" xfId="10507" xr:uid="{00000000-0005-0000-0000-0000A4600000}"/>
    <cellStyle name="Normal 2 28 3 5 2 2 2" xfId="10508" xr:uid="{00000000-0005-0000-0000-0000A5600000}"/>
    <cellStyle name="Normal 2 28 3 5 2 2 2 2" xfId="23241" xr:uid="{00000000-0005-0000-0000-0000A6600000}"/>
    <cellStyle name="Normal 2 28 3 5 2 2 3" xfId="10509" xr:uid="{00000000-0005-0000-0000-0000A7600000}"/>
    <cellStyle name="Normal 2 28 3 5 2 2 3 2" xfId="27077" xr:uid="{00000000-0005-0000-0000-0000A8600000}"/>
    <cellStyle name="Normal 2 28 3 5 2 2 4" xfId="10510" xr:uid="{00000000-0005-0000-0000-0000A9600000}"/>
    <cellStyle name="Normal 2 28 3 5 2 2 4 2" xfId="30914" xr:uid="{00000000-0005-0000-0000-0000AA600000}"/>
    <cellStyle name="Normal 2 28 3 5 2 2 5" xfId="20587" xr:uid="{00000000-0005-0000-0000-0000AB600000}"/>
    <cellStyle name="Normal 2 28 3 5 2 3" xfId="10511" xr:uid="{00000000-0005-0000-0000-0000AC600000}"/>
    <cellStyle name="Normal 2 28 3 5 2 3 2" xfId="23240" xr:uid="{00000000-0005-0000-0000-0000AD600000}"/>
    <cellStyle name="Normal 2 28 3 5 2 4" xfId="10512" xr:uid="{00000000-0005-0000-0000-0000AE600000}"/>
    <cellStyle name="Normal 2 28 3 5 2 4 2" xfId="27076" xr:uid="{00000000-0005-0000-0000-0000AF600000}"/>
    <cellStyle name="Normal 2 28 3 5 2 5" xfId="10513" xr:uid="{00000000-0005-0000-0000-0000B0600000}"/>
    <cellStyle name="Normal 2 28 3 5 2 5 2" xfId="30913" xr:uid="{00000000-0005-0000-0000-0000B1600000}"/>
    <cellStyle name="Normal 2 28 3 5 2 6" xfId="17913" xr:uid="{00000000-0005-0000-0000-0000B2600000}"/>
    <cellStyle name="Normal 2 28 3 5 3" xfId="10514" xr:uid="{00000000-0005-0000-0000-0000B3600000}"/>
    <cellStyle name="Normal 2 28 3 5 3 2" xfId="10515" xr:uid="{00000000-0005-0000-0000-0000B4600000}"/>
    <cellStyle name="Normal 2 28 3 5 3 2 2" xfId="23242" xr:uid="{00000000-0005-0000-0000-0000B5600000}"/>
    <cellStyle name="Normal 2 28 3 5 3 3" xfId="10516" xr:uid="{00000000-0005-0000-0000-0000B6600000}"/>
    <cellStyle name="Normal 2 28 3 5 3 3 2" xfId="27078" xr:uid="{00000000-0005-0000-0000-0000B7600000}"/>
    <cellStyle name="Normal 2 28 3 5 3 4" xfId="10517" xr:uid="{00000000-0005-0000-0000-0000B8600000}"/>
    <cellStyle name="Normal 2 28 3 5 3 4 2" xfId="30915" xr:uid="{00000000-0005-0000-0000-0000B9600000}"/>
    <cellStyle name="Normal 2 28 3 5 3 5" xfId="19601" xr:uid="{00000000-0005-0000-0000-0000BA600000}"/>
    <cellStyle name="Normal 2 28 3 5 4" xfId="10518" xr:uid="{00000000-0005-0000-0000-0000BB600000}"/>
    <cellStyle name="Normal 2 28 3 5 4 2" xfId="23239" xr:uid="{00000000-0005-0000-0000-0000BC600000}"/>
    <cellStyle name="Normal 2 28 3 5 5" xfId="10519" xr:uid="{00000000-0005-0000-0000-0000BD600000}"/>
    <cellStyle name="Normal 2 28 3 5 5 2" xfId="27075" xr:uid="{00000000-0005-0000-0000-0000BE600000}"/>
    <cellStyle name="Normal 2 28 3 5 6" xfId="10520" xr:uid="{00000000-0005-0000-0000-0000BF600000}"/>
    <cellStyle name="Normal 2 28 3 5 6 2" xfId="30912" xr:uid="{00000000-0005-0000-0000-0000C0600000}"/>
    <cellStyle name="Normal 2 28 3 5 7" xfId="17912" xr:uid="{00000000-0005-0000-0000-0000C1600000}"/>
    <cellStyle name="Normal 2 28 3 6" xfId="10521" xr:uid="{00000000-0005-0000-0000-0000C2600000}"/>
    <cellStyle name="Normal 2 28 3 6 2" xfId="10522" xr:uid="{00000000-0005-0000-0000-0000C3600000}"/>
    <cellStyle name="Normal 2 28 3 6 2 2" xfId="10523" xr:uid="{00000000-0005-0000-0000-0000C4600000}"/>
    <cellStyle name="Normal 2 28 3 6 2 2 2" xfId="23244" xr:uid="{00000000-0005-0000-0000-0000C5600000}"/>
    <cellStyle name="Normal 2 28 3 6 2 3" xfId="10524" xr:uid="{00000000-0005-0000-0000-0000C6600000}"/>
    <cellStyle name="Normal 2 28 3 6 2 3 2" xfId="27080" xr:uid="{00000000-0005-0000-0000-0000C7600000}"/>
    <cellStyle name="Normal 2 28 3 6 2 4" xfId="10525" xr:uid="{00000000-0005-0000-0000-0000C8600000}"/>
    <cellStyle name="Normal 2 28 3 6 2 4 2" xfId="30917" xr:uid="{00000000-0005-0000-0000-0000C9600000}"/>
    <cellStyle name="Normal 2 28 3 6 2 5" xfId="20189" xr:uid="{00000000-0005-0000-0000-0000CA600000}"/>
    <cellStyle name="Normal 2 28 3 6 3" xfId="10526" xr:uid="{00000000-0005-0000-0000-0000CB600000}"/>
    <cellStyle name="Normal 2 28 3 6 3 2" xfId="23243" xr:uid="{00000000-0005-0000-0000-0000CC600000}"/>
    <cellStyle name="Normal 2 28 3 6 4" xfId="10527" xr:uid="{00000000-0005-0000-0000-0000CD600000}"/>
    <cellStyle name="Normal 2 28 3 6 4 2" xfId="27079" xr:uid="{00000000-0005-0000-0000-0000CE600000}"/>
    <cellStyle name="Normal 2 28 3 6 5" xfId="10528" xr:uid="{00000000-0005-0000-0000-0000CF600000}"/>
    <cellStyle name="Normal 2 28 3 6 5 2" xfId="30916" xr:uid="{00000000-0005-0000-0000-0000D0600000}"/>
    <cellStyle name="Normal 2 28 3 6 6" xfId="17914" xr:uid="{00000000-0005-0000-0000-0000D1600000}"/>
    <cellStyle name="Normal 2 28 3 7" xfId="10529" xr:uid="{00000000-0005-0000-0000-0000D2600000}"/>
    <cellStyle name="Normal 2 28 3 7 2" xfId="10530" xr:uid="{00000000-0005-0000-0000-0000D3600000}"/>
    <cellStyle name="Normal 2 28 3 7 2 2" xfId="23245" xr:uid="{00000000-0005-0000-0000-0000D4600000}"/>
    <cellStyle name="Normal 2 28 3 7 3" xfId="10531" xr:uid="{00000000-0005-0000-0000-0000D5600000}"/>
    <cellStyle name="Normal 2 28 3 7 3 2" xfId="27081" xr:uid="{00000000-0005-0000-0000-0000D6600000}"/>
    <cellStyle name="Normal 2 28 3 7 4" xfId="10532" xr:uid="{00000000-0005-0000-0000-0000D7600000}"/>
    <cellStyle name="Normal 2 28 3 7 4 2" xfId="30918" xr:uid="{00000000-0005-0000-0000-0000D8600000}"/>
    <cellStyle name="Normal 2 28 3 7 5" xfId="19202" xr:uid="{00000000-0005-0000-0000-0000D9600000}"/>
    <cellStyle name="Normal 2 28 3 8" xfId="10533" xr:uid="{00000000-0005-0000-0000-0000DA600000}"/>
    <cellStyle name="Normal 2 28 3 8 2" xfId="23210" xr:uid="{00000000-0005-0000-0000-0000DB600000}"/>
    <cellStyle name="Normal 2 28 3 9" xfId="10534" xr:uid="{00000000-0005-0000-0000-0000DC600000}"/>
    <cellStyle name="Normal 2 28 3 9 2" xfId="27046" xr:uid="{00000000-0005-0000-0000-0000DD600000}"/>
    <cellStyle name="Normal 2 28 4" xfId="10535" xr:uid="{00000000-0005-0000-0000-0000DE600000}"/>
    <cellStyle name="Normal 2 28 4 2" xfId="10536" xr:uid="{00000000-0005-0000-0000-0000DF600000}"/>
    <cellStyle name="Normal 2 28 4 2 2" xfId="10537" xr:uid="{00000000-0005-0000-0000-0000E0600000}"/>
    <cellStyle name="Normal 2 28 4 2 2 2" xfId="10538" xr:uid="{00000000-0005-0000-0000-0000E1600000}"/>
    <cellStyle name="Normal 2 28 4 2 2 2 2" xfId="10539" xr:uid="{00000000-0005-0000-0000-0000E2600000}"/>
    <cellStyle name="Normal 2 28 4 2 2 2 2 2" xfId="10540" xr:uid="{00000000-0005-0000-0000-0000E3600000}"/>
    <cellStyle name="Normal 2 28 4 2 2 2 2 2 2" xfId="23250" xr:uid="{00000000-0005-0000-0000-0000E4600000}"/>
    <cellStyle name="Normal 2 28 4 2 2 2 2 3" xfId="10541" xr:uid="{00000000-0005-0000-0000-0000E5600000}"/>
    <cellStyle name="Normal 2 28 4 2 2 2 2 3 2" xfId="27086" xr:uid="{00000000-0005-0000-0000-0000E6600000}"/>
    <cellStyle name="Normal 2 28 4 2 2 2 2 4" xfId="10542" xr:uid="{00000000-0005-0000-0000-0000E7600000}"/>
    <cellStyle name="Normal 2 28 4 2 2 2 2 4 2" xfId="30923" xr:uid="{00000000-0005-0000-0000-0000E8600000}"/>
    <cellStyle name="Normal 2 28 4 2 2 2 2 5" xfId="20199" xr:uid="{00000000-0005-0000-0000-0000E9600000}"/>
    <cellStyle name="Normal 2 28 4 2 2 2 3" xfId="10543" xr:uid="{00000000-0005-0000-0000-0000EA600000}"/>
    <cellStyle name="Normal 2 28 4 2 2 2 3 2" xfId="23249" xr:uid="{00000000-0005-0000-0000-0000EB600000}"/>
    <cellStyle name="Normal 2 28 4 2 2 2 4" xfId="10544" xr:uid="{00000000-0005-0000-0000-0000EC600000}"/>
    <cellStyle name="Normal 2 28 4 2 2 2 4 2" xfId="27085" xr:uid="{00000000-0005-0000-0000-0000ED600000}"/>
    <cellStyle name="Normal 2 28 4 2 2 2 5" xfId="10545" xr:uid="{00000000-0005-0000-0000-0000EE600000}"/>
    <cellStyle name="Normal 2 28 4 2 2 2 5 2" xfId="30922" xr:uid="{00000000-0005-0000-0000-0000EF600000}"/>
    <cellStyle name="Normal 2 28 4 2 2 2 6" xfId="17918" xr:uid="{00000000-0005-0000-0000-0000F0600000}"/>
    <cellStyle name="Normal 2 28 4 2 2 3" xfId="10546" xr:uid="{00000000-0005-0000-0000-0000F1600000}"/>
    <cellStyle name="Normal 2 28 4 2 2 3 2" xfId="10547" xr:uid="{00000000-0005-0000-0000-0000F2600000}"/>
    <cellStyle name="Normal 2 28 4 2 2 3 2 2" xfId="23251" xr:uid="{00000000-0005-0000-0000-0000F3600000}"/>
    <cellStyle name="Normal 2 28 4 2 2 3 3" xfId="10548" xr:uid="{00000000-0005-0000-0000-0000F4600000}"/>
    <cellStyle name="Normal 2 28 4 2 2 3 3 2" xfId="27087" xr:uid="{00000000-0005-0000-0000-0000F5600000}"/>
    <cellStyle name="Normal 2 28 4 2 2 3 4" xfId="10549" xr:uid="{00000000-0005-0000-0000-0000F6600000}"/>
    <cellStyle name="Normal 2 28 4 2 2 3 4 2" xfId="30924" xr:uid="{00000000-0005-0000-0000-0000F7600000}"/>
    <cellStyle name="Normal 2 28 4 2 2 3 5" xfId="19212" xr:uid="{00000000-0005-0000-0000-0000F8600000}"/>
    <cellStyle name="Normal 2 28 4 2 2 4" xfId="10550" xr:uid="{00000000-0005-0000-0000-0000F9600000}"/>
    <cellStyle name="Normal 2 28 4 2 2 4 2" xfId="23248" xr:uid="{00000000-0005-0000-0000-0000FA600000}"/>
    <cellStyle name="Normal 2 28 4 2 2 5" xfId="10551" xr:uid="{00000000-0005-0000-0000-0000FB600000}"/>
    <cellStyle name="Normal 2 28 4 2 2 5 2" xfId="27084" xr:uid="{00000000-0005-0000-0000-0000FC600000}"/>
    <cellStyle name="Normal 2 28 4 2 2 6" xfId="10552" xr:uid="{00000000-0005-0000-0000-0000FD600000}"/>
    <cellStyle name="Normal 2 28 4 2 2 6 2" xfId="30921" xr:uid="{00000000-0005-0000-0000-0000FE600000}"/>
    <cellStyle name="Normal 2 28 4 2 2 7" xfId="17917" xr:uid="{00000000-0005-0000-0000-0000FF600000}"/>
    <cellStyle name="Normal 2 28 4 2 3" xfId="10553" xr:uid="{00000000-0005-0000-0000-000000610000}"/>
    <cellStyle name="Normal 2 28 4 2 3 2" xfId="10554" xr:uid="{00000000-0005-0000-0000-000001610000}"/>
    <cellStyle name="Normal 2 28 4 2 3 2 2" xfId="10555" xr:uid="{00000000-0005-0000-0000-000002610000}"/>
    <cellStyle name="Normal 2 28 4 2 3 2 2 2" xfId="23253" xr:uid="{00000000-0005-0000-0000-000003610000}"/>
    <cellStyle name="Normal 2 28 4 2 3 2 3" xfId="10556" xr:uid="{00000000-0005-0000-0000-000004610000}"/>
    <cellStyle name="Normal 2 28 4 2 3 2 3 2" xfId="27089" xr:uid="{00000000-0005-0000-0000-000005610000}"/>
    <cellStyle name="Normal 2 28 4 2 3 2 4" xfId="10557" xr:uid="{00000000-0005-0000-0000-000006610000}"/>
    <cellStyle name="Normal 2 28 4 2 3 2 4 2" xfId="30926" xr:uid="{00000000-0005-0000-0000-000007610000}"/>
    <cellStyle name="Normal 2 28 4 2 3 2 5" xfId="20198" xr:uid="{00000000-0005-0000-0000-000008610000}"/>
    <cellStyle name="Normal 2 28 4 2 3 3" xfId="10558" xr:uid="{00000000-0005-0000-0000-000009610000}"/>
    <cellStyle name="Normal 2 28 4 2 3 3 2" xfId="23252" xr:uid="{00000000-0005-0000-0000-00000A610000}"/>
    <cellStyle name="Normal 2 28 4 2 3 4" xfId="10559" xr:uid="{00000000-0005-0000-0000-00000B610000}"/>
    <cellStyle name="Normal 2 28 4 2 3 4 2" xfId="27088" xr:uid="{00000000-0005-0000-0000-00000C610000}"/>
    <cellStyle name="Normal 2 28 4 2 3 5" xfId="10560" xr:uid="{00000000-0005-0000-0000-00000D610000}"/>
    <cellStyle name="Normal 2 28 4 2 3 5 2" xfId="30925" xr:uid="{00000000-0005-0000-0000-00000E610000}"/>
    <cellStyle name="Normal 2 28 4 2 3 6" xfId="17919" xr:uid="{00000000-0005-0000-0000-00000F610000}"/>
    <cellStyle name="Normal 2 28 4 2 4" xfId="10561" xr:uid="{00000000-0005-0000-0000-000010610000}"/>
    <cellStyle name="Normal 2 28 4 2 4 2" xfId="10562" xr:uid="{00000000-0005-0000-0000-000011610000}"/>
    <cellStyle name="Normal 2 28 4 2 4 2 2" xfId="23254" xr:uid="{00000000-0005-0000-0000-000012610000}"/>
    <cellStyle name="Normal 2 28 4 2 4 3" xfId="10563" xr:uid="{00000000-0005-0000-0000-000013610000}"/>
    <cellStyle name="Normal 2 28 4 2 4 3 2" xfId="27090" xr:uid="{00000000-0005-0000-0000-000014610000}"/>
    <cellStyle name="Normal 2 28 4 2 4 4" xfId="10564" xr:uid="{00000000-0005-0000-0000-000015610000}"/>
    <cellStyle name="Normal 2 28 4 2 4 4 2" xfId="30927" xr:uid="{00000000-0005-0000-0000-000016610000}"/>
    <cellStyle name="Normal 2 28 4 2 4 5" xfId="19211" xr:uid="{00000000-0005-0000-0000-000017610000}"/>
    <cellStyle name="Normal 2 28 4 2 5" xfId="10565" xr:uid="{00000000-0005-0000-0000-000018610000}"/>
    <cellStyle name="Normal 2 28 4 2 5 2" xfId="23247" xr:uid="{00000000-0005-0000-0000-000019610000}"/>
    <cellStyle name="Normal 2 28 4 2 6" xfId="10566" xr:uid="{00000000-0005-0000-0000-00001A610000}"/>
    <cellStyle name="Normal 2 28 4 2 6 2" xfId="27083" xr:uid="{00000000-0005-0000-0000-00001B610000}"/>
    <cellStyle name="Normal 2 28 4 2 7" xfId="10567" xr:uid="{00000000-0005-0000-0000-00001C610000}"/>
    <cellStyle name="Normal 2 28 4 2 7 2" xfId="30920" xr:uid="{00000000-0005-0000-0000-00001D610000}"/>
    <cellStyle name="Normal 2 28 4 2 8" xfId="17916" xr:uid="{00000000-0005-0000-0000-00001E610000}"/>
    <cellStyle name="Normal 2 28 4 3" xfId="10568" xr:uid="{00000000-0005-0000-0000-00001F610000}"/>
    <cellStyle name="Normal 2 28 4 3 2" xfId="10569" xr:uid="{00000000-0005-0000-0000-000020610000}"/>
    <cellStyle name="Normal 2 28 4 3 2 2" xfId="10570" xr:uid="{00000000-0005-0000-0000-000021610000}"/>
    <cellStyle name="Normal 2 28 4 3 2 2 2" xfId="10571" xr:uid="{00000000-0005-0000-0000-000022610000}"/>
    <cellStyle name="Normal 2 28 4 3 2 2 2 2" xfId="23257" xr:uid="{00000000-0005-0000-0000-000023610000}"/>
    <cellStyle name="Normal 2 28 4 3 2 2 3" xfId="10572" xr:uid="{00000000-0005-0000-0000-000024610000}"/>
    <cellStyle name="Normal 2 28 4 3 2 2 3 2" xfId="27093" xr:uid="{00000000-0005-0000-0000-000025610000}"/>
    <cellStyle name="Normal 2 28 4 3 2 2 4" xfId="10573" xr:uid="{00000000-0005-0000-0000-000026610000}"/>
    <cellStyle name="Normal 2 28 4 3 2 2 4 2" xfId="30930" xr:uid="{00000000-0005-0000-0000-000027610000}"/>
    <cellStyle name="Normal 2 28 4 3 2 2 5" xfId="20200" xr:uid="{00000000-0005-0000-0000-000028610000}"/>
    <cellStyle name="Normal 2 28 4 3 2 3" xfId="10574" xr:uid="{00000000-0005-0000-0000-000029610000}"/>
    <cellStyle name="Normal 2 28 4 3 2 3 2" xfId="23256" xr:uid="{00000000-0005-0000-0000-00002A610000}"/>
    <cellStyle name="Normal 2 28 4 3 2 4" xfId="10575" xr:uid="{00000000-0005-0000-0000-00002B610000}"/>
    <cellStyle name="Normal 2 28 4 3 2 4 2" xfId="27092" xr:uid="{00000000-0005-0000-0000-00002C610000}"/>
    <cellStyle name="Normal 2 28 4 3 2 5" xfId="10576" xr:uid="{00000000-0005-0000-0000-00002D610000}"/>
    <cellStyle name="Normal 2 28 4 3 2 5 2" xfId="30929" xr:uid="{00000000-0005-0000-0000-00002E610000}"/>
    <cellStyle name="Normal 2 28 4 3 2 6" xfId="17921" xr:uid="{00000000-0005-0000-0000-00002F610000}"/>
    <cellStyle name="Normal 2 28 4 3 3" xfId="10577" xr:uid="{00000000-0005-0000-0000-000030610000}"/>
    <cellStyle name="Normal 2 28 4 3 3 2" xfId="10578" xr:uid="{00000000-0005-0000-0000-000031610000}"/>
    <cellStyle name="Normal 2 28 4 3 3 2 2" xfId="23258" xr:uid="{00000000-0005-0000-0000-000032610000}"/>
    <cellStyle name="Normal 2 28 4 3 3 3" xfId="10579" xr:uid="{00000000-0005-0000-0000-000033610000}"/>
    <cellStyle name="Normal 2 28 4 3 3 3 2" xfId="27094" xr:uid="{00000000-0005-0000-0000-000034610000}"/>
    <cellStyle name="Normal 2 28 4 3 3 4" xfId="10580" xr:uid="{00000000-0005-0000-0000-000035610000}"/>
    <cellStyle name="Normal 2 28 4 3 3 4 2" xfId="30931" xr:uid="{00000000-0005-0000-0000-000036610000}"/>
    <cellStyle name="Normal 2 28 4 3 3 5" xfId="19213" xr:uid="{00000000-0005-0000-0000-000037610000}"/>
    <cellStyle name="Normal 2 28 4 3 4" xfId="10581" xr:uid="{00000000-0005-0000-0000-000038610000}"/>
    <cellStyle name="Normal 2 28 4 3 4 2" xfId="23255" xr:uid="{00000000-0005-0000-0000-000039610000}"/>
    <cellStyle name="Normal 2 28 4 3 5" xfId="10582" xr:uid="{00000000-0005-0000-0000-00003A610000}"/>
    <cellStyle name="Normal 2 28 4 3 5 2" xfId="27091" xr:uid="{00000000-0005-0000-0000-00003B610000}"/>
    <cellStyle name="Normal 2 28 4 3 6" xfId="10583" xr:uid="{00000000-0005-0000-0000-00003C610000}"/>
    <cellStyle name="Normal 2 28 4 3 6 2" xfId="30928" xr:uid="{00000000-0005-0000-0000-00003D610000}"/>
    <cellStyle name="Normal 2 28 4 3 7" xfId="17920" xr:uid="{00000000-0005-0000-0000-00003E610000}"/>
    <cellStyle name="Normal 2 28 4 4" xfId="10584" xr:uid="{00000000-0005-0000-0000-00003F610000}"/>
    <cellStyle name="Normal 2 28 4 4 2" xfId="10585" xr:uid="{00000000-0005-0000-0000-000040610000}"/>
    <cellStyle name="Normal 2 28 4 4 2 2" xfId="10586" xr:uid="{00000000-0005-0000-0000-000041610000}"/>
    <cellStyle name="Normal 2 28 4 4 2 2 2" xfId="23260" xr:uid="{00000000-0005-0000-0000-000042610000}"/>
    <cellStyle name="Normal 2 28 4 4 2 3" xfId="10587" xr:uid="{00000000-0005-0000-0000-000043610000}"/>
    <cellStyle name="Normal 2 28 4 4 2 3 2" xfId="27096" xr:uid="{00000000-0005-0000-0000-000044610000}"/>
    <cellStyle name="Normal 2 28 4 4 2 4" xfId="10588" xr:uid="{00000000-0005-0000-0000-000045610000}"/>
    <cellStyle name="Normal 2 28 4 4 2 4 2" xfId="30933" xr:uid="{00000000-0005-0000-0000-000046610000}"/>
    <cellStyle name="Normal 2 28 4 4 2 5" xfId="20197" xr:uid="{00000000-0005-0000-0000-000047610000}"/>
    <cellStyle name="Normal 2 28 4 4 3" xfId="10589" xr:uid="{00000000-0005-0000-0000-000048610000}"/>
    <cellStyle name="Normal 2 28 4 4 3 2" xfId="23259" xr:uid="{00000000-0005-0000-0000-000049610000}"/>
    <cellStyle name="Normal 2 28 4 4 4" xfId="10590" xr:uid="{00000000-0005-0000-0000-00004A610000}"/>
    <cellStyle name="Normal 2 28 4 4 4 2" xfId="27095" xr:uid="{00000000-0005-0000-0000-00004B610000}"/>
    <cellStyle name="Normal 2 28 4 4 5" xfId="10591" xr:uid="{00000000-0005-0000-0000-00004C610000}"/>
    <cellStyle name="Normal 2 28 4 4 5 2" xfId="30932" xr:uid="{00000000-0005-0000-0000-00004D610000}"/>
    <cellStyle name="Normal 2 28 4 4 6" xfId="17922" xr:uid="{00000000-0005-0000-0000-00004E610000}"/>
    <cellStyle name="Normal 2 28 4 5" xfId="10592" xr:uid="{00000000-0005-0000-0000-00004F610000}"/>
    <cellStyle name="Normal 2 28 4 5 2" xfId="10593" xr:uid="{00000000-0005-0000-0000-000050610000}"/>
    <cellStyle name="Normal 2 28 4 5 2 2" xfId="23261" xr:uid="{00000000-0005-0000-0000-000051610000}"/>
    <cellStyle name="Normal 2 28 4 5 3" xfId="10594" xr:uid="{00000000-0005-0000-0000-000052610000}"/>
    <cellStyle name="Normal 2 28 4 5 3 2" xfId="27097" xr:uid="{00000000-0005-0000-0000-000053610000}"/>
    <cellStyle name="Normal 2 28 4 5 4" xfId="10595" xr:uid="{00000000-0005-0000-0000-000054610000}"/>
    <cellStyle name="Normal 2 28 4 5 4 2" xfId="30934" xr:uid="{00000000-0005-0000-0000-000055610000}"/>
    <cellStyle name="Normal 2 28 4 5 5" xfId="19210" xr:uid="{00000000-0005-0000-0000-000056610000}"/>
    <cellStyle name="Normal 2 28 4 6" xfId="10596" xr:uid="{00000000-0005-0000-0000-000057610000}"/>
    <cellStyle name="Normal 2 28 4 6 2" xfId="23246" xr:uid="{00000000-0005-0000-0000-000058610000}"/>
    <cellStyle name="Normal 2 28 4 7" xfId="10597" xr:uid="{00000000-0005-0000-0000-000059610000}"/>
    <cellStyle name="Normal 2 28 4 7 2" xfId="27082" xr:uid="{00000000-0005-0000-0000-00005A610000}"/>
    <cellStyle name="Normal 2 28 4 8" xfId="10598" xr:uid="{00000000-0005-0000-0000-00005B610000}"/>
    <cellStyle name="Normal 2 28 4 8 2" xfId="30919" xr:uid="{00000000-0005-0000-0000-00005C610000}"/>
    <cellStyle name="Normal 2 28 4 9" xfId="17915" xr:uid="{00000000-0005-0000-0000-00005D610000}"/>
    <cellStyle name="Normal 2 28 5" xfId="10599" xr:uid="{00000000-0005-0000-0000-00005E610000}"/>
    <cellStyle name="Normal 2 28 5 2" xfId="10600" xr:uid="{00000000-0005-0000-0000-00005F610000}"/>
    <cellStyle name="Normal 2 28 5 2 2" xfId="10601" xr:uid="{00000000-0005-0000-0000-000060610000}"/>
    <cellStyle name="Normal 2 28 5 2 2 2" xfId="10602" xr:uid="{00000000-0005-0000-0000-000061610000}"/>
    <cellStyle name="Normal 2 28 5 2 2 2 2" xfId="10603" xr:uid="{00000000-0005-0000-0000-000062610000}"/>
    <cellStyle name="Normal 2 28 5 2 2 2 2 2" xfId="23265" xr:uid="{00000000-0005-0000-0000-000063610000}"/>
    <cellStyle name="Normal 2 28 5 2 2 2 3" xfId="10604" xr:uid="{00000000-0005-0000-0000-000064610000}"/>
    <cellStyle name="Normal 2 28 5 2 2 2 3 2" xfId="27101" xr:uid="{00000000-0005-0000-0000-000065610000}"/>
    <cellStyle name="Normal 2 28 5 2 2 2 4" xfId="10605" xr:uid="{00000000-0005-0000-0000-000066610000}"/>
    <cellStyle name="Normal 2 28 5 2 2 2 4 2" xfId="30938" xr:uid="{00000000-0005-0000-0000-000067610000}"/>
    <cellStyle name="Normal 2 28 5 2 2 2 5" xfId="20202" xr:uid="{00000000-0005-0000-0000-000068610000}"/>
    <cellStyle name="Normal 2 28 5 2 2 3" xfId="10606" xr:uid="{00000000-0005-0000-0000-000069610000}"/>
    <cellStyle name="Normal 2 28 5 2 2 3 2" xfId="23264" xr:uid="{00000000-0005-0000-0000-00006A610000}"/>
    <cellStyle name="Normal 2 28 5 2 2 4" xfId="10607" xr:uid="{00000000-0005-0000-0000-00006B610000}"/>
    <cellStyle name="Normal 2 28 5 2 2 4 2" xfId="27100" xr:uid="{00000000-0005-0000-0000-00006C610000}"/>
    <cellStyle name="Normal 2 28 5 2 2 5" xfId="10608" xr:uid="{00000000-0005-0000-0000-00006D610000}"/>
    <cellStyle name="Normal 2 28 5 2 2 5 2" xfId="30937" xr:uid="{00000000-0005-0000-0000-00006E610000}"/>
    <cellStyle name="Normal 2 28 5 2 2 6" xfId="17925" xr:uid="{00000000-0005-0000-0000-00006F610000}"/>
    <cellStyle name="Normal 2 28 5 2 3" xfId="10609" xr:uid="{00000000-0005-0000-0000-000070610000}"/>
    <cellStyle name="Normal 2 28 5 2 3 2" xfId="10610" xr:uid="{00000000-0005-0000-0000-000071610000}"/>
    <cellStyle name="Normal 2 28 5 2 3 2 2" xfId="23266" xr:uid="{00000000-0005-0000-0000-000072610000}"/>
    <cellStyle name="Normal 2 28 5 2 3 3" xfId="10611" xr:uid="{00000000-0005-0000-0000-000073610000}"/>
    <cellStyle name="Normal 2 28 5 2 3 3 2" xfId="27102" xr:uid="{00000000-0005-0000-0000-000074610000}"/>
    <cellStyle name="Normal 2 28 5 2 3 4" xfId="10612" xr:uid="{00000000-0005-0000-0000-000075610000}"/>
    <cellStyle name="Normal 2 28 5 2 3 4 2" xfId="30939" xr:uid="{00000000-0005-0000-0000-000076610000}"/>
    <cellStyle name="Normal 2 28 5 2 3 5" xfId="19215" xr:uid="{00000000-0005-0000-0000-000077610000}"/>
    <cellStyle name="Normal 2 28 5 2 4" xfId="10613" xr:uid="{00000000-0005-0000-0000-000078610000}"/>
    <cellStyle name="Normal 2 28 5 2 4 2" xfId="23263" xr:uid="{00000000-0005-0000-0000-000079610000}"/>
    <cellStyle name="Normal 2 28 5 2 5" xfId="10614" xr:uid="{00000000-0005-0000-0000-00007A610000}"/>
    <cellStyle name="Normal 2 28 5 2 5 2" xfId="27099" xr:uid="{00000000-0005-0000-0000-00007B610000}"/>
    <cellStyle name="Normal 2 28 5 2 6" xfId="10615" xr:uid="{00000000-0005-0000-0000-00007C610000}"/>
    <cellStyle name="Normal 2 28 5 2 6 2" xfId="30936" xr:uid="{00000000-0005-0000-0000-00007D610000}"/>
    <cellStyle name="Normal 2 28 5 2 7" xfId="17924" xr:uid="{00000000-0005-0000-0000-00007E610000}"/>
    <cellStyle name="Normal 2 28 5 3" xfId="10616" xr:uid="{00000000-0005-0000-0000-00007F610000}"/>
    <cellStyle name="Normal 2 28 5 3 2" xfId="10617" xr:uid="{00000000-0005-0000-0000-000080610000}"/>
    <cellStyle name="Normal 2 28 5 3 2 2" xfId="10618" xr:uid="{00000000-0005-0000-0000-000081610000}"/>
    <cellStyle name="Normal 2 28 5 3 2 2 2" xfId="23268" xr:uid="{00000000-0005-0000-0000-000082610000}"/>
    <cellStyle name="Normal 2 28 5 3 2 3" xfId="10619" xr:uid="{00000000-0005-0000-0000-000083610000}"/>
    <cellStyle name="Normal 2 28 5 3 2 3 2" xfId="27104" xr:uid="{00000000-0005-0000-0000-000084610000}"/>
    <cellStyle name="Normal 2 28 5 3 2 4" xfId="10620" xr:uid="{00000000-0005-0000-0000-000085610000}"/>
    <cellStyle name="Normal 2 28 5 3 2 4 2" xfId="30941" xr:uid="{00000000-0005-0000-0000-000086610000}"/>
    <cellStyle name="Normal 2 28 5 3 2 5" xfId="20201" xr:uid="{00000000-0005-0000-0000-000087610000}"/>
    <cellStyle name="Normal 2 28 5 3 3" xfId="10621" xr:uid="{00000000-0005-0000-0000-000088610000}"/>
    <cellStyle name="Normal 2 28 5 3 3 2" xfId="23267" xr:uid="{00000000-0005-0000-0000-000089610000}"/>
    <cellStyle name="Normal 2 28 5 3 4" xfId="10622" xr:uid="{00000000-0005-0000-0000-00008A610000}"/>
    <cellStyle name="Normal 2 28 5 3 4 2" xfId="27103" xr:uid="{00000000-0005-0000-0000-00008B610000}"/>
    <cellStyle name="Normal 2 28 5 3 5" xfId="10623" xr:uid="{00000000-0005-0000-0000-00008C610000}"/>
    <cellStyle name="Normal 2 28 5 3 5 2" xfId="30940" xr:uid="{00000000-0005-0000-0000-00008D610000}"/>
    <cellStyle name="Normal 2 28 5 3 6" xfId="17926" xr:uid="{00000000-0005-0000-0000-00008E610000}"/>
    <cellStyle name="Normal 2 28 5 4" xfId="10624" xr:uid="{00000000-0005-0000-0000-00008F610000}"/>
    <cellStyle name="Normal 2 28 5 4 2" xfId="10625" xr:uid="{00000000-0005-0000-0000-000090610000}"/>
    <cellStyle name="Normal 2 28 5 4 2 2" xfId="23269" xr:uid="{00000000-0005-0000-0000-000091610000}"/>
    <cellStyle name="Normal 2 28 5 4 3" xfId="10626" xr:uid="{00000000-0005-0000-0000-000092610000}"/>
    <cellStyle name="Normal 2 28 5 4 3 2" xfId="27105" xr:uid="{00000000-0005-0000-0000-000093610000}"/>
    <cellStyle name="Normal 2 28 5 4 4" xfId="10627" xr:uid="{00000000-0005-0000-0000-000094610000}"/>
    <cellStyle name="Normal 2 28 5 4 4 2" xfId="30942" xr:uid="{00000000-0005-0000-0000-000095610000}"/>
    <cellStyle name="Normal 2 28 5 4 5" xfId="19214" xr:uid="{00000000-0005-0000-0000-000096610000}"/>
    <cellStyle name="Normal 2 28 5 5" xfId="10628" xr:uid="{00000000-0005-0000-0000-000097610000}"/>
    <cellStyle name="Normal 2 28 5 5 2" xfId="23262" xr:uid="{00000000-0005-0000-0000-000098610000}"/>
    <cellStyle name="Normal 2 28 5 6" xfId="10629" xr:uid="{00000000-0005-0000-0000-000099610000}"/>
    <cellStyle name="Normal 2 28 5 6 2" xfId="27098" xr:uid="{00000000-0005-0000-0000-00009A610000}"/>
    <cellStyle name="Normal 2 28 5 7" xfId="10630" xr:uid="{00000000-0005-0000-0000-00009B610000}"/>
    <cellStyle name="Normal 2 28 5 7 2" xfId="30935" xr:uid="{00000000-0005-0000-0000-00009C610000}"/>
    <cellStyle name="Normal 2 28 5 8" xfId="17923" xr:uid="{00000000-0005-0000-0000-00009D610000}"/>
    <cellStyle name="Normal 2 28 6" xfId="10631" xr:uid="{00000000-0005-0000-0000-00009E610000}"/>
    <cellStyle name="Normal 2 28 6 2" xfId="10632" xr:uid="{00000000-0005-0000-0000-00009F610000}"/>
    <cellStyle name="Normal 2 28 6 2 2" xfId="10633" xr:uid="{00000000-0005-0000-0000-0000A0610000}"/>
    <cellStyle name="Normal 2 28 6 2 2 2" xfId="10634" xr:uid="{00000000-0005-0000-0000-0000A1610000}"/>
    <cellStyle name="Normal 2 28 6 2 2 2 2" xfId="23272" xr:uid="{00000000-0005-0000-0000-0000A2610000}"/>
    <cellStyle name="Normal 2 28 6 2 2 3" xfId="10635" xr:uid="{00000000-0005-0000-0000-0000A3610000}"/>
    <cellStyle name="Normal 2 28 6 2 2 3 2" xfId="27108" xr:uid="{00000000-0005-0000-0000-0000A4610000}"/>
    <cellStyle name="Normal 2 28 6 2 2 4" xfId="10636" xr:uid="{00000000-0005-0000-0000-0000A5610000}"/>
    <cellStyle name="Normal 2 28 6 2 2 4 2" xfId="30945" xr:uid="{00000000-0005-0000-0000-0000A6610000}"/>
    <cellStyle name="Normal 2 28 6 2 2 5" xfId="20203" xr:uid="{00000000-0005-0000-0000-0000A7610000}"/>
    <cellStyle name="Normal 2 28 6 2 3" xfId="10637" xr:uid="{00000000-0005-0000-0000-0000A8610000}"/>
    <cellStyle name="Normal 2 28 6 2 3 2" xfId="23271" xr:uid="{00000000-0005-0000-0000-0000A9610000}"/>
    <cellStyle name="Normal 2 28 6 2 4" xfId="10638" xr:uid="{00000000-0005-0000-0000-0000AA610000}"/>
    <cellStyle name="Normal 2 28 6 2 4 2" xfId="27107" xr:uid="{00000000-0005-0000-0000-0000AB610000}"/>
    <cellStyle name="Normal 2 28 6 2 5" xfId="10639" xr:uid="{00000000-0005-0000-0000-0000AC610000}"/>
    <cellStyle name="Normal 2 28 6 2 5 2" xfId="30944" xr:uid="{00000000-0005-0000-0000-0000AD610000}"/>
    <cellStyle name="Normal 2 28 6 2 6" xfId="17928" xr:uid="{00000000-0005-0000-0000-0000AE610000}"/>
    <cellStyle name="Normal 2 28 6 3" xfId="10640" xr:uid="{00000000-0005-0000-0000-0000AF610000}"/>
    <cellStyle name="Normal 2 28 6 3 2" xfId="10641" xr:uid="{00000000-0005-0000-0000-0000B0610000}"/>
    <cellStyle name="Normal 2 28 6 3 2 2" xfId="23273" xr:uid="{00000000-0005-0000-0000-0000B1610000}"/>
    <cellStyle name="Normal 2 28 6 3 3" xfId="10642" xr:uid="{00000000-0005-0000-0000-0000B2610000}"/>
    <cellStyle name="Normal 2 28 6 3 3 2" xfId="27109" xr:uid="{00000000-0005-0000-0000-0000B3610000}"/>
    <cellStyle name="Normal 2 28 6 3 4" xfId="10643" xr:uid="{00000000-0005-0000-0000-0000B4610000}"/>
    <cellStyle name="Normal 2 28 6 3 4 2" xfId="30946" xr:uid="{00000000-0005-0000-0000-0000B5610000}"/>
    <cellStyle name="Normal 2 28 6 3 5" xfId="19216" xr:uid="{00000000-0005-0000-0000-0000B6610000}"/>
    <cellStyle name="Normal 2 28 6 4" xfId="10644" xr:uid="{00000000-0005-0000-0000-0000B7610000}"/>
    <cellStyle name="Normal 2 28 6 4 2" xfId="23270" xr:uid="{00000000-0005-0000-0000-0000B8610000}"/>
    <cellStyle name="Normal 2 28 6 5" xfId="10645" xr:uid="{00000000-0005-0000-0000-0000B9610000}"/>
    <cellStyle name="Normal 2 28 6 5 2" xfId="27106" xr:uid="{00000000-0005-0000-0000-0000BA610000}"/>
    <cellStyle name="Normal 2 28 6 6" xfId="10646" xr:uid="{00000000-0005-0000-0000-0000BB610000}"/>
    <cellStyle name="Normal 2 28 6 6 2" xfId="30943" xr:uid="{00000000-0005-0000-0000-0000BC610000}"/>
    <cellStyle name="Normal 2 28 6 7" xfId="17927" xr:uid="{00000000-0005-0000-0000-0000BD610000}"/>
    <cellStyle name="Normal 2 28 7" xfId="10647" xr:uid="{00000000-0005-0000-0000-0000BE610000}"/>
    <cellStyle name="Normal 2 28 7 2" xfId="10648" xr:uid="{00000000-0005-0000-0000-0000BF610000}"/>
    <cellStyle name="Normal 2 28 7 2 2" xfId="10649" xr:uid="{00000000-0005-0000-0000-0000C0610000}"/>
    <cellStyle name="Normal 2 28 7 2 2 2" xfId="10650" xr:uid="{00000000-0005-0000-0000-0000C1610000}"/>
    <cellStyle name="Normal 2 28 7 2 2 2 2" xfId="23276" xr:uid="{00000000-0005-0000-0000-0000C2610000}"/>
    <cellStyle name="Normal 2 28 7 2 2 3" xfId="10651" xr:uid="{00000000-0005-0000-0000-0000C3610000}"/>
    <cellStyle name="Normal 2 28 7 2 2 3 2" xfId="27112" xr:uid="{00000000-0005-0000-0000-0000C4610000}"/>
    <cellStyle name="Normal 2 28 7 2 2 4" xfId="10652" xr:uid="{00000000-0005-0000-0000-0000C5610000}"/>
    <cellStyle name="Normal 2 28 7 2 2 4 2" xfId="30949" xr:uid="{00000000-0005-0000-0000-0000C6610000}"/>
    <cellStyle name="Normal 2 28 7 2 2 5" xfId="20588" xr:uid="{00000000-0005-0000-0000-0000C7610000}"/>
    <cellStyle name="Normal 2 28 7 2 3" xfId="10653" xr:uid="{00000000-0005-0000-0000-0000C8610000}"/>
    <cellStyle name="Normal 2 28 7 2 3 2" xfId="23275" xr:uid="{00000000-0005-0000-0000-0000C9610000}"/>
    <cellStyle name="Normal 2 28 7 2 4" xfId="10654" xr:uid="{00000000-0005-0000-0000-0000CA610000}"/>
    <cellStyle name="Normal 2 28 7 2 4 2" xfId="27111" xr:uid="{00000000-0005-0000-0000-0000CB610000}"/>
    <cellStyle name="Normal 2 28 7 2 5" xfId="10655" xr:uid="{00000000-0005-0000-0000-0000CC610000}"/>
    <cellStyle name="Normal 2 28 7 2 5 2" xfId="30948" xr:uid="{00000000-0005-0000-0000-0000CD610000}"/>
    <cellStyle name="Normal 2 28 7 2 6" xfId="17930" xr:uid="{00000000-0005-0000-0000-0000CE610000}"/>
    <cellStyle name="Normal 2 28 7 3" xfId="10656" xr:uid="{00000000-0005-0000-0000-0000CF610000}"/>
    <cellStyle name="Normal 2 28 7 3 2" xfId="10657" xr:uid="{00000000-0005-0000-0000-0000D0610000}"/>
    <cellStyle name="Normal 2 28 7 3 2 2" xfId="23277" xr:uid="{00000000-0005-0000-0000-0000D1610000}"/>
    <cellStyle name="Normal 2 28 7 3 3" xfId="10658" xr:uid="{00000000-0005-0000-0000-0000D2610000}"/>
    <cellStyle name="Normal 2 28 7 3 3 2" xfId="27113" xr:uid="{00000000-0005-0000-0000-0000D3610000}"/>
    <cellStyle name="Normal 2 28 7 3 4" xfId="10659" xr:uid="{00000000-0005-0000-0000-0000D4610000}"/>
    <cellStyle name="Normal 2 28 7 3 4 2" xfId="30950" xr:uid="{00000000-0005-0000-0000-0000D5610000}"/>
    <cellStyle name="Normal 2 28 7 3 5" xfId="19553" xr:uid="{00000000-0005-0000-0000-0000D6610000}"/>
    <cellStyle name="Normal 2 28 7 4" xfId="10660" xr:uid="{00000000-0005-0000-0000-0000D7610000}"/>
    <cellStyle name="Normal 2 28 7 4 2" xfId="23274" xr:uid="{00000000-0005-0000-0000-0000D8610000}"/>
    <cellStyle name="Normal 2 28 7 5" xfId="10661" xr:uid="{00000000-0005-0000-0000-0000D9610000}"/>
    <cellStyle name="Normal 2 28 7 5 2" xfId="27110" xr:uid="{00000000-0005-0000-0000-0000DA610000}"/>
    <cellStyle name="Normal 2 28 7 6" xfId="10662" xr:uid="{00000000-0005-0000-0000-0000DB610000}"/>
    <cellStyle name="Normal 2 28 7 6 2" xfId="30947" xr:uid="{00000000-0005-0000-0000-0000DC610000}"/>
    <cellStyle name="Normal 2 28 7 7" xfId="17929" xr:uid="{00000000-0005-0000-0000-0000DD610000}"/>
    <cellStyle name="Normal 2 28 8" xfId="10663" xr:uid="{00000000-0005-0000-0000-0000DE610000}"/>
    <cellStyle name="Normal 2 28 8 2" xfId="10664" xr:uid="{00000000-0005-0000-0000-0000DF610000}"/>
    <cellStyle name="Normal 2 28 8 2 2" xfId="10665" xr:uid="{00000000-0005-0000-0000-0000E0610000}"/>
    <cellStyle name="Normal 2 28 8 2 2 2" xfId="23279" xr:uid="{00000000-0005-0000-0000-0000E1610000}"/>
    <cellStyle name="Normal 2 28 8 2 3" xfId="10666" xr:uid="{00000000-0005-0000-0000-0000E2610000}"/>
    <cellStyle name="Normal 2 28 8 2 3 2" xfId="27115" xr:uid="{00000000-0005-0000-0000-0000E3610000}"/>
    <cellStyle name="Normal 2 28 8 2 4" xfId="10667" xr:uid="{00000000-0005-0000-0000-0000E4610000}"/>
    <cellStyle name="Normal 2 28 8 2 4 2" xfId="30952" xr:uid="{00000000-0005-0000-0000-0000E5610000}"/>
    <cellStyle name="Normal 2 28 8 2 5" xfId="20180" xr:uid="{00000000-0005-0000-0000-0000E6610000}"/>
    <cellStyle name="Normal 2 28 8 3" xfId="10668" xr:uid="{00000000-0005-0000-0000-0000E7610000}"/>
    <cellStyle name="Normal 2 28 8 3 2" xfId="23278" xr:uid="{00000000-0005-0000-0000-0000E8610000}"/>
    <cellStyle name="Normal 2 28 8 4" xfId="10669" xr:uid="{00000000-0005-0000-0000-0000E9610000}"/>
    <cellStyle name="Normal 2 28 8 4 2" xfId="27114" xr:uid="{00000000-0005-0000-0000-0000EA610000}"/>
    <cellStyle name="Normal 2 28 8 5" xfId="10670" xr:uid="{00000000-0005-0000-0000-0000EB610000}"/>
    <cellStyle name="Normal 2 28 8 5 2" xfId="30951" xr:uid="{00000000-0005-0000-0000-0000EC610000}"/>
    <cellStyle name="Normal 2 28 8 6" xfId="17931" xr:uid="{00000000-0005-0000-0000-0000ED610000}"/>
    <cellStyle name="Normal 2 28 9" xfId="10671" xr:uid="{00000000-0005-0000-0000-0000EE610000}"/>
    <cellStyle name="Normal 2 28 9 2" xfId="10672" xr:uid="{00000000-0005-0000-0000-0000EF610000}"/>
    <cellStyle name="Normal 2 28 9 2 2" xfId="23280" xr:uid="{00000000-0005-0000-0000-0000F0610000}"/>
    <cellStyle name="Normal 2 28 9 3" xfId="10673" xr:uid="{00000000-0005-0000-0000-0000F1610000}"/>
    <cellStyle name="Normal 2 28 9 3 2" xfId="27116" xr:uid="{00000000-0005-0000-0000-0000F2610000}"/>
    <cellStyle name="Normal 2 28 9 4" xfId="10674" xr:uid="{00000000-0005-0000-0000-0000F3610000}"/>
    <cellStyle name="Normal 2 28 9 4 2" xfId="30953" xr:uid="{00000000-0005-0000-0000-0000F4610000}"/>
    <cellStyle name="Normal 2 28 9 5" xfId="19193" xr:uid="{00000000-0005-0000-0000-0000F5610000}"/>
    <cellStyle name="Normal 2 29" xfId="10675" xr:uid="{00000000-0005-0000-0000-0000F6610000}"/>
    <cellStyle name="Normal 2 29 2" xfId="32660" xr:uid="{00000000-0005-0000-0000-0000F7610000}"/>
    <cellStyle name="Normal 2 3" xfId="10676" xr:uid="{00000000-0005-0000-0000-0000F8610000}"/>
    <cellStyle name="Normal 2 3 10" xfId="10677" xr:uid="{00000000-0005-0000-0000-0000F9610000}"/>
    <cellStyle name="Normal 2 3 10 2" xfId="23281" xr:uid="{00000000-0005-0000-0000-0000FA610000}"/>
    <cellStyle name="Normal 2 3 11" xfId="10678" xr:uid="{00000000-0005-0000-0000-0000FB610000}"/>
    <cellStyle name="Normal 2 3 11 2" xfId="27117" xr:uid="{00000000-0005-0000-0000-0000FC610000}"/>
    <cellStyle name="Normal 2 3 12" xfId="10679" xr:uid="{00000000-0005-0000-0000-0000FD610000}"/>
    <cellStyle name="Normal 2 3 12 2" xfId="30954" xr:uid="{00000000-0005-0000-0000-0000FE610000}"/>
    <cellStyle name="Normal 2 3 13" xfId="10680" xr:uid="{00000000-0005-0000-0000-0000FF610000}"/>
    <cellStyle name="Normal 2 3 13 2" xfId="17932" xr:uid="{00000000-0005-0000-0000-000000620000}"/>
    <cellStyle name="Normal 2 3 14" xfId="10681" xr:uid="{00000000-0005-0000-0000-000001620000}"/>
    <cellStyle name="Normal 2 3 15" xfId="33672" xr:uid="{00000000-0005-0000-0000-000002620000}"/>
    <cellStyle name="Normal 2 3 16" xfId="33701" xr:uid="{00000000-0005-0000-0000-000003620000}"/>
    <cellStyle name="Normal 2 3 17" xfId="35686" xr:uid="{00000000-0005-0000-0000-000004620000}"/>
    <cellStyle name="Normal 2 3 18" xfId="39933" xr:uid="{00000000-0005-0000-0000-000005620000}"/>
    <cellStyle name="Normal 2 3 2" xfId="10682" xr:uid="{00000000-0005-0000-0000-000006620000}"/>
    <cellStyle name="Normal 2 3 2 10" xfId="10683" xr:uid="{00000000-0005-0000-0000-000007620000}"/>
    <cellStyle name="Normal 2 3 2 10 2" xfId="30955" xr:uid="{00000000-0005-0000-0000-000008620000}"/>
    <cellStyle name="Normal 2 3 2 11" xfId="10684" xr:uid="{00000000-0005-0000-0000-000009620000}"/>
    <cellStyle name="Normal 2 3 2 11 2" xfId="17933" xr:uid="{00000000-0005-0000-0000-00000A620000}"/>
    <cellStyle name="Normal 2 3 2 2" xfId="10685" xr:uid="{00000000-0005-0000-0000-00000B620000}"/>
    <cellStyle name="Normal 2 3 2 2 2" xfId="10686" xr:uid="{00000000-0005-0000-0000-00000C620000}"/>
    <cellStyle name="Normal 2 3 2 2 2 2" xfId="10687" xr:uid="{00000000-0005-0000-0000-00000D620000}"/>
    <cellStyle name="Normal 2 3 2 2 2 2 2" xfId="10688" xr:uid="{00000000-0005-0000-0000-00000E620000}"/>
    <cellStyle name="Normal 2 3 2 2 2 2 2 2" xfId="10689" xr:uid="{00000000-0005-0000-0000-00000F620000}"/>
    <cellStyle name="Normal 2 3 2 2 2 2 2 2 2" xfId="10690" xr:uid="{00000000-0005-0000-0000-000010620000}"/>
    <cellStyle name="Normal 2 3 2 2 2 2 2 2 2 2" xfId="23287" xr:uid="{00000000-0005-0000-0000-000011620000}"/>
    <cellStyle name="Normal 2 3 2 2 2 2 2 2 3" xfId="10691" xr:uid="{00000000-0005-0000-0000-000012620000}"/>
    <cellStyle name="Normal 2 3 2 2 2 2 2 2 3 2" xfId="27123" xr:uid="{00000000-0005-0000-0000-000013620000}"/>
    <cellStyle name="Normal 2 3 2 2 2 2 2 2 4" xfId="10692" xr:uid="{00000000-0005-0000-0000-000014620000}"/>
    <cellStyle name="Normal 2 3 2 2 2 2 2 2 4 2" xfId="30960" xr:uid="{00000000-0005-0000-0000-000015620000}"/>
    <cellStyle name="Normal 2 3 2 2 2 2 2 2 5" xfId="20208" xr:uid="{00000000-0005-0000-0000-000016620000}"/>
    <cellStyle name="Normal 2 3 2 2 2 2 2 3" xfId="10693" xr:uid="{00000000-0005-0000-0000-000017620000}"/>
    <cellStyle name="Normal 2 3 2 2 2 2 2 3 2" xfId="23286" xr:uid="{00000000-0005-0000-0000-000018620000}"/>
    <cellStyle name="Normal 2 3 2 2 2 2 2 4" xfId="10694" xr:uid="{00000000-0005-0000-0000-000019620000}"/>
    <cellStyle name="Normal 2 3 2 2 2 2 2 4 2" xfId="27122" xr:uid="{00000000-0005-0000-0000-00001A620000}"/>
    <cellStyle name="Normal 2 3 2 2 2 2 2 5" xfId="10695" xr:uid="{00000000-0005-0000-0000-00001B620000}"/>
    <cellStyle name="Normal 2 3 2 2 2 2 2 5 2" xfId="30959" xr:uid="{00000000-0005-0000-0000-00001C620000}"/>
    <cellStyle name="Normal 2 3 2 2 2 2 2 6" xfId="17937" xr:uid="{00000000-0005-0000-0000-00001D620000}"/>
    <cellStyle name="Normal 2 3 2 2 2 2 3" xfId="10696" xr:uid="{00000000-0005-0000-0000-00001E620000}"/>
    <cellStyle name="Normal 2 3 2 2 2 2 3 2" xfId="10697" xr:uid="{00000000-0005-0000-0000-00001F620000}"/>
    <cellStyle name="Normal 2 3 2 2 2 2 3 2 2" xfId="23288" xr:uid="{00000000-0005-0000-0000-000020620000}"/>
    <cellStyle name="Normal 2 3 2 2 2 2 3 3" xfId="10698" xr:uid="{00000000-0005-0000-0000-000021620000}"/>
    <cellStyle name="Normal 2 3 2 2 2 2 3 3 2" xfId="27124" xr:uid="{00000000-0005-0000-0000-000022620000}"/>
    <cellStyle name="Normal 2 3 2 2 2 2 3 4" xfId="10699" xr:uid="{00000000-0005-0000-0000-000023620000}"/>
    <cellStyle name="Normal 2 3 2 2 2 2 3 4 2" xfId="30961" xr:uid="{00000000-0005-0000-0000-000024620000}"/>
    <cellStyle name="Normal 2 3 2 2 2 2 3 5" xfId="19221" xr:uid="{00000000-0005-0000-0000-000025620000}"/>
    <cellStyle name="Normal 2 3 2 2 2 2 4" xfId="10700" xr:uid="{00000000-0005-0000-0000-000026620000}"/>
    <cellStyle name="Normal 2 3 2 2 2 2 4 2" xfId="23285" xr:uid="{00000000-0005-0000-0000-000027620000}"/>
    <cellStyle name="Normal 2 3 2 2 2 2 5" xfId="10701" xr:uid="{00000000-0005-0000-0000-000028620000}"/>
    <cellStyle name="Normal 2 3 2 2 2 2 5 2" xfId="27121" xr:uid="{00000000-0005-0000-0000-000029620000}"/>
    <cellStyle name="Normal 2 3 2 2 2 2 6" xfId="10702" xr:uid="{00000000-0005-0000-0000-00002A620000}"/>
    <cellStyle name="Normal 2 3 2 2 2 2 6 2" xfId="30958" xr:uid="{00000000-0005-0000-0000-00002B620000}"/>
    <cellStyle name="Normal 2 3 2 2 2 2 7" xfId="17936" xr:uid="{00000000-0005-0000-0000-00002C620000}"/>
    <cellStyle name="Normal 2 3 2 2 2 3" xfId="10703" xr:uid="{00000000-0005-0000-0000-00002D620000}"/>
    <cellStyle name="Normal 2 3 2 2 2 3 2" xfId="10704" xr:uid="{00000000-0005-0000-0000-00002E620000}"/>
    <cellStyle name="Normal 2 3 2 2 2 3 2 2" xfId="10705" xr:uid="{00000000-0005-0000-0000-00002F620000}"/>
    <cellStyle name="Normal 2 3 2 2 2 3 2 2 2" xfId="23290" xr:uid="{00000000-0005-0000-0000-000030620000}"/>
    <cellStyle name="Normal 2 3 2 2 2 3 2 3" xfId="10706" xr:uid="{00000000-0005-0000-0000-000031620000}"/>
    <cellStyle name="Normal 2 3 2 2 2 3 2 3 2" xfId="27126" xr:uid="{00000000-0005-0000-0000-000032620000}"/>
    <cellStyle name="Normal 2 3 2 2 2 3 2 4" xfId="10707" xr:uid="{00000000-0005-0000-0000-000033620000}"/>
    <cellStyle name="Normal 2 3 2 2 2 3 2 4 2" xfId="30963" xr:uid="{00000000-0005-0000-0000-000034620000}"/>
    <cellStyle name="Normal 2 3 2 2 2 3 2 5" xfId="20207" xr:uid="{00000000-0005-0000-0000-000035620000}"/>
    <cellStyle name="Normal 2 3 2 2 2 3 3" xfId="10708" xr:uid="{00000000-0005-0000-0000-000036620000}"/>
    <cellStyle name="Normal 2 3 2 2 2 3 3 2" xfId="23289" xr:uid="{00000000-0005-0000-0000-000037620000}"/>
    <cellStyle name="Normal 2 3 2 2 2 3 4" xfId="10709" xr:uid="{00000000-0005-0000-0000-000038620000}"/>
    <cellStyle name="Normal 2 3 2 2 2 3 4 2" xfId="27125" xr:uid="{00000000-0005-0000-0000-000039620000}"/>
    <cellStyle name="Normal 2 3 2 2 2 3 5" xfId="10710" xr:uid="{00000000-0005-0000-0000-00003A620000}"/>
    <cellStyle name="Normal 2 3 2 2 2 3 5 2" xfId="30962" xr:uid="{00000000-0005-0000-0000-00003B620000}"/>
    <cellStyle name="Normal 2 3 2 2 2 3 6" xfId="17938" xr:uid="{00000000-0005-0000-0000-00003C620000}"/>
    <cellStyle name="Normal 2 3 2 2 2 4" xfId="10711" xr:uid="{00000000-0005-0000-0000-00003D620000}"/>
    <cellStyle name="Normal 2 3 2 2 2 4 2" xfId="10712" xr:uid="{00000000-0005-0000-0000-00003E620000}"/>
    <cellStyle name="Normal 2 3 2 2 2 4 2 2" xfId="23291" xr:uid="{00000000-0005-0000-0000-00003F620000}"/>
    <cellStyle name="Normal 2 3 2 2 2 4 3" xfId="10713" xr:uid="{00000000-0005-0000-0000-000040620000}"/>
    <cellStyle name="Normal 2 3 2 2 2 4 3 2" xfId="27127" xr:uid="{00000000-0005-0000-0000-000041620000}"/>
    <cellStyle name="Normal 2 3 2 2 2 4 4" xfId="10714" xr:uid="{00000000-0005-0000-0000-000042620000}"/>
    <cellStyle name="Normal 2 3 2 2 2 4 4 2" xfId="30964" xr:uid="{00000000-0005-0000-0000-000043620000}"/>
    <cellStyle name="Normal 2 3 2 2 2 4 5" xfId="19220" xr:uid="{00000000-0005-0000-0000-000044620000}"/>
    <cellStyle name="Normal 2 3 2 2 2 5" xfId="10715" xr:uid="{00000000-0005-0000-0000-000045620000}"/>
    <cellStyle name="Normal 2 3 2 2 2 5 2" xfId="23284" xr:uid="{00000000-0005-0000-0000-000046620000}"/>
    <cellStyle name="Normal 2 3 2 2 2 6" xfId="10716" xr:uid="{00000000-0005-0000-0000-000047620000}"/>
    <cellStyle name="Normal 2 3 2 2 2 6 2" xfId="27120" xr:uid="{00000000-0005-0000-0000-000048620000}"/>
    <cellStyle name="Normal 2 3 2 2 2 7" xfId="10717" xr:uid="{00000000-0005-0000-0000-000049620000}"/>
    <cellStyle name="Normal 2 3 2 2 2 7 2" xfId="30957" xr:uid="{00000000-0005-0000-0000-00004A620000}"/>
    <cellStyle name="Normal 2 3 2 2 2 8" xfId="17935" xr:uid="{00000000-0005-0000-0000-00004B620000}"/>
    <cellStyle name="Normal 2 3 2 2 3" xfId="10718" xr:uid="{00000000-0005-0000-0000-00004C620000}"/>
    <cellStyle name="Normal 2 3 2 2 3 2" xfId="10719" xr:uid="{00000000-0005-0000-0000-00004D620000}"/>
    <cellStyle name="Normal 2 3 2 2 3 2 2" xfId="10720" xr:uid="{00000000-0005-0000-0000-00004E620000}"/>
    <cellStyle name="Normal 2 3 2 2 3 2 2 2" xfId="10721" xr:uid="{00000000-0005-0000-0000-00004F620000}"/>
    <cellStyle name="Normal 2 3 2 2 3 2 2 2 2" xfId="23294" xr:uid="{00000000-0005-0000-0000-000050620000}"/>
    <cellStyle name="Normal 2 3 2 2 3 2 2 3" xfId="10722" xr:uid="{00000000-0005-0000-0000-000051620000}"/>
    <cellStyle name="Normal 2 3 2 2 3 2 2 3 2" xfId="27130" xr:uid="{00000000-0005-0000-0000-000052620000}"/>
    <cellStyle name="Normal 2 3 2 2 3 2 2 4" xfId="10723" xr:uid="{00000000-0005-0000-0000-000053620000}"/>
    <cellStyle name="Normal 2 3 2 2 3 2 2 4 2" xfId="30967" xr:uid="{00000000-0005-0000-0000-000054620000}"/>
    <cellStyle name="Normal 2 3 2 2 3 2 2 5" xfId="20209" xr:uid="{00000000-0005-0000-0000-000055620000}"/>
    <cellStyle name="Normal 2 3 2 2 3 2 3" xfId="10724" xr:uid="{00000000-0005-0000-0000-000056620000}"/>
    <cellStyle name="Normal 2 3 2 2 3 2 3 2" xfId="23293" xr:uid="{00000000-0005-0000-0000-000057620000}"/>
    <cellStyle name="Normal 2 3 2 2 3 2 4" xfId="10725" xr:uid="{00000000-0005-0000-0000-000058620000}"/>
    <cellStyle name="Normal 2 3 2 2 3 2 4 2" xfId="27129" xr:uid="{00000000-0005-0000-0000-000059620000}"/>
    <cellStyle name="Normal 2 3 2 2 3 2 5" xfId="10726" xr:uid="{00000000-0005-0000-0000-00005A620000}"/>
    <cellStyle name="Normal 2 3 2 2 3 2 5 2" xfId="30966" xr:uid="{00000000-0005-0000-0000-00005B620000}"/>
    <cellStyle name="Normal 2 3 2 2 3 2 6" xfId="17940" xr:uid="{00000000-0005-0000-0000-00005C620000}"/>
    <cellStyle name="Normal 2 3 2 2 3 3" xfId="10727" xr:uid="{00000000-0005-0000-0000-00005D620000}"/>
    <cellStyle name="Normal 2 3 2 2 3 3 2" xfId="10728" xr:uid="{00000000-0005-0000-0000-00005E620000}"/>
    <cellStyle name="Normal 2 3 2 2 3 3 2 2" xfId="23295" xr:uid="{00000000-0005-0000-0000-00005F620000}"/>
    <cellStyle name="Normal 2 3 2 2 3 3 3" xfId="10729" xr:uid="{00000000-0005-0000-0000-000060620000}"/>
    <cellStyle name="Normal 2 3 2 2 3 3 3 2" xfId="27131" xr:uid="{00000000-0005-0000-0000-000061620000}"/>
    <cellStyle name="Normal 2 3 2 2 3 3 4" xfId="10730" xr:uid="{00000000-0005-0000-0000-000062620000}"/>
    <cellStyle name="Normal 2 3 2 2 3 3 4 2" xfId="30968" xr:uid="{00000000-0005-0000-0000-000063620000}"/>
    <cellStyle name="Normal 2 3 2 2 3 3 5" xfId="19222" xr:uid="{00000000-0005-0000-0000-000064620000}"/>
    <cellStyle name="Normal 2 3 2 2 3 4" xfId="10731" xr:uid="{00000000-0005-0000-0000-000065620000}"/>
    <cellStyle name="Normal 2 3 2 2 3 4 2" xfId="23292" xr:uid="{00000000-0005-0000-0000-000066620000}"/>
    <cellStyle name="Normal 2 3 2 2 3 5" xfId="10732" xr:uid="{00000000-0005-0000-0000-000067620000}"/>
    <cellStyle name="Normal 2 3 2 2 3 5 2" xfId="27128" xr:uid="{00000000-0005-0000-0000-000068620000}"/>
    <cellStyle name="Normal 2 3 2 2 3 6" xfId="10733" xr:uid="{00000000-0005-0000-0000-000069620000}"/>
    <cellStyle name="Normal 2 3 2 2 3 6 2" xfId="30965" xr:uid="{00000000-0005-0000-0000-00006A620000}"/>
    <cellStyle name="Normal 2 3 2 2 3 7" xfId="17939" xr:uid="{00000000-0005-0000-0000-00006B620000}"/>
    <cellStyle name="Normal 2 3 2 2 4" xfId="10734" xr:uid="{00000000-0005-0000-0000-00006C620000}"/>
    <cellStyle name="Normal 2 3 2 2 4 2" xfId="10735" xr:uid="{00000000-0005-0000-0000-00006D620000}"/>
    <cellStyle name="Normal 2 3 2 2 4 2 2" xfId="10736" xr:uid="{00000000-0005-0000-0000-00006E620000}"/>
    <cellStyle name="Normal 2 3 2 2 4 2 2 2" xfId="23297" xr:uid="{00000000-0005-0000-0000-00006F620000}"/>
    <cellStyle name="Normal 2 3 2 2 4 2 3" xfId="10737" xr:uid="{00000000-0005-0000-0000-000070620000}"/>
    <cellStyle name="Normal 2 3 2 2 4 2 3 2" xfId="27133" xr:uid="{00000000-0005-0000-0000-000071620000}"/>
    <cellStyle name="Normal 2 3 2 2 4 2 4" xfId="10738" xr:uid="{00000000-0005-0000-0000-000072620000}"/>
    <cellStyle name="Normal 2 3 2 2 4 2 4 2" xfId="30970" xr:uid="{00000000-0005-0000-0000-000073620000}"/>
    <cellStyle name="Normal 2 3 2 2 4 2 5" xfId="20206" xr:uid="{00000000-0005-0000-0000-000074620000}"/>
    <cellStyle name="Normal 2 3 2 2 4 3" xfId="10739" xr:uid="{00000000-0005-0000-0000-000075620000}"/>
    <cellStyle name="Normal 2 3 2 2 4 3 2" xfId="23296" xr:uid="{00000000-0005-0000-0000-000076620000}"/>
    <cellStyle name="Normal 2 3 2 2 4 4" xfId="10740" xr:uid="{00000000-0005-0000-0000-000077620000}"/>
    <cellStyle name="Normal 2 3 2 2 4 4 2" xfId="27132" xr:uid="{00000000-0005-0000-0000-000078620000}"/>
    <cellStyle name="Normal 2 3 2 2 4 5" xfId="10741" xr:uid="{00000000-0005-0000-0000-000079620000}"/>
    <cellStyle name="Normal 2 3 2 2 4 5 2" xfId="30969" xr:uid="{00000000-0005-0000-0000-00007A620000}"/>
    <cellStyle name="Normal 2 3 2 2 4 6" xfId="17941" xr:uid="{00000000-0005-0000-0000-00007B620000}"/>
    <cellStyle name="Normal 2 3 2 2 5" xfId="10742" xr:uid="{00000000-0005-0000-0000-00007C620000}"/>
    <cellStyle name="Normal 2 3 2 2 5 2" xfId="10743" xr:uid="{00000000-0005-0000-0000-00007D620000}"/>
    <cellStyle name="Normal 2 3 2 2 5 2 2" xfId="23298" xr:uid="{00000000-0005-0000-0000-00007E620000}"/>
    <cellStyle name="Normal 2 3 2 2 5 3" xfId="10744" xr:uid="{00000000-0005-0000-0000-00007F620000}"/>
    <cellStyle name="Normal 2 3 2 2 5 3 2" xfId="27134" xr:uid="{00000000-0005-0000-0000-000080620000}"/>
    <cellStyle name="Normal 2 3 2 2 5 4" xfId="10745" xr:uid="{00000000-0005-0000-0000-000081620000}"/>
    <cellStyle name="Normal 2 3 2 2 5 4 2" xfId="30971" xr:uid="{00000000-0005-0000-0000-000082620000}"/>
    <cellStyle name="Normal 2 3 2 2 5 5" xfId="19219" xr:uid="{00000000-0005-0000-0000-000083620000}"/>
    <cellStyle name="Normal 2 3 2 2 6" xfId="10746" xr:uid="{00000000-0005-0000-0000-000084620000}"/>
    <cellStyle name="Normal 2 3 2 2 6 2" xfId="23283" xr:uid="{00000000-0005-0000-0000-000085620000}"/>
    <cellStyle name="Normal 2 3 2 2 7" xfId="10747" xr:uid="{00000000-0005-0000-0000-000086620000}"/>
    <cellStyle name="Normal 2 3 2 2 7 2" xfId="27119" xr:uid="{00000000-0005-0000-0000-000087620000}"/>
    <cellStyle name="Normal 2 3 2 2 8" xfId="10748" xr:uid="{00000000-0005-0000-0000-000088620000}"/>
    <cellStyle name="Normal 2 3 2 2 8 2" xfId="30956" xr:uid="{00000000-0005-0000-0000-000089620000}"/>
    <cellStyle name="Normal 2 3 2 2 9" xfId="17934" xr:uid="{00000000-0005-0000-0000-00008A620000}"/>
    <cellStyle name="Normal 2 3 2 3" xfId="10749" xr:uid="{00000000-0005-0000-0000-00008B620000}"/>
    <cellStyle name="Normal 2 3 2 3 2" xfId="10750" xr:uid="{00000000-0005-0000-0000-00008C620000}"/>
    <cellStyle name="Normal 2 3 2 3 2 2" xfId="10751" xr:uid="{00000000-0005-0000-0000-00008D620000}"/>
    <cellStyle name="Normal 2 3 2 3 2 2 2" xfId="10752" xr:uid="{00000000-0005-0000-0000-00008E620000}"/>
    <cellStyle name="Normal 2 3 2 3 2 2 2 2" xfId="10753" xr:uid="{00000000-0005-0000-0000-00008F620000}"/>
    <cellStyle name="Normal 2 3 2 3 2 2 2 2 2" xfId="23302" xr:uid="{00000000-0005-0000-0000-000090620000}"/>
    <cellStyle name="Normal 2 3 2 3 2 2 2 3" xfId="10754" xr:uid="{00000000-0005-0000-0000-000091620000}"/>
    <cellStyle name="Normal 2 3 2 3 2 2 2 3 2" xfId="27138" xr:uid="{00000000-0005-0000-0000-000092620000}"/>
    <cellStyle name="Normal 2 3 2 3 2 2 2 4" xfId="10755" xr:uid="{00000000-0005-0000-0000-000093620000}"/>
    <cellStyle name="Normal 2 3 2 3 2 2 2 4 2" xfId="30975" xr:uid="{00000000-0005-0000-0000-000094620000}"/>
    <cellStyle name="Normal 2 3 2 3 2 2 2 5" xfId="20211" xr:uid="{00000000-0005-0000-0000-000095620000}"/>
    <cellStyle name="Normal 2 3 2 3 2 2 3" xfId="10756" xr:uid="{00000000-0005-0000-0000-000096620000}"/>
    <cellStyle name="Normal 2 3 2 3 2 2 3 2" xfId="23301" xr:uid="{00000000-0005-0000-0000-000097620000}"/>
    <cellStyle name="Normal 2 3 2 3 2 2 4" xfId="10757" xr:uid="{00000000-0005-0000-0000-000098620000}"/>
    <cellStyle name="Normal 2 3 2 3 2 2 4 2" xfId="27137" xr:uid="{00000000-0005-0000-0000-000099620000}"/>
    <cellStyle name="Normal 2 3 2 3 2 2 5" xfId="10758" xr:uid="{00000000-0005-0000-0000-00009A620000}"/>
    <cellStyle name="Normal 2 3 2 3 2 2 5 2" xfId="30974" xr:uid="{00000000-0005-0000-0000-00009B620000}"/>
    <cellStyle name="Normal 2 3 2 3 2 2 6" xfId="17944" xr:uid="{00000000-0005-0000-0000-00009C620000}"/>
    <cellStyle name="Normal 2 3 2 3 2 3" xfId="10759" xr:uid="{00000000-0005-0000-0000-00009D620000}"/>
    <cellStyle name="Normal 2 3 2 3 2 3 2" xfId="10760" xr:uid="{00000000-0005-0000-0000-00009E620000}"/>
    <cellStyle name="Normal 2 3 2 3 2 3 2 2" xfId="23303" xr:uid="{00000000-0005-0000-0000-00009F620000}"/>
    <cellStyle name="Normal 2 3 2 3 2 3 3" xfId="10761" xr:uid="{00000000-0005-0000-0000-0000A0620000}"/>
    <cellStyle name="Normal 2 3 2 3 2 3 3 2" xfId="27139" xr:uid="{00000000-0005-0000-0000-0000A1620000}"/>
    <cellStyle name="Normal 2 3 2 3 2 3 4" xfId="10762" xr:uid="{00000000-0005-0000-0000-0000A2620000}"/>
    <cellStyle name="Normal 2 3 2 3 2 3 4 2" xfId="30976" xr:uid="{00000000-0005-0000-0000-0000A3620000}"/>
    <cellStyle name="Normal 2 3 2 3 2 3 5" xfId="19224" xr:uid="{00000000-0005-0000-0000-0000A4620000}"/>
    <cellStyle name="Normal 2 3 2 3 2 4" xfId="10763" xr:uid="{00000000-0005-0000-0000-0000A5620000}"/>
    <cellStyle name="Normal 2 3 2 3 2 4 2" xfId="23300" xr:uid="{00000000-0005-0000-0000-0000A6620000}"/>
    <cellStyle name="Normal 2 3 2 3 2 5" xfId="10764" xr:uid="{00000000-0005-0000-0000-0000A7620000}"/>
    <cellStyle name="Normal 2 3 2 3 2 5 2" xfId="27136" xr:uid="{00000000-0005-0000-0000-0000A8620000}"/>
    <cellStyle name="Normal 2 3 2 3 2 6" xfId="10765" xr:uid="{00000000-0005-0000-0000-0000A9620000}"/>
    <cellStyle name="Normal 2 3 2 3 2 6 2" xfId="30973" xr:uid="{00000000-0005-0000-0000-0000AA620000}"/>
    <cellStyle name="Normal 2 3 2 3 2 7" xfId="17943" xr:uid="{00000000-0005-0000-0000-0000AB620000}"/>
    <cellStyle name="Normal 2 3 2 3 3" xfId="10766" xr:uid="{00000000-0005-0000-0000-0000AC620000}"/>
    <cellStyle name="Normal 2 3 2 3 3 2" xfId="10767" xr:uid="{00000000-0005-0000-0000-0000AD620000}"/>
    <cellStyle name="Normal 2 3 2 3 3 2 2" xfId="10768" xr:uid="{00000000-0005-0000-0000-0000AE620000}"/>
    <cellStyle name="Normal 2 3 2 3 3 2 2 2" xfId="23305" xr:uid="{00000000-0005-0000-0000-0000AF620000}"/>
    <cellStyle name="Normal 2 3 2 3 3 2 3" xfId="10769" xr:uid="{00000000-0005-0000-0000-0000B0620000}"/>
    <cellStyle name="Normal 2 3 2 3 3 2 3 2" xfId="27141" xr:uid="{00000000-0005-0000-0000-0000B1620000}"/>
    <cellStyle name="Normal 2 3 2 3 3 2 4" xfId="10770" xr:uid="{00000000-0005-0000-0000-0000B2620000}"/>
    <cellStyle name="Normal 2 3 2 3 3 2 4 2" xfId="30978" xr:uid="{00000000-0005-0000-0000-0000B3620000}"/>
    <cellStyle name="Normal 2 3 2 3 3 2 5" xfId="20210" xr:uid="{00000000-0005-0000-0000-0000B4620000}"/>
    <cellStyle name="Normal 2 3 2 3 3 3" xfId="10771" xr:uid="{00000000-0005-0000-0000-0000B5620000}"/>
    <cellStyle name="Normal 2 3 2 3 3 3 2" xfId="23304" xr:uid="{00000000-0005-0000-0000-0000B6620000}"/>
    <cellStyle name="Normal 2 3 2 3 3 4" xfId="10772" xr:uid="{00000000-0005-0000-0000-0000B7620000}"/>
    <cellStyle name="Normal 2 3 2 3 3 4 2" xfId="27140" xr:uid="{00000000-0005-0000-0000-0000B8620000}"/>
    <cellStyle name="Normal 2 3 2 3 3 5" xfId="10773" xr:uid="{00000000-0005-0000-0000-0000B9620000}"/>
    <cellStyle name="Normal 2 3 2 3 3 5 2" xfId="30977" xr:uid="{00000000-0005-0000-0000-0000BA620000}"/>
    <cellStyle name="Normal 2 3 2 3 3 6" xfId="17945" xr:uid="{00000000-0005-0000-0000-0000BB620000}"/>
    <cellStyle name="Normal 2 3 2 3 4" xfId="10774" xr:uid="{00000000-0005-0000-0000-0000BC620000}"/>
    <cellStyle name="Normal 2 3 2 3 4 2" xfId="10775" xr:uid="{00000000-0005-0000-0000-0000BD620000}"/>
    <cellStyle name="Normal 2 3 2 3 4 2 2" xfId="23306" xr:uid="{00000000-0005-0000-0000-0000BE620000}"/>
    <cellStyle name="Normal 2 3 2 3 4 3" xfId="10776" xr:uid="{00000000-0005-0000-0000-0000BF620000}"/>
    <cellStyle name="Normal 2 3 2 3 4 3 2" xfId="27142" xr:uid="{00000000-0005-0000-0000-0000C0620000}"/>
    <cellStyle name="Normal 2 3 2 3 4 4" xfId="10777" xr:uid="{00000000-0005-0000-0000-0000C1620000}"/>
    <cellStyle name="Normal 2 3 2 3 4 4 2" xfId="30979" xr:uid="{00000000-0005-0000-0000-0000C2620000}"/>
    <cellStyle name="Normal 2 3 2 3 4 5" xfId="19223" xr:uid="{00000000-0005-0000-0000-0000C3620000}"/>
    <cellStyle name="Normal 2 3 2 3 5" xfId="10778" xr:uid="{00000000-0005-0000-0000-0000C4620000}"/>
    <cellStyle name="Normal 2 3 2 3 5 2" xfId="23299" xr:uid="{00000000-0005-0000-0000-0000C5620000}"/>
    <cellStyle name="Normal 2 3 2 3 6" xfId="10779" xr:uid="{00000000-0005-0000-0000-0000C6620000}"/>
    <cellStyle name="Normal 2 3 2 3 6 2" xfId="27135" xr:uid="{00000000-0005-0000-0000-0000C7620000}"/>
    <cellStyle name="Normal 2 3 2 3 7" xfId="10780" xr:uid="{00000000-0005-0000-0000-0000C8620000}"/>
    <cellStyle name="Normal 2 3 2 3 7 2" xfId="30972" xr:uid="{00000000-0005-0000-0000-0000C9620000}"/>
    <cellStyle name="Normal 2 3 2 3 8" xfId="17942" xr:uid="{00000000-0005-0000-0000-0000CA620000}"/>
    <cellStyle name="Normal 2 3 2 4" xfId="10781" xr:uid="{00000000-0005-0000-0000-0000CB620000}"/>
    <cellStyle name="Normal 2 3 2 4 2" xfId="10782" xr:uid="{00000000-0005-0000-0000-0000CC620000}"/>
    <cellStyle name="Normal 2 3 2 4 2 2" xfId="10783" xr:uid="{00000000-0005-0000-0000-0000CD620000}"/>
    <cellStyle name="Normal 2 3 2 4 2 2 2" xfId="10784" xr:uid="{00000000-0005-0000-0000-0000CE620000}"/>
    <cellStyle name="Normal 2 3 2 4 2 2 2 2" xfId="23309" xr:uid="{00000000-0005-0000-0000-0000CF620000}"/>
    <cellStyle name="Normal 2 3 2 4 2 2 3" xfId="10785" xr:uid="{00000000-0005-0000-0000-0000D0620000}"/>
    <cellStyle name="Normal 2 3 2 4 2 2 3 2" xfId="27145" xr:uid="{00000000-0005-0000-0000-0000D1620000}"/>
    <cellStyle name="Normal 2 3 2 4 2 2 4" xfId="10786" xr:uid="{00000000-0005-0000-0000-0000D2620000}"/>
    <cellStyle name="Normal 2 3 2 4 2 2 4 2" xfId="30982" xr:uid="{00000000-0005-0000-0000-0000D3620000}"/>
    <cellStyle name="Normal 2 3 2 4 2 2 5" xfId="20212" xr:uid="{00000000-0005-0000-0000-0000D4620000}"/>
    <cellStyle name="Normal 2 3 2 4 2 3" xfId="10787" xr:uid="{00000000-0005-0000-0000-0000D5620000}"/>
    <cellStyle name="Normal 2 3 2 4 2 3 2" xfId="23308" xr:uid="{00000000-0005-0000-0000-0000D6620000}"/>
    <cellStyle name="Normal 2 3 2 4 2 4" xfId="10788" xr:uid="{00000000-0005-0000-0000-0000D7620000}"/>
    <cellStyle name="Normal 2 3 2 4 2 4 2" xfId="27144" xr:uid="{00000000-0005-0000-0000-0000D8620000}"/>
    <cellStyle name="Normal 2 3 2 4 2 5" xfId="10789" xr:uid="{00000000-0005-0000-0000-0000D9620000}"/>
    <cellStyle name="Normal 2 3 2 4 2 5 2" xfId="30981" xr:uid="{00000000-0005-0000-0000-0000DA620000}"/>
    <cellStyle name="Normal 2 3 2 4 2 6" xfId="17947" xr:uid="{00000000-0005-0000-0000-0000DB620000}"/>
    <cellStyle name="Normal 2 3 2 4 3" xfId="10790" xr:uid="{00000000-0005-0000-0000-0000DC620000}"/>
    <cellStyle name="Normal 2 3 2 4 3 2" xfId="10791" xr:uid="{00000000-0005-0000-0000-0000DD620000}"/>
    <cellStyle name="Normal 2 3 2 4 3 2 2" xfId="23310" xr:uid="{00000000-0005-0000-0000-0000DE620000}"/>
    <cellStyle name="Normal 2 3 2 4 3 3" xfId="10792" xr:uid="{00000000-0005-0000-0000-0000DF620000}"/>
    <cellStyle name="Normal 2 3 2 4 3 3 2" xfId="27146" xr:uid="{00000000-0005-0000-0000-0000E0620000}"/>
    <cellStyle name="Normal 2 3 2 4 3 4" xfId="10793" xr:uid="{00000000-0005-0000-0000-0000E1620000}"/>
    <cellStyle name="Normal 2 3 2 4 3 4 2" xfId="30983" xr:uid="{00000000-0005-0000-0000-0000E2620000}"/>
    <cellStyle name="Normal 2 3 2 4 3 5" xfId="19225" xr:uid="{00000000-0005-0000-0000-0000E3620000}"/>
    <cellStyle name="Normal 2 3 2 4 4" xfId="10794" xr:uid="{00000000-0005-0000-0000-0000E4620000}"/>
    <cellStyle name="Normal 2 3 2 4 4 2" xfId="23307" xr:uid="{00000000-0005-0000-0000-0000E5620000}"/>
    <cellStyle name="Normal 2 3 2 4 5" xfId="10795" xr:uid="{00000000-0005-0000-0000-0000E6620000}"/>
    <cellStyle name="Normal 2 3 2 4 5 2" xfId="27143" xr:uid="{00000000-0005-0000-0000-0000E7620000}"/>
    <cellStyle name="Normal 2 3 2 4 6" xfId="10796" xr:uid="{00000000-0005-0000-0000-0000E8620000}"/>
    <cellStyle name="Normal 2 3 2 4 6 2" xfId="30980" xr:uid="{00000000-0005-0000-0000-0000E9620000}"/>
    <cellStyle name="Normal 2 3 2 4 7" xfId="17946" xr:uid="{00000000-0005-0000-0000-0000EA620000}"/>
    <cellStyle name="Normal 2 3 2 5" xfId="10797" xr:uid="{00000000-0005-0000-0000-0000EB620000}"/>
    <cellStyle name="Normal 2 3 2 5 2" xfId="10798" xr:uid="{00000000-0005-0000-0000-0000EC620000}"/>
    <cellStyle name="Normal 2 3 2 5 2 2" xfId="10799" xr:uid="{00000000-0005-0000-0000-0000ED620000}"/>
    <cellStyle name="Normal 2 3 2 5 2 2 2" xfId="10800" xr:uid="{00000000-0005-0000-0000-0000EE620000}"/>
    <cellStyle name="Normal 2 3 2 5 2 2 2 2" xfId="23313" xr:uid="{00000000-0005-0000-0000-0000EF620000}"/>
    <cellStyle name="Normal 2 3 2 5 2 2 3" xfId="10801" xr:uid="{00000000-0005-0000-0000-0000F0620000}"/>
    <cellStyle name="Normal 2 3 2 5 2 2 3 2" xfId="27149" xr:uid="{00000000-0005-0000-0000-0000F1620000}"/>
    <cellStyle name="Normal 2 3 2 5 2 2 4" xfId="10802" xr:uid="{00000000-0005-0000-0000-0000F2620000}"/>
    <cellStyle name="Normal 2 3 2 5 2 2 4 2" xfId="30986" xr:uid="{00000000-0005-0000-0000-0000F3620000}"/>
    <cellStyle name="Normal 2 3 2 5 2 2 5" xfId="20589" xr:uid="{00000000-0005-0000-0000-0000F4620000}"/>
    <cellStyle name="Normal 2 3 2 5 2 3" xfId="10803" xr:uid="{00000000-0005-0000-0000-0000F5620000}"/>
    <cellStyle name="Normal 2 3 2 5 2 3 2" xfId="23312" xr:uid="{00000000-0005-0000-0000-0000F6620000}"/>
    <cellStyle name="Normal 2 3 2 5 2 4" xfId="10804" xr:uid="{00000000-0005-0000-0000-0000F7620000}"/>
    <cellStyle name="Normal 2 3 2 5 2 4 2" xfId="27148" xr:uid="{00000000-0005-0000-0000-0000F8620000}"/>
    <cellStyle name="Normal 2 3 2 5 2 5" xfId="10805" xr:uid="{00000000-0005-0000-0000-0000F9620000}"/>
    <cellStyle name="Normal 2 3 2 5 2 5 2" xfId="30985" xr:uid="{00000000-0005-0000-0000-0000FA620000}"/>
    <cellStyle name="Normal 2 3 2 5 2 6" xfId="17949" xr:uid="{00000000-0005-0000-0000-0000FB620000}"/>
    <cellStyle name="Normal 2 3 2 5 3" xfId="10806" xr:uid="{00000000-0005-0000-0000-0000FC620000}"/>
    <cellStyle name="Normal 2 3 2 5 3 2" xfId="10807" xr:uid="{00000000-0005-0000-0000-0000FD620000}"/>
    <cellStyle name="Normal 2 3 2 5 3 2 2" xfId="23314" xr:uid="{00000000-0005-0000-0000-0000FE620000}"/>
    <cellStyle name="Normal 2 3 2 5 3 3" xfId="10808" xr:uid="{00000000-0005-0000-0000-0000FF620000}"/>
    <cellStyle name="Normal 2 3 2 5 3 3 2" xfId="27150" xr:uid="{00000000-0005-0000-0000-000000630000}"/>
    <cellStyle name="Normal 2 3 2 5 3 4" xfId="10809" xr:uid="{00000000-0005-0000-0000-000001630000}"/>
    <cellStyle name="Normal 2 3 2 5 3 4 2" xfId="30987" xr:uid="{00000000-0005-0000-0000-000002630000}"/>
    <cellStyle name="Normal 2 3 2 5 3 5" xfId="19602" xr:uid="{00000000-0005-0000-0000-000003630000}"/>
    <cellStyle name="Normal 2 3 2 5 4" xfId="10810" xr:uid="{00000000-0005-0000-0000-000004630000}"/>
    <cellStyle name="Normal 2 3 2 5 4 2" xfId="23311" xr:uid="{00000000-0005-0000-0000-000005630000}"/>
    <cellStyle name="Normal 2 3 2 5 5" xfId="10811" xr:uid="{00000000-0005-0000-0000-000006630000}"/>
    <cellStyle name="Normal 2 3 2 5 5 2" xfId="27147" xr:uid="{00000000-0005-0000-0000-000007630000}"/>
    <cellStyle name="Normal 2 3 2 5 6" xfId="10812" xr:uid="{00000000-0005-0000-0000-000008630000}"/>
    <cellStyle name="Normal 2 3 2 5 6 2" xfId="30984" xr:uid="{00000000-0005-0000-0000-000009630000}"/>
    <cellStyle name="Normal 2 3 2 5 7" xfId="17948" xr:uid="{00000000-0005-0000-0000-00000A630000}"/>
    <cellStyle name="Normal 2 3 2 6" xfId="10813" xr:uid="{00000000-0005-0000-0000-00000B630000}"/>
    <cellStyle name="Normal 2 3 2 6 2" xfId="10814" xr:uid="{00000000-0005-0000-0000-00000C630000}"/>
    <cellStyle name="Normal 2 3 2 6 2 2" xfId="10815" xr:uid="{00000000-0005-0000-0000-00000D630000}"/>
    <cellStyle name="Normal 2 3 2 6 2 2 2" xfId="23316" xr:uid="{00000000-0005-0000-0000-00000E630000}"/>
    <cellStyle name="Normal 2 3 2 6 2 3" xfId="10816" xr:uid="{00000000-0005-0000-0000-00000F630000}"/>
    <cellStyle name="Normal 2 3 2 6 2 3 2" xfId="27152" xr:uid="{00000000-0005-0000-0000-000010630000}"/>
    <cellStyle name="Normal 2 3 2 6 2 4" xfId="10817" xr:uid="{00000000-0005-0000-0000-000011630000}"/>
    <cellStyle name="Normal 2 3 2 6 2 4 2" xfId="30989" xr:uid="{00000000-0005-0000-0000-000012630000}"/>
    <cellStyle name="Normal 2 3 2 6 2 5" xfId="20205" xr:uid="{00000000-0005-0000-0000-000013630000}"/>
    <cellStyle name="Normal 2 3 2 6 3" xfId="10818" xr:uid="{00000000-0005-0000-0000-000014630000}"/>
    <cellStyle name="Normal 2 3 2 6 3 2" xfId="23315" xr:uid="{00000000-0005-0000-0000-000015630000}"/>
    <cellStyle name="Normal 2 3 2 6 4" xfId="10819" xr:uid="{00000000-0005-0000-0000-000016630000}"/>
    <cellStyle name="Normal 2 3 2 6 4 2" xfId="27151" xr:uid="{00000000-0005-0000-0000-000017630000}"/>
    <cellStyle name="Normal 2 3 2 6 5" xfId="10820" xr:uid="{00000000-0005-0000-0000-000018630000}"/>
    <cellStyle name="Normal 2 3 2 6 5 2" xfId="30988" xr:uid="{00000000-0005-0000-0000-000019630000}"/>
    <cellStyle name="Normal 2 3 2 6 6" xfId="17950" xr:uid="{00000000-0005-0000-0000-00001A630000}"/>
    <cellStyle name="Normal 2 3 2 7" xfId="10821" xr:uid="{00000000-0005-0000-0000-00001B630000}"/>
    <cellStyle name="Normal 2 3 2 7 2" xfId="10822" xr:uid="{00000000-0005-0000-0000-00001C630000}"/>
    <cellStyle name="Normal 2 3 2 7 2 2" xfId="23317" xr:uid="{00000000-0005-0000-0000-00001D630000}"/>
    <cellStyle name="Normal 2 3 2 7 3" xfId="10823" xr:uid="{00000000-0005-0000-0000-00001E630000}"/>
    <cellStyle name="Normal 2 3 2 7 3 2" xfId="27153" xr:uid="{00000000-0005-0000-0000-00001F630000}"/>
    <cellStyle name="Normal 2 3 2 7 4" xfId="10824" xr:uid="{00000000-0005-0000-0000-000020630000}"/>
    <cellStyle name="Normal 2 3 2 7 4 2" xfId="30990" xr:uid="{00000000-0005-0000-0000-000021630000}"/>
    <cellStyle name="Normal 2 3 2 7 5" xfId="19218" xr:uid="{00000000-0005-0000-0000-000022630000}"/>
    <cellStyle name="Normal 2 3 2 8" xfId="10825" xr:uid="{00000000-0005-0000-0000-000023630000}"/>
    <cellStyle name="Normal 2 3 2 8 2" xfId="23282" xr:uid="{00000000-0005-0000-0000-000024630000}"/>
    <cellStyle name="Normal 2 3 2 9" xfId="10826" xr:uid="{00000000-0005-0000-0000-000025630000}"/>
    <cellStyle name="Normal 2 3 2 9 2" xfId="27118" xr:uid="{00000000-0005-0000-0000-000026630000}"/>
    <cellStyle name="Normal 2 3 3" xfId="10827" xr:uid="{00000000-0005-0000-0000-000027630000}"/>
    <cellStyle name="Normal 2 3 3 10" xfId="10828" xr:uid="{00000000-0005-0000-0000-000028630000}"/>
    <cellStyle name="Normal 2 3 3 10 2" xfId="30991" xr:uid="{00000000-0005-0000-0000-000029630000}"/>
    <cellStyle name="Normal 2 3 3 11" xfId="17951" xr:uid="{00000000-0005-0000-0000-00002A630000}"/>
    <cellStyle name="Normal 2 3 3 2" xfId="10829" xr:uid="{00000000-0005-0000-0000-00002B630000}"/>
    <cellStyle name="Normal 2 3 3 2 2" xfId="10830" xr:uid="{00000000-0005-0000-0000-00002C630000}"/>
    <cellStyle name="Normal 2 3 3 2 2 2" xfId="10831" xr:uid="{00000000-0005-0000-0000-00002D630000}"/>
    <cellStyle name="Normal 2 3 3 2 2 2 2" xfId="10832" xr:uid="{00000000-0005-0000-0000-00002E630000}"/>
    <cellStyle name="Normal 2 3 3 2 2 2 2 2" xfId="10833" xr:uid="{00000000-0005-0000-0000-00002F630000}"/>
    <cellStyle name="Normal 2 3 3 2 2 2 2 2 2" xfId="10834" xr:uid="{00000000-0005-0000-0000-000030630000}"/>
    <cellStyle name="Normal 2 3 3 2 2 2 2 2 2 2" xfId="23323" xr:uid="{00000000-0005-0000-0000-000031630000}"/>
    <cellStyle name="Normal 2 3 3 2 2 2 2 2 3" xfId="10835" xr:uid="{00000000-0005-0000-0000-000032630000}"/>
    <cellStyle name="Normal 2 3 3 2 2 2 2 2 3 2" xfId="27159" xr:uid="{00000000-0005-0000-0000-000033630000}"/>
    <cellStyle name="Normal 2 3 3 2 2 2 2 2 4" xfId="10836" xr:uid="{00000000-0005-0000-0000-000034630000}"/>
    <cellStyle name="Normal 2 3 3 2 2 2 2 2 4 2" xfId="30996" xr:uid="{00000000-0005-0000-0000-000035630000}"/>
    <cellStyle name="Normal 2 3 3 2 2 2 2 2 5" xfId="20216" xr:uid="{00000000-0005-0000-0000-000036630000}"/>
    <cellStyle name="Normal 2 3 3 2 2 2 2 3" xfId="10837" xr:uid="{00000000-0005-0000-0000-000037630000}"/>
    <cellStyle name="Normal 2 3 3 2 2 2 2 3 2" xfId="23322" xr:uid="{00000000-0005-0000-0000-000038630000}"/>
    <cellStyle name="Normal 2 3 3 2 2 2 2 4" xfId="10838" xr:uid="{00000000-0005-0000-0000-000039630000}"/>
    <cellStyle name="Normal 2 3 3 2 2 2 2 4 2" xfId="27158" xr:uid="{00000000-0005-0000-0000-00003A630000}"/>
    <cellStyle name="Normal 2 3 3 2 2 2 2 5" xfId="10839" xr:uid="{00000000-0005-0000-0000-00003B630000}"/>
    <cellStyle name="Normal 2 3 3 2 2 2 2 5 2" xfId="30995" xr:uid="{00000000-0005-0000-0000-00003C630000}"/>
    <cellStyle name="Normal 2 3 3 2 2 2 2 6" xfId="17955" xr:uid="{00000000-0005-0000-0000-00003D630000}"/>
    <cellStyle name="Normal 2 3 3 2 2 2 3" xfId="10840" xr:uid="{00000000-0005-0000-0000-00003E630000}"/>
    <cellStyle name="Normal 2 3 3 2 2 2 3 2" xfId="10841" xr:uid="{00000000-0005-0000-0000-00003F630000}"/>
    <cellStyle name="Normal 2 3 3 2 2 2 3 2 2" xfId="23324" xr:uid="{00000000-0005-0000-0000-000040630000}"/>
    <cellStyle name="Normal 2 3 3 2 2 2 3 3" xfId="10842" xr:uid="{00000000-0005-0000-0000-000041630000}"/>
    <cellStyle name="Normal 2 3 3 2 2 2 3 3 2" xfId="27160" xr:uid="{00000000-0005-0000-0000-000042630000}"/>
    <cellStyle name="Normal 2 3 3 2 2 2 3 4" xfId="10843" xr:uid="{00000000-0005-0000-0000-000043630000}"/>
    <cellStyle name="Normal 2 3 3 2 2 2 3 4 2" xfId="30997" xr:uid="{00000000-0005-0000-0000-000044630000}"/>
    <cellStyle name="Normal 2 3 3 2 2 2 3 5" xfId="19229" xr:uid="{00000000-0005-0000-0000-000045630000}"/>
    <cellStyle name="Normal 2 3 3 2 2 2 4" xfId="10844" xr:uid="{00000000-0005-0000-0000-000046630000}"/>
    <cellStyle name="Normal 2 3 3 2 2 2 4 2" xfId="23321" xr:uid="{00000000-0005-0000-0000-000047630000}"/>
    <cellStyle name="Normal 2 3 3 2 2 2 5" xfId="10845" xr:uid="{00000000-0005-0000-0000-000048630000}"/>
    <cellStyle name="Normal 2 3 3 2 2 2 5 2" xfId="27157" xr:uid="{00000000-0005-0000-0000-000049630000}"/>
    <cellStyle name="Normal 2 3 3 2 2 2 6" xfId="10846" xr:uid="{00000000-0005-0000-0000-00004A630000}"/>
    <cellStyle name="Normal 2 3 3 2 2 2 6 2" xfId="30994" xr:uid="{00000000-0005-0000-0000-00004B630000}"/>
    <cellStyle name="Normal 2 3 3 2 2 2 7" xfId="17954" xr:uid="{00000000-0005-0000-0000-00004C630000}"/>
    <cellStyle name="Normal 2 3 3 2 2 3" xfId="10847" xr:uid="{00000000-0005-0000-0000-00004D630000}"/>
    <cellStyle name="Normal 2 3 3 2 2 3 2" xfId="10848" xr:uid="{00000000-0005-0000-0000-00004E630000}"/>
    <cellStyle name="Normal 2 3 3 2 2 3 2 2" xfId="10849" xr:uid="{00000000-0005-0000-0000-00004F630000}"/>
    <cellStyle name="Normal 2 3 3 2 2 3 2 2 2" xfId="23326" xr:uid="{00000000-0005-0000-0000-000050630000}"/>
    <cellStyle name="Normal 2 3 3 2 2 3 2 3" xfId="10850" xr:uid="{00000000-0005-0000-0000-000051630000}"/>
    <cellStyle name="Normal 2 3 3 2 2 3 2 3 2" xfId="27162" xr:uid="{00000000-0005-0000-0000-000052630000}"/>
    <cellStyle name="Normal 2 3 3 2 2 3 2 4" xfId="10851" xr:uid="{00000000-0005-0000-0000-000053630000}"/>
    <cellStyle name="Normal 2 3 3 2 2 3 2 4 2" xfId="30999" xr:uid="{00000000-0005-0000-0000-000054630000}"/>
    <cellStyle name="Normal 2 3 3 2 2 3 2 5" xfId="20215" xr:uid="{00000000-0005-0000-0000-000055630000}"/>
    <cellStyle name="Normal 2 3 3 2 2 3 3" xfId="10852" xr:uid="{00000000-0005-0000-0000-000056630000}"/>
    <cellStyle name="Normal 2 3 3 2 2 3 3 2" xfId="23325" xr:uid="{00000000-0005-0000-0000-000057630000}"/>
    <cellStyle name="Normal 2 3 3 2 2 3 4" xfId="10853" xr:uid="{00000000-0005-0000-0000-000058630000}"/>
    <cellStyle name="Normal 2 3 3 2 2 3 4 2" xfId="27161" xr:uid="{00000000-0005-0000-0000-000059630000}"/>
    <cellStyle name="Normal 2 3 3 2 2 3 5" xfId="10854" xr:uid="{00000000-0005-0000-0000-00005A630000}"/>
    <cellStyle name="Normal 2 3 3 2 2 3 5 2" xfId="30998" xr:uid="{00000000-0005-0000-0000-00005B630000}"/>
    <cellStyle name="Normal 2 3 3 2 2 3 6" xfId="17956" xr:uid="{00000000-0005-0000-0000-00005C630000}"/>
    <cellStyle name="Normal 2 3 3 2 2 4" xfId="10855" xr:uid="{00000000-0005-0000-0000-00005D630000}"/>
    <cellStyle name="Normal 2 3 3 2 2 4 2" xfId="10856" xr:uid="{00000000-0005-0000-0000-00005E630000}"/>
    <cellStyle name="Normal 2 3 3 2 2 4 2 2" xfId="23327" xr:uid="{00000000-0005-0000-0000-00005F630000}"/>
    <cellStyle name="Normal 2 3 3 2 2 4 3" xfId="10857" xr:uid="{00000000-0005-0000-0000-000060630000}"/>
    <cellStyle name="Normal 2 3 3 2 2 4 3 2" xfId="27163" xr:uid="{00000000-0005-0000-0000-000061630000}"/>
    <cellStyle name="Normal 2 3 3 2 2 4 4" xfId="10858" xr:uid="{00000000-0005-0000-0000-000062630000}"/>
    <cellStyle name="Normal 2 3 3 2 2 4 4 2" xfId="31000" xr:uid="{00000000-0005-0000-0000-000063630000}"/>
    <cellStyle name="Normal 2 3 3 2 2 4 5" xfId="19228" xr:uid="{00000000-0005-0000-0000-000064630000}"/>
    <cellStyle name="Normal 2 3 3 2 2 5" xfId="10859" xr:uid="{00000000-0005-0000-0000-000065630000}"/>
    <cellStyle name="Normal 2 3 3 2 2 5 2" xfId="23320" xr:uid="{00000000-0005-0000-0000-000066630000}"/>
    <cellStyle name="Normal 2 3 3 2 2 6" xfId="10860" xr:uid="{00000000-0005-0000-0000-000067630000}"/>
    <cellStyle name="Normal 2 3 3 2 2 6 2" xfId="27156" xr:uid="{00000000-0005-0000-0000-000068630000}"/>
    <cellStyle name="Normal 2 3 3 2 2 7" xfId="10861" xr:uid="{00000000-0005-0000-0000-000069630000}"/>
    <cellStyle name="Normal 2 3 3 2 2 7 2" xfId="30993" xr:uid="{00000000-0005-0000-0000-00006A630000}"/>
    <cellStyle name="Normal 2 3 3 2 2 8" xfId="17953" xr:uid="{00000000-0005-0000-0000-00006B630000}"/>
    <cellStyle name="Normal 2 3 3 2 3" xfId="10862" xr:uid="{00000000-0005-0000-0000-00006C630000}"/>
    <cellStyle name="Normal 2 3 3 2 3 2" xfId="10863" xr:uid="{00000000-0005-0000-0000-00006D630000}"/>
    <cellStyle name="Normal 2 3 3 2 3 2 2" xfId="10864" xr:uid="{00000000-0005-0000-0000-00006E630000}"/>
    <cellStyle name="Normal 2 3 3 2 3 2 2 2" xfId="10865" xr:uid="{00000000-0005-0000-0000-00006F630000}"/>
    <cellStyle name="Normal 2 3 3 2 3 2 2 2 2" xfId="23330" xr:uid="{00000000-0005-0000-0000-000070630000}"/>
    <cellStyle name="Normal 2 3 3 2 3 2 2 3" xfId="10866" xr:uid="{00000000-0005-0000-0000-000071630000}"/>
    <cellStyle name="Normal 2 3 3 2 3 2 2 3 2" xfId="27166" xr:uid="{00000000-0005-0000-0000-000072630000}"/>
    <cellStyle name="Normal 2 3 3 2 3 2 2 4" xfId="10867" xr:uid="{00000000-0005-0000-0000-000073630000}"/>
    <cellStyle name="Normal 2 3 3 2 3 2 2 4 2" xfId="31003" xr:uid="{00000000-0005-0000-0000-000074630000}"/>
    <cellStyle name="Normal 2 3 3 2 3 2 2 5" xfId="20217" xr:uid="{00000000-0005-0000-0000-000075630000}"/>
    <cellStyle name="Normal 2 3 3 2 3 2 3" xfId="10868" xr:uid="{00000000-0005-0000-0000-000076630000}"/>
    <cellStyle name="Normal 2 3 3 2 3 2 3 2" xfId="23329" xr:uid="{00000000-0005-0000-0000-000077630000}"/>
    <cellStyle name="Normal 2 3 3 2 3 2 4" xfId="10869" xr:uid="{00000000-0005-0000-0000-000078630000}"/>
    <cellStyle name="Normal 2 3 3 2 3 2 4 2" xfId="27165" xr:uid="{00000000-0005-0000-0000-000079630000}"/>
    <cellStyle name="Normal 2 3 3 2 3 2 5" xfId="10870" xr:uid="{00000000-0005-0000-0000-00007A630000}"/>
    <cellStyle name="Normal 2 3 3 2 3 2 5 2" xfId="31002" xr:uid="{00000000-0005-0000-0000-00007B630000}"/>
    <cellStyle name="Normal 2 3 3 2 3 2 6" xfId="17958" xr:uid="{00000000-0005-0000-0000-00007C630000}"/>
    <cellStyle name="Normal 2 3 3 2 3 3" xfId="10871" xr:uid="{00000000-0005-0000-0000-00007D630000}"/>
    <cellStyle name="Normal 2 3 3 2 3 3 2" xfId="10872" xr:uid="{00000000-0005-0000-0000-00007E630000}"/>
    <cellStyle name="Normal 2 3 3 2 3 3 2 2" xfId="23331" xr:uid="{00000000-0005-0000-0000-00007F630000}"/>
    <cellStyle name="Normal 2 3 3 2 3 3 3" xfId="10873" xr:uid="{00000000-0005-0000-0000-000080630000}"/>
    <cellStyle name="Normal 2 3 3 2 3 3 3 2" xfId="27167" xr:uid="{00000000-0005-0000-0000-000081630000}"/>
    <cellStyle name="Normal 2 3 3 2 3 3 4" xfId="10874" xr:uid="{00000000-0005-0000-0000-000082630000}"/>
    <cellStyle name="Normal 2 3 3 2 3 3 4 2" xfId="31004" xr:uid="{00000000-0005-0000-0000-000083630000}"/>
    <cellStyle name="Normal 2 3 3 2 3 3 5" xfId="19230" xr:uid="{00000000-0005-0000-0000-000084630000}"/>
    <cellStyle name="Normal 2 3 3 2 3 4" xfId="10875" xr:uid="{00000000-0005-0000-0000-000085630000}"/>
    <cellStyle name="Normal 2 3 3 2 3 4 2" xfId="23328" xr:uid="{00000000-0005-0000-0000-000086630000}"/>
    <cellStyle name="Normal 2 3 3 2 3 5" xfId="10876" xr:uid="{00000000-0005-0000-0000-000087630000}"/>
    <cellStyle name="Normal 2 3 3 2 3 5 2" xfId="27164" xr:uid="{00000000-0005-0000-0000-000088630000}"/>
    <cellStyle name="Normal 2 3 3 2 3 6" xfId="10877" xr:uid="{00000000-0005-0000-0000-000089630000}"/>
    <cellStyle name="Normal 2 3 3 2 3 6 2" xfId="31001" xr:uid="{00000000-0005-0000-0000-00008A630000}"/>
    <cellStyle name="Normal 2 3 3 2 3 7" xfId="17957" xr:uid="{00000000-0005-0000-0000-00008B630000}"/>
    <cellStyle name="Normal 2 3 3 2 4" xfId="10878" xr:uid="{00000000-0005-0000-0000-00008C630000}"/>
    <cellStyle name="Normal 2 3 3 2 4 2" xfId="10879" xr:uid="{00000000-0005-0000-0000-00008D630000}"/>
    <cellStyle name="Normal 2 3 3 2 4 2 2" xfId="10880" xr:uid="{00000000-0005-0000-0000-00008E630000}"/>
    <cellStyle name="Normal 2 3 3 2 4 2 2 2" xfId="23333" xr:uid="{00000000-0005-0000-0000-00008F630000}"/>
    <cellStyle name="Normal 2 3 3 2 4 2 3" xfId="10881" xr:uid="{00000000-0005-0000-0000-000090630000}"/>
    <cellStyle name="Normal 2 3 3 2 4 2 3 2" xfId="27169" xr:uid="{00000000-0005-0000-0000-000091630000}"/>
    <cellStyle name="Normal 2 3 3 2 4 2 4" xfId="10882" xr:uid="{00000000-0005-0000-0000-000092630000}"/>
    <cellStyle name="Normal 2 3 3 2 4 2 4 2" xfId="31006" xr:uid="{00000000-0005-0000-0000-000093630000}"/>
    <cellStyle name="Normal 2 3 3 2 4 2 5" xfId="20214" xr:uid="{00000000-0005-0000-0000-000094630000}"/>
    <cellStyle name="Normal 2 3 3 2 4 3" xfId="10883" xr:uid="{00000000-0005-0000-0000-000095630000}"/>
    <cellStyle name="Normal 2 3 3 2 4 3 2" xfId="23332" xr:uid="{00000000-0005-0000-0000-000096630000}"/>
    <cellStyle name="Normal 2 3 3 2 4 4" xfId="10884" xr:uid="{00000000-0005-0000-0000-000097630000}"/>
    <cellStyle name="Normal 2 3 3 2 4 4 2" xfId="27168" xr:uid="{00000000-0005-0000-0000-000098630000}"/>
    <cellStyle name="Normal 2 3 3 2 4 5" xfId="10885" xr:uid="{00000000-0005-0000-0000-000099630000}"/>
    <cellStyle name="Normal 2 3 3 2 4 5 2" xfId="31005" xr:uid="{00000000-0005-0000-0000-00009A630000}"/>
    <cellStyle name="Normal 2 3 3 2 4 6" xfId="17959" xr:uid="{00000000-0005-0000-0000-00009B630000}"/>
    <cellStyle name="Normal 2 3 3 2 5" xfId="10886" xr:uid="{00000000-0005-0000-0000-00009C630000}"/>
    <cellStyle name="Normal 2 3 3 2 5 2" xfId="10887" xr:uid="{00000000-0005-0000-0000-00009D630000}"/>
    <cellStyle name="Normal 2 3 3 2 5 2 2" xfId="23334" xr:uid="{00000000-0005-0000-0000-00009E630000}"/>
    <cellStyle name="Normal 2 3 3 2 5 3" xfId="10888" xr:uid="{00000000-0005-0000-0000-00009F630000}"/>
    <cellStyle name="Normal 2 3 3 2 5 3 2" xfId="27170" xr:uid="{00000000-0005-0000-0000-0000A0630000}"/>
    <cellStyle name="Normal 2 3 3 2 5 4" xfId="10889" xr:uid="{00000000-0005-0000-0000-0000A1630000}"/>
    <cellStyle name="Normal 2 3 3 2 5 4 2" xfId="31007" xr:uid="{00000000-0005-0000-0000-0000A2630000}"/>
    <cellStyle name="Normal 2 3 3 2 5 5" xfId="19227" xr:uid="{00000000-0005-0000-0000-0000A3630000}"/>
    <cellStyle name="Normal 2 3 3 2 6" xfId="10890" xr:uid="{00000000-0005-0000-0000-0000A4630000}"/>
    <cellStyle name="Normal 2 3 3 2 6 2" xfId="23319" xr:uid="{00000000-0005-0000-0000-0000A5630000}"/>
    <cellStyle name="Normal 2 3 3 2 7" xfId="10891" xr:uid="{00000000-0005-0000-0000-0000A6630000}"/>
    <cellStyle name="Normal 2 3 3 2 7 2" xfId="27155" xr:uid="{00000000-0005-0000-0000-0000A7630000}"/>
    <cellStyle name="Normal 2 3 3 2 8" xfId="10892" xr:uid="{00000000-0005-0000-0000-0000A8630000}"/>
    <cellStyle name="Normal 2 3 3 2 8 2" xfId="30992" xr:uid="{00000000-0005-0000-0000-0000A9630000}"/>
    <cellStyle name="Normal 2 3 3 2 9" xfId="17952" xr:uid="{00000000-0005-0000-0000-0000AA630000}"/>
    <cellStyle name="Normal 2 3 3 3" xfId="10893" xr:uid="{00000000-0005-0000-0000-0000AB630000}"/>
    <cellStyle name="Normal 2 3 3 3 2" xfId="10894" xr:uid="{00000000-0005-0000-0000-0000AC630000}"/>
    <cellStyle name="Normal 2 3 3 3 2 2" xfId="10895" xr:uid="{00000000-0005-0000-0000-0000AD630000}"/>
    <cellStyle name="Normal 2 3 3 3 2 2 2" xfId="10896" xr:uid="{00000000-0005-0000-0000-0000AE630000}"/>
    <cellStyle name="Normal 2 3 3 3 2 2 2 2" xfId="10897" xr:uid="{00000000-0005-0000-0000-0000AF630000}"/>
    <cellStyle name="Normal 2 3 3 3 2 2 2 2 2" xfId="23338" xr:uid="{00000000-0005-0000-0000-0000B0630000}"/>
    <cellStyle name="Normal 2 3 3 3 2 2 2 3" xfId="10898" xr:uid="{00000000-0005-0000-0000-0000B1630000}"/>
    <cellStyle name="Normal 2 3 3 3 2 2 2 3 2" xfId="27174" xr:uid="{00000000-0005-0000-0000-0000B2630000}"/>
    <cellStyle name="Normal 2 3 3 3 2 2 2 4" xfId="10899" xr:uid="{00000000-0005-0000-0000-0000B3630000}"/>
    <cellStyle name="Normal 2 3 3 3 2 2 2 4 2" xfId="31011" xr:uid="{00000000-0005-0000-0000-0000B4630000}"/>
    <cellStyle name="Normal 2 3 3 3 2 2 2 5" xfId="20219" xr:uid="{00000000-0005-0000-0000-0000B5630000}"/>
    <cellStyle name="Normal 2 3 3 3 2 2 3" xfId="10900" xr:uid="{00000000-0005-0000-0000-0000B6630000}"/>
    <cellStyle name="Normal 2 3 3 3 2 2 3 2" xfId="23337" xr:uid="{00000000-0005-0000-0000-0000B7630000}"/>
    <cellStyle name="Normal 2 3 3 3 2 2 4" xfId="10901" xr:uid="{00000000-0005-0000-0000-0000B8630000}"/>
    <cellStyle name="Normal 2 3 3 3 2 2 4 2" xfId="27173" xr:uid="{00000000-0005-0000-0000-0000B9630000}"/>
    <cellStyle name="Normal 2 3 3 3 2 2 5" xfId="10902" xr:uid="{00000000-0005-0000-0000-0000BA630000}"/>
    <cellStyle name="Normal 2 3 3 3 2 2 5 2" xfId="31010" xr:uid="{00000000-0005-0000-0000-0000BB630000}"/>
    <cellStyle name="Normal 2 3 3 3 2 2 6" xfId="17962" xr:uid="{00000000-0005-0000-0000-0000BC630000}"/>
    <cellStyle name="Normal 2 3 3 3 2 3" xfId="10903" xr:uid="{00000000-0005-0000-0000-0000BD630000}"/>
    <cellStyle name="Normal 2 3 3 3 2 3 2" xfId="10904" xr:uid="{00000000-0005-0000-0000-0000BE630000}"/>
    <cellStyle name="Normal 2 3 3 3 2 3 2 2" xfId="23339" xr:uid="{00000000-0005-0000-0000-0000BF630000}"/>
    <cellStyle name="Normal 2 3 3 3 2 3 3" xfId="10905" xr:uid="{00000000-0005-0000-0000-0000C0630000}"/>
    <cellStyle name="Normal 2 3 3 3 2 3 3 2" xfId="27175" xr:uid="{00000000-0005-0000-0000-0000C1630000}"/>
    <cellStyle name="Normal 2 3 3 3 2 3 4" xfId="10906" xr:uid="{00000000-0005-0000-0000-0000C2630000}"/>
    <cellStyle name="Normal 2 3 3 3 2 3 4 2" xfId="31012" xr:uid="{00000000-0005-0000-0000-0000C3630000}"/>
    <cellStyle name="Normal 2 3 3 3 2 3 5" xfId="19232" xr:uid="{00000000-0005-0000-0000-0000C4630000}"/>
    <cellStyle name="Normal 2 3 3 3 2 4" xfId="10907" xr:uid="{00000000-0005-0000-0000-0000C5630000}"/>
    <cellStyle name="Normal 2 3 3 3 2 4 2" xfId="23336" xr:uid="{00000000-0005-0000-0000-0000C6630000}"/>
    <cellStyle name="Normal 2 3 3 3 2 5" xfId="10908" xr:uid="{00000000-0005-0000-0000-0000C7630000}"/>
    <cellStyle name="Normal 2 3 3 3 2 5 2" xfId="27172" xr:uid="{00000000-0005-0000-0000-0000C8630000}"/>
    <cellStyle name="Normal 2 3 3 3 2 6" xfId="10909" xr:uid="{00000000-0005-0000-0000-0000C9630000}"/>
    <cellStyle name="Normal 2 3 3 3 2 6 2" xfId="31009" xr:uid="{00000000-0005-0000-0000-0000CA630000}"/>
    <cellStyle name="Normal 2 3 3 3 2 7" xfId="17961" xr:uid="{00000000-0005-0000-0000-0000CB630000}"/>
    <cellStyle name="Normal 2 3 3 3 3" xfId="10910" xr:uid="{00000000-0005-0000-0000-0000CC630000}"/>
    <cellStyle name="Normal 2 3 3 3 3 2" xfId="10911" xr:uid="{00000000-0005-0000-0000-0000CD630000}"/>
    <cellStyle name="Normal 2 3 3 3 3 2 2" xfId="10912" xr:uid="{00000000-0005-0000-0000-0000CE630000}"/>
    <cellStyle name="Normal 2 3 3 3 3 2 2 2" xfId="23341" xr:uid="{00000000-0005-0000-0000-0000CF630000}"/>
    <cellStyle name="Normal 2 3 3 3 3 2 3" xfId="10913" xr:uid="{00000000-0005-0000-0000-0000D0630000}"/>
    <cellStyle name="Normal 2 3 3 3 3 2 3 2" xfId="27177" xr:uid="{00000000-0005-0000-0000-0000D1630000}"/>
    <cellStyle name="Normal 2 3 3 3 3 2 4" xfId="10914" xr:uid="{00000000-0005-0000-0000-0000D2630000}"/>
    <cellStyle name="Normal 2 3 3 3 3 2 4 2" xfId="31014" xr:uid="{00000000-0005-0000-0000-0000D3630000}"/>
    <cellStyle name="Normal 2 3 3 3 3 2 5" xfId="20218" xr:uid="{00000000-0005-0000-0000-0000D4630000}"/>
    <cellStyle name="Normal 2 3 3 3 3 3" xfId="10915" xr:uid="{00000000-0005-0000-0000-0000D5630000}"/>
    <cellStyle name="Normal 2 3 3 3 3 3 2" xfId="23340" xr:uid="{00000000-0005-0000-0000-0000D6630000}"/>
    <cellStyle name="Normal 2 3 3 3 3 4" xfId="10916" xr:uid="{00000000-0005-0000-0000-0000D7630000}"/>
    <cellStyle name="Normal 2 3 3 3 3 4 2" xfId="27176" xr:uid="{00000000-0005-0000-0000-0000D8630000}"/>
    <cellStyle name="Normal 2 3 3 3 3 5" xfId="10917" xr:uid="{00000000-0005-0000-0000-0000D9630000}"/>
    <cellStyle name="Normal 2 3 3 3 3 5 2" xfId="31013" xr:uid="{00000000-0005-0000-0000-0000DA630000}"/>
    <cellStyle name="Normal 2 3 3 3 3 6" xfId="17963" xr:uid="{00000000-0005-0000-0000-0000DB630000}"/>
    <cellStyle name="Normal 2 3 3 3 4" xfId="10918" xr:uid="{00000000-0005-0000-0000-0000DC630000}"/>
    <cellStyle name="Normal 2 3 3 3 4 2" xfId="10919" xr:uid="{00000000-0005-0000-0000-0000DD630000}"/>
    <cellStyle name="Normal 2 3 3 3 4 2 2" xfId="23342" xr:uid="{00000000-0005-0000-0000-0000DE630000}"/>
    <cellStyle name="Normal 2 3 3 3 4 3" xfId="10920" xr:uid="{00000000-0005-0000-0000-0000DF630000}"/>
    <cellStyle name="Normal 2 3 3 3 4 3 2" xfId="27178" xr:uid="{00000000-0005-0000-0000-0000E0630000}"/>
    <cellStyle name="Normal 2 3 3 3 4 4" xfId="10921" xr:uid="{00000000-0005-0000-0000-0000E1630000}"/>
    <cellStyle name="Normal 2 3 3 3 4 4 2" xfId="31015" xr:uid="{00000000-0005-0000-0000-0000E2630000}"/>
    <cellStyle name="Normal 2 3 3 3 4 5" xfId="19231" xr:uid="{00000000-0005-0000-0000-0000E3630000}"/>
    <cellStyle name="Normal 2 3 3 3 5" xfId="10922" xr:uid="{00000000-0005-0000-0000-0000E4630000}"/>
    <cellStyle name="Normal 2 3 3 3 5 2" xfId="23335" xr:uid="{00000000-0005-0000-0000-0000E5630000}"/>
    <cellStyle name="Normal 2 3 3 3 6" xfId="10923" xr:uid="{00000000-0005-0000-0000-0000E6630000}"/>
    <cellStyle name="Normal 2 3 3 3 6 2" xfId="27171" xr:uid="{00000000-0005-0000-0000-0000E7630000}"/>
    <cellStyle name="Normal 2 3 3 3 7" xfId="10924" xr:uid="{00000000-0005-0000-0000-0000E8630000}"/>
    <cellStyle name="Normal 2 3 3 3 7 2" xfId="31008" xr:uid="{00000000-0005-0000-0000-0000E9630000}"/>
    <cellStyle name="Normal 2 3 3 3 8" xfId="17960" xr:uid="{00000000-0005-0000-0000-0000EA630000}"/>
    <cellStyle name="Normal 2 3 3 4" xfId="10925" xr:uid="{00000000-0005-0000-0000-0000EB630000}"/>
    <cellStyle name="Normal 2 3 3 4 2" xfId="10926" xr:uid="{00000000-0005-0000-0000-0000EC630000}"/>
    <cellStyle name="Normal 2 3 3 4 2 2" xfId="10927" xr:uid="{00000000-0005-0000-0000-0000ED630000}"/>
    <cellStyle name="Normal 2 3 3 4 2 2 2" xfId="10928" xr:uid="{00000000-0005-0000-0000-0000EE630000}"/>
    <cellStyle name="Normal 2 3 3 4 2 2 2 2" xfId="23345" xr:uid="{00000000-0005-0000-0000-0000EF630000}"/>
    <cellStyle name="Normal 2 3 3 4 2 2 3" xfId="10929" xr:uid="{00000000-0005-0000-0000-0000F0630000}"/>
    <cellStyle name="Normal 2 3 3 4 2 2 3 2" xfId="27181" xr:uid="{00000000-0005-0000-0000-0000F1630000}"/>
    <cellStyle name="Normal 2 3 3 4 2 2 4" xfId="10930" xr:uid="{00000000-0005-0000-0000-0000F2630000}"/>
    <cellStyle name="Normal 2 3 3 4 2 2 4 2" xfId="31018" xr:uid="{00000000-0005-0000-0000-0000F3630000}"/>
    <cellStyle name="Normal 2 3 3 4 2 2 5" xfId="20220" xr:uid="{00000000-0005-0000-0000-0000F4630000}"/>
    <cellStyle name="Normal 2 3 3 4 2 3" xfId="10931" xr:uid="{00000000-0005-0000-0000-0000F5630000}"/>
    <cellStyle name="Normal 2 3 3 4 2 3 2" xfId="23344" xr:uid="{00000000-0005-0000-0000-0000F6630000}"/>
    <cellStyle name="Normal 2 3 3 4 2 4" xfId="10932" xr:uid="{00000000-0005-0000-0000-0000F7630000}"/>
    <cellStyle name="Normal 2 3 3 4 2 4 2" xfId="27180" xr:uid="{00000000-0005-0000-0000-0000F8630000}"/>
    <cellStyle name="Normal 2 3 3 4 2 5" xfId="10933" xr:uid="{00000000-0005-0000-0000-0000F9630000}"/>
    <cellStyle name="Normal 2 3 3 4 2 5 2" xfId="31017" xr:uid="{00000000-0005-0000-0000-0000FA630000}"/>
    <cellStyle name="Normal 2 3 3 4 2 6" xfId="17965" xr:uid="{00000000-0005-0000-0000-0000FB630000}"/>
    <cellStyle name="Normal 2 3 3 4 3" xfId="10934" xr:uid="{00000000-0005-0000-0000-0000FC630000}"/>
    <cellStyle name="Normal 2 3 3 4 3 2" xfId="10935" xr:uid="{00000000-0005-0000-0000-0000FD630000}"/>
    <cellStyle name="Normal 2 3 3 4 3 2 2" xfId="23346" xr:uid="{00000000-0005-0000-0000-0000FE630000}"/>
    <cellStyle name="Normal 2 3 3 4 3 3" xfId="10936" xr:uid="{00000000-0005-0000-0000-0000FF630000}"/>
    <cellStyle name="Normal 2 3 3 4 3 3 2" xfId="27182" xr:uid="{00000000-0005-0000-0000-000000640000}"/>
    <cellStyle name="Normal 2 3 3 4 3 4" xfId="10937" xr:uid="{00000000-0005-0000-0000-000001640000}"/>
    <cellStyle name="Normal 2 3 3 4 3 4 2" xfId="31019" xr:uid="{00000000-0005-0000-0000-000002640000}"/>
    <cellStyle name="Normal 2 3 3 4 3 5" xfId="19233" xr:uid="{00000000-0005-0000-0000-000003640000}"/>
    <cellStyle name="Normal 2 3 3 4 4" xfId="10938" xr:uid="{00000000-0005-0000-0000-000004640000}"/>
    <cellStyle name="Normal 2 3 3 4 4 2" xfId="23343" xr:uid="{00000000-0005-0000-0000-000005640000}"/>
    <cellStyle name="Normal 2 3 3 4 5" xfId="10939" xr:uid="{00000000-0005-0000-0000-000006640000}"/>
    <cellStyle name="Normal 2 3 3 4 5 2" xfId="27179" xr:uid="{00000000-0005-0000-0000-000007640000}"/>
    <cellStyle name="Normal 2 3 3 4 6" xfId="10940" xr:uid="{00000000-0005-0000-0000-000008640000}"/>
    <cellStyle name="Normal 2 3 3 4 6 2" xfId="31016" xr:uid="{00000000-0005-0000-0000-000009640000}"/>
    <cellStyle name="Normal 2 3 3 4 7" xfId="17964" xr:uid="{00000000-0005-0000-0000-00000A640000}"/>
    <cellStyle name="Normal 2 3 3 5" xfId="10941" xr:uid="{00000000-0005-0000-0000-00000B640000}"/>
    <cellStyle name="Normal 2 3 3 5 2" xfId="10942" xr:uid="{00000000-0005-0000-0000-00000C640000}"/>
    <cellStyle name="Normal 2 3 3 5 2 2" xfId="10943" xr:uid="{00000000-0005-0000-0000-00000D640000}"/>
    <cellStyle name="Normal 2 3 3 5 2 2 2" xfId="10944" xr:uid="{00000000-0005-0000-0000-00000E640000}"/>
    <cellStyle name="Normal 2 3 3 5 2 2 2 2" xfId="23349" xr:uid="{00000000-0005-0000-0000-00000F640000}"/>
    <cellStyle name="Normal 2 3 3 5 2 2 3" xfId="10945" xr:uid="{00000000-0005-0000-0000-000010640000}"/>
    <cellStyle name="Normal 2 3 3 5 2 2 3 2" xfId="27185" xr:uid="{00000000-0005-0000-0000-000011640000}"/>
    <cellStyle name="Normal 2 3 3 5 2 2 4" xfId="10946" xr:uid="{00000000-0005-0000-0000-000012640000}"/>
    <cellStyle name="Normal 2 3 3 5 2 2 4 2" xfId="31022" xr:uid="{00000000-0005-0000-0000-000013640000}"/>
    <cellStyle name="Normal 2 3 3 5 2 2 5" xfId="20590" xr:uid="{00000000-0005-0000-0000-000014640000}"/>
    <cellStyle name="Normal 2 3 3 5 2 3" xfId="10947" xr:uid="{00000000-0005-0000-0000-000015640000}"/>
    <cellStyle name="Normal 2 3 3 5 2 3 2" xfId="23348" xr:uid="{00000000-0005-0000-0000-000016640000}"/>
    <cellStyle name="Normal 2 3 3 5 2 4" xfId="10948" xr:uid="{00000000-0005-0000-0000-000017640000}"/>
    <cellStyle name="Normal 2 3 3 5 2 4 2" xfId="27184" xr:uid="{00000000-0005-0000-0000-000018640000}"/>
    <cellStyle name="Normal 2 3 3 5 2 5" xfId="10949" xr:uid="{00000000-0005-0000-0000-000019640000}"/>
    <cellStyle name="Normal 2 3 3 5 2 5 2" xfId="31021" xr:uid="{00000000-0005-0000-0000-00001A640000}"/>
    <cellStyle name="Normal 2 3 3 5 2 6" xfId="17967" xr:uid="{00000000-0005-0000-0000-00001B640000}"/>
    <cellStyle name="Normal 2 3 3 5 3" xfId="10950" xr:uid="{00000000-0005-0000-0000-00001C640000}"/>
    <cellStyle name="Normal 2 3 3 5 3 2" xfId="10951" xr:uid="{00000000-0005-0000-0000-00001D640000}"/>
    <cellStyle name="Normal 2 3 3 5 3 2 2" xfId="23350" xr:uid="{00000000-0005-0000-0000-00001E640000}"/>
    <cellStyle name="Normal 2 3 3 5 3 3" xfId="10952" xr:uid="{00000000-0005-0000-0000-00001F640000}"/>
    <cellStyle name="Normal 2 3 3 5 3 3 2" xfId="27186" xr:uid="{00000000-0005-0000-0000-000020640000}"/>
    <cellStyle name="Normal 2 3 3 5 3 4" xfId="10953" xr:uid="{00000000-0005-0000-0000-000021640000}"/>
    <cellStyle name="Normal 2 3 3 5 3 4 2" xfId="31023" xr:uid="{00000000-0005-0000-0000-000022640000}"/>
    <cellStyle name="Normal 2 3 3 5 3 5" xfId="19603" xr:uid="{00000000-0005-0000-0000-000023640000}"/>
    <cellStyle name="Normal 2 3 3 5 4" xfId="10954" xr:uid="{00000000-0005-0000-0000-000024640000}"/>
    <cellStyle name="Normal 2 3 3 5 4 2" xfId="23347" xr:uid="{00000000-0005-0000-0000-000025640000}"/>
    <cellStyle name="Normal 2 3 3 5 5" xfId="10955" xr:uid="{00000000-0005-0000-0000-000026640000}"/>
    <cellStyle name="Normal 2 3 3 5 5 2" xfId="27183" xr:uid="{00000000-0005-0000-0000-000027640000}"/>
    <cellStyle name="Normal 2 3 3 5 6" xfId="10956" xr:uid="{00000000-0005-0000-0000-000028640000}"/>
    <cellStyle name="Normal 2 3 3 5 6 2" xfId="31020" xr:uid="{00000000-0005-0000-0000-000029640000}"/>
    <cellStyle name="Normal 2 3 3 5 7" xfId="17966" xr:uid="{00000000-0005-0000-0000-00002A640000}"/>
    <cellStyle name="Normal 2 3 3 6" xfId="10957" xr:uid="{00000000-0005-0000-0000-00002B640000}"/>
    <cellStyle name="Normal 2 3 3 6 2" xfId="10958" xr:uid="{00000000-0005-0000-0000-00002C640000}"/>
    <cellStyle name="Normal 2 3 3 6 2 2" xfId="10959" xr:uid="{00000000-0005-0000-0000-00002D640000}"/>
    <cellStyle name="Normal 2 3 3 6 2 2 2" xfId="23352" xr:uid="{00000000-0005-0000-0000-00002E640000}"/>
    <cellStyle name="Normal 2 3 3 6 2 3" xfId="10960" xr:uid="{00000000-0005-0000-0000-00002F640000}"/>
    <cellStyle name="Normal 2 3 3 6 2 3 2" xfId="27188" xr:uid="{00000000-0005-0000-0000-000030640000}"/>
    <cellStyle name="Normal 2 3 3 6 2 4" xfId="10961" xr:uid="{00000000-0005-0000-0000-000031640000}"/>
    <cellStyle name="Normal 2 3 3 6 2 4 2" xfId="31025" xr:uid="{00000000-0005-0000-0000-000032640000}"/>
    <cellStyle name="Normal 2 3 3 6 2 5" xfId="20213" xr:uid="{00000000-0005-0000-0000-000033640000}"/>
    <cellStyle name="Normal 2 3 3 6 3" xfId="10962" xr:uid="{00000000-0005-0000-0000-000034640000}"/>
    <cellStyle name="Normal 2 3 3 6 3 2" xfId="23351" xr:uid="{00000000-0005-0000-0000-000035640000}"/>
    <cellStyle name="Normal 2 3 3 6 4" xfId="10963" xr:uid="{00000000-0005-0000-0000-000036640000}"/>
    <cellStyle name="Normal 2 3 3 6 4 2" xfId="27187" xr:uid="{00000000-0005-0000-0000-000037640000}"/>
    <cellStyle name="Normal 2 3 3 6 5" xfId="10964" xr:uid="{00000000-0005-0000-0000-000038640000}"/>
    <cellStyle name="Normal 2 3 3 6 5 2" xfId="31024" xr:uid="{00000000-0005-0000-0000-000039640000}"/>
    <cellStyle name="Normal 2 3 3 6 6" xfId="17968" xr:uid="{00000000-0005-0000-0000-00003A640000}"/>
    <cellStyle name="Normal 2 3 3 7" xfId="10965" xr:uid="{00000000-0005-0000-0000-00003B640000}"/>
    <cellStyle name="Normal 2 3 3 7 2" xfId="10966" xr:uid="{00000000-0005-0000-0000-00003C640000}"/>
    <cellStyle name="Normal 2 3 3 7 2 2" xfId="23353" xr:uid="{00000000-0005-0000-0000-00003D640000}"/>
    <cellStyle name="Normal 2 3 3 7 3" xfId="10967" xr:uid="{00000000-0005-0000-0000-00003E640000}"/>
    <cellStyle name="Normal 2 3 3 7 3 2" xfId="27189" xr:uid="{00000000-0005-0000-0000-00003F640000}"/>
    <cellStyle name="Normal 2 3 3 7 4" xfId="10968" xr:uid="{00000000-0005-0000-0000-000040640000}"/>
    <cellStyle name="Normal 2 3 3 7 4 2" xfId="31026" xr:uid="{00000000-0005-0000-0000-000041640000}"/>
    <cellStyle name="Normal 2 3 3 7 5" xfId="19226" xr:uid="{00000000-0005-0000-0000-000042640000}"/>
    <cellStyle name="Normal 2 3 3 8" xfId="10969" xr:uid="{00000000-0005-0000-0000-000043640000}"/>
    <cellStyle name="Normal 2 3 3 8 2" xfId="23318" xr:uid="{00000000-0005-0000-0000-000044640000}"/>
    <cellStyle name="Normal 2 3 3 9" xfId="10970" xr:uid="{00000000-0005-0000-0000-000045640000}"/>
    <cellStyle name="Normal 2 3 3 9 2" xfId="27154" xr:uid="{00000000-0005-0000-0000-000046640000}"/>
    <cellStyle name="Normal 2 3 4" xfId="10971" xr:uid="{00000000-0005-0000-0000-000047640000}"/>
    <cellStyle name="Normal 2 3 4 2" xfId="10972" xr:uid="{00000000-0005-0000-0000-000048640000}"/>
    <cellStyle name="Normal 2 3 4 2 2" xfId="10973" xr:uid="{00000000-0005-0000-0000-000049640000}"/>
    <cellStyle name="Normal 2 3 4 2 2 2" xfId="10974" xr:uid="{00000000-0005-0000-0000-00004A640000}"/>
    <cellStyle name="Normal 2 3 4 2 2 2 2" xfId="10975" xr:uid="{00000000-0005-0000-0000-00004B640000}"/>
    <cellStyle name="Normal 2 3 4 2 2 2 2 2" xfId="10976" xr:uid="{00000000-0005-0000-0000-00004C640000}"/>
    <cellStyle name="Normal 2 3 4 2 2 2 2 2 2" xfId="23358" xr:uid="{00000000-0005-0000-0000-00004D640000}"/>
    <cellStyle name="Normal 2 3 4 2 2 2 2 3" xfId="10977" xr:uid="{00000000-0005-0000-0000-00004E640000}"/>
    <cellStyle name="Normal 2 3 4 2 2 2 2 3 2" xfId="27194" xr:uid="{00000000-0005-0000-0000-00004F640000}"/>
    <cellStyle name="Normal 2 3 4 2 2 2 2 4" xfId="10978" xr:uid="{00000000-0005-0000-0000-000050640000}"/>
    <cellStyle name="Normal 2 3 4 2 2 2 2 4 2" xfId="31031" xr:uid="{00000000-0005-0000-0000-000051640000}"/>
    <cellStyle name="Normal 2 3 4 2 2 2 2 5" xfId="20223" xr:uid="{00000000-0005-0000-0000-000052640000}"/>
    <cellStyle name="Normal 2 3 4 2 2 2 3" xfId="10979" xr:uid="{00000000-0005-0000-0000-000053640000}"/>
    <cellStyle name="Normal 2 3 4 2 2 2 3 2" xfId="23357" xr:uid="{00000000-0005-0000-0000-000054640000}"/>
    <cellStyle name="Normal 2 3 4 2 2 2 4" xfId="10980" xr:uid="{00000000-0005-0000-0000-000055640000}"/>
    <cellStyle name="Normal 2 3 4 2 2 2 4 2" xfId="27193" xr:uid="{00000000-0005-0000-0000-000056640000}"/>
    <cellStyle name="Normal 2 3 4 2 2 2 5" xfId="10981" xr:uid="{00000000-0005-0000-0000-000057640000}"/>
    <cellStyle name="Normal 2 3 4 2 2 2 5 2" xfId="31030" xr:uid="{00000000-0005-0000-0000-000058640000}"/>
    <cellStyle name="Normal 2 3 4 2 2 2 6" xfId="17972" xr:uid="{00000000-0005-0000-0000-000059640000}"/>
    <cellStyle name="Normal 2 3 4 2 2 3" xfId="10982" xr:uid="{00000000-0005-0000-0000-00005A640000}"/>
    <cellStyle name="Normal 2 3 4 2 2 3 2" xfId="10983" xr:uid="{00000000-0005-0000-0000-00005B640000}"/>
    <cellStyle name="Normal 2 3 4 2 2 3 2 2" xfId="23359" xr:uid="{00000000-0005-0000-0000-00005C640000}"/>
    <cellStyle name="Normal 2 3 4 2 2 3 3" xfId="10984" xr:uid="{00000000-0005-0000-0000-00005D640000}"/>
    <cellStyle name="Normal 2 3 4 2 2 3 3 2" xfId="27195" xr:uid="{00000000-0005-0000-0000-00005E640000}"/>
    <cellStyle name="Normal 2 3 4 2 2 3 4" xfId="10985" xr:uid="{00000000-0005-0000-0000-00005F640000}"/>
    <cellStyle name="Normal 2 3 4 2 2 3 4 2" xfId="31032" xr:uid="{00000000-0005-0000-0000-000060640000}"/>
    <cellStyle name="Normal 2 3 4 2 2 3 5" xfId="19236" xr:uid="{00000000-0005-0000-0000-000061640000}"/>
    <cellStyle name="Normal 2 3 4 2 2 4" xfId="10986" xr:uid="{00000000-0005-0000-0000-000062640000}"/>
    <cellStyle name="Normal 2 3 4 2 2 4 2" xfId="23356" xr:uid="{00000000-0005-0000-0000-000063640000}"/>
    <cellStyle name="Normal 2 3 4 2 2 5" xfId="10987" xr:uid="{00000000-0005-0000-0000-000064640000}"/>
    <cellStyle name="Normal 2 3 4 2 2 5 2" xfId="27192" xr:uid="{00000000-0005-0000-0000-000065640000}"/>
    <cellStyle name="Normal 2 3 4 2 2 6" xfId="10988" xr:uid="{00000000-0005-0000-0000-000066640000}"/>
    <cellStyle name="Normal 2 3 4 2 2 6 2" xfId="31029" xr:uid="{00000000-0005-0000-0000-000067640000}"/>
    <cellStyle name="Normal 2 3 4 2 2 7" xfId="17971" xr:uid="{00000000-0005-0000-0000-000068640000}"/>
    <cellStyle name="Normal 2 3 4 2 3" xfId="10989" xr:uid="{00000000-0005-0000-0000-000069640000}"/>
    <cellStyle name="Normal 2 3 4 2 3 2" xfId="10990" xr:uid="{00000000-0005-0000-0000-00006A640000}"/>
    <cellStyle name="Normal 2 3 4 2 3 2 2" xfId="10991" xr:uid="{00000000-0005-0000-0000-00006B640000}"/>
    <cellStyle name="Normal 2 3 4 2 3 2 2 2" xfId="23361" xr:uid="{00000000-0005-0000-0000-00006C640000}"/>
    <cellStyle name="Normal 2 3 4 2 3 2 3" xfId="10992" xr:uid="{00000000-0005-0000-0000-00006D640000}"/>
    <cellStyle name="Normal 2 3 4 2 3 2 3 2" xfId="27197" xr:uid="{00000000-0005-0000-0000-00006E640000}"/>
    <cellStyle name="Normal 2 3 4 2 3 2 4" xfId="10993" xr:uid="{00000000-0005-0000-0000-00006F640000}"/>
    <cellStyle name="Normal 2 3 4 2 3 2 4 2" xfId="31034" xr:uid="{00000000-0005-0000-0000-000070640000}"/>
    <cellStyle name="Normal 2 3 4 2 3 2 5" xfId="20222" xr:uid="{00000000-0005-0000-0000-000071640000}"/>
    <cellStyle name="Normal 2 3 4 2 3 3" xfId="10994" xr:uid="{00000000-0005-0000-0000-000072640000}"/>
    <cellStyle name="Normal 2 3 4 2 3 3 2" xfId="23360" xr:uid="{00000000-0005-0000-0000-000073640000}"/>
    <cellStyle name="Normal 2 3 4 2 3 4" xfId="10995" xr:uid="{00000000-0005-0000-0000-000074640000}"/>
    <cellStyle name="Normal 2 3 4 2 3 4 2" xfId="27196" xr:uid="{00000000-0005-0000-0000-000075640000}"/>
    <cellStyle name="Normal 2 3 4 2 3 5" xfId="10996" xr:uid="{00000000-0005-0000-0000-000076640000}"/>
    <cellStyle name="Normal 2 3 4 2 3 5 2" xfId="31033" xr:uid="{00000000-0005-0000-0000-000077640000}"/>
    <cellStyle name="Normal 2 3 4 2 3 6" xfId="17973" xr:uid="{00000000-0005-0000-0000-000078640000}"/>
    <cellStyle name="Normal 2 3 4 2 4" xfId="10997" xr:uid="{00000000-0005-0000-0000-000079640000}"/>
    <cellStyle name="Normal 2 3 4 2 4 2" xfId="10998" xr:uid="{00000000-0005-0000-0000-00007A640000}"/>
    <cellStyle name="Normal 2 3 4 2 4 2 2" xfId="23362" xr:uid="{00000000-0005-0000-0000-00007B640000}"/>
    <cellStyle name="Normal 2 3 4 2 4 3" xfId="10999" xr:uid="{00000000-0005-0000-0000-00007C640000}"/>
    <cellStyle name="Normal 2 3 4 2 4 3 2" xfId="27198" xr:uid="{00000000-0005-0000-0000-00007D640000}"/>
    <cellStyle name="Normal 2 3 4 2 4 4" xfId="11000" xr:uid="{00000000-0005-0000-0000-00007E640000}"/>
    <cellStyle name="Normal 2 3 4 2 4 4 2" xfId="31035" xr:uid="{00000000-0005-0000-0000-00007F640000}"/>
    <cellStyle name="Normal 2 3 4 2 4 5" xfId="19235" xr:uid="{00000000-0005-0000-0000-000080640000}"/>
    <cellStyle name="Normal 2 3 4 2 5" xfId="11001" xr:uid="{00000000-0005-0000-0000-000081640000}"/>
    <cellStyle name="Normal 2 3 4 2 5 2" xfId="23355" xr:uid="{00000000-0005-0000-0000-000082640000}"/>
    <cellStyle name="Normal 2 3 4 2 6" xfId="11002" xr:uid="{00000000-0005-0000-0000-000083640000}"/>
    <cellStyle name="Normal 2 3 4 2 6 2" xfId="27191" xr:uid="{00000000-0005-0000-0000-000084640000}"/>
    <cellStyle name="Normal 2 3 4 2 7" xfId="11003" xr:uid="{00000000-0005-0000-0000-000085640000}"/>
    <cellStyle name="Normal 2 3 4 2 7 2" xfId="31028" xr:uid="{00000000-0005-0000-0000-000086640000}"/>
    <cellStyle name="Normal 2 3 4 2 8" xfId="17970" xr:uid="{00000000-0005-0000-0000-000087640000}"/>
    <cellStyle name="Normal 2 3 4 3" xfId="11004" xr:uid="{00000000-0005-0000-0000-000088640000}"/>
    <cellStyle name="Normal 2 3 4 3 2" xfId="11005" xr:uid="{00000000-0005-0000-0000-000089640000}"/>
    <cellStyle name="Normal 2 3 4 3 2 2" xfId="11006" xr:uid="{00000000-0005-0000-0000-00008A640000}"/>
    <cellStyle name="Normal 2 3 4 3 2 2 2" xfId="11007" xr:uid="{00000000-0005-0000-0000-00008B640000}"/>
    <cellStyle name="Normal 2 3 4 3 2 2 2 2" xfId="23365" xr:uid="{00000000-0005-0000-0000-00008C640000}"/>
    <cellStyle name="Normal 2 3 4 3 2 2 3" xfId="11008" xr:uid="{00000000-0005-0000-0000-00008D640000}"/>
    <cellStyle name="Normal 2 3 4 3 2 2 3 2" xfId="27201" xr:uid="{00000000-0005-0000-0000-00008E640000}"/>
    <cellStyle name="Normal 2 3 4 3 2 2 4" xfId="11009" xr:uid="{00000000-0005-0000-0000-00008F640000}"/>
    <cellStyle name="Normal 2 3 4 3 2 2 4 2" xfId="31038" xr:uid="{00000000-0005-0000-0000-000090640000}"/>
    <cellStyle name="Normal 2 3 4 3 2 2 5" xfId="20224" xr:uid="{00000000-0005-0000-0000-000091640000}"/>
    <cellStyle name="Normal 2 3 4 3 2 3" xfId="11010" xr:uid="{00000000-0005-0000-0000-000092640000}"/>
    <cellStyle name="Normal 2 3 4 3 2 3 2" xfId="23364" xr:uid="{00000000-0005-0000-0000-000093640000}"/>
    <cellStyle name="Normal 2 3 4 3 2 4" xfId="11011" xr:uid="{00000000-0005-0000-0000-000094640000}"/>
    <cellStyle name="Normal 2 3 4 3 2 4 2" xfId="27200" xr:uid="{00000000-0005-0000-0000-000095640000}"/>
    <cellStyle name="Normal 2 3 4 3 2 5" xfId="11012" xr:uid="{00000000-0005-0000-0000-000096640000}"/>
    <cellStyle name="Normal 2 3 4 3 2 5 2" xfId="31037" xr:uid="{00000000-0005-0000-0000-000097640000}"/>
    <cellStyle name="Normal 2 3 4 3 2 6" xfId="17975" xr:uid="{00000000-0005-0000-0000-000098640000}"/>
    <cellStyle name="Normal 2 3 4 3 3" xfId="11013" xr:uid="{00000000-0005-0000-0000-000099640000}"/>
    <cellStyle name="Normal 2 3 4 3 3 2" xfId="11014" xr:uid="{00000000-0005-0000-0000-00009A640000}"/>
    <cellStyle name="Normal 2 3 4 3 3 2 2" xfId="23366" xr:uid="{00000000-0005-0000-0000-00009B640000}"/>
    <cellStyle name="Normal 2 3 4 3 3 3" xfId="11015" xr:uid="{00000000-0005-0000-0000-00009C640000}"/>
    <cellStyle name="Normal 2 3 4 3 3 3 2" xfId="27202" xr:uid="{00000000-0005-0000-0000-00009D640000}"/>
    <cellStyle name="Normal 2 3 4 3 3 4" xfId="11016" xr:uid="{00000000-0005-0000-0000-00009E640000}"/>
    <cellStyle name="Normal 2 3 4 3 3 4 2" xfId="31039" xr:uid="{00000000-0005-0000-0000-00009F640000}"/>
    <cellStyle name="Normal 2 3 4 3 3 5" xfId="19237" xr:uid="{00000000-0005-0000-0000-0000A0640000}"/>
    <cellStyle name="Normal 2 3 4 3 4" xfId="11017" xr:uid="{00000000-0005-0000-0000-0000A1640000}"/>
    <cellStyle name="Normal 2 3 4 3 4 2" xfId="23363" xr:uid="{00000000-0005-0000-0000-0000A2640000}"/>
    <cellStyle name="Normal 2 3 4 3 5" xfId="11018" xr:uid="{00000000-0005-0000-0000-0000A3640000}"/>
    <cellStyle name="Normal 2 3 4 3 5 2" xfId="27199" xr:uid="{00000000-0005-0000-0000-0000A4640000}"/>
    <cellStyle name="Normal 2 3 4 3 6" xfId="11019" xr:uid="{00000000-0005-0000-0000-0000A5640000}"/>
    <cellStyle name="Normal 2 3 4 3 6 2" xfId="31036" xr:uid="{00000000-0005-0000-0000-0000A6640000}"/>
    <cellStyle name="Normal 2 3 4 3 7" xfId="17974" xr:uid="{00000000-0005-0000-0000-0000A7640000}"/>
    <cellStyle name="Normal 2 3 4 4" xfId="11020" xr:uid="{00000000-0005-0000-0000-0000A8640000}"/>
    <cellStyle name="Normal 2 3 4 4 2" xfId="11021" xr:uid="{00000000-0005-0000-0000-0000A9640000}"/>
    <cellStyle name="Normal 2 3 4 4 2 2" xfId="11022" xr:uid="{00000000-0005-0000-0000-0000AA640000}"/>
    <cellStyle name="Normal 2 3 4 4 2 2 2" xfId="23368" xr:uid="{00000000-0005-0000-0000-0000AB640000}"/>
    <cellStyle name="Normal 2 3 4 4 2 3" xfId="11023" xr:uid="{00000000-0005-0000-0000-0000AC640000}"/>
    <cellStyle name="Normal 2 3 4 4 2 3 2" xfId="27204" xr:uid="{00000000-0005-0000-0000-0000AD640000}"/>
    <cellStyle name="Normal 2 3 4 4 2 4" xfId="11024" xr:uid="{00000000-0005-0000-0000-0000AE640000}"/>
    <cellStyle name="Normal 2 3 4 4 2 4 2" xfId="31041" xr:uid="{00000000-0005-0000-0000-0000AF640000}"/>
    <cellStyle name="Normal 2 3 4 4 2 5" xfId="20221" xr:uid="{00000000-0005-0000-0000-0000B0640000}"/>
    <cellStyle name="Normal 2 3 4 4 3" xfId="11025" xr:uid="{00000000-0005-0000-0000-0000B1640000}"/>
    <cellStyle name="Normal 2 3 4 4 3 2" xfId="23367" xr:uid="{00000000-0005-0000-0000-0000B2640000}"/>
    <cellStyle name="Normal 2 3 4 4 4" xfId="11026" xr:uid="{00000000-0005-0000-0000-0000B3640000}"/>
    <cellStyle name="Normal 2 3 4 4 4 2" xfId="27203" xr:uid="{00000000-0005-0000-0000-0000B4640000}"/>
    <cellStyle name="Normal 2 3 4 4 5" xfId="11027" xr:uid="{00000000-0005-0000-0000-0000B5640000}"/>
    <cellStyle name="Normal 2 3 4 4 5 2" xfId="31040" xr:uid="{00000000-0005-0000-0000-0000B6640000}"/>
    <cellStyle name="Normal 2 3 4 4 6" xfId="17976" xr:uid="{00000000-0005-0000-0000-0000B7640000}"/>
    <cellStyle name="Normal 2 3 4 5" xfId="11028" xr:uid="{00000000-0005-0000-0000-0000B8640000}"/>
    <cellStyle name="Normal 2 3 4 5 2" xfId="11029" xr:uid="{00000000-0005-0000-0000-0000B9640000}"/>
    <cellStyle name="Normal 2 3 4 5 2 2" xfId="23369" xr:uid="{00000000-0005-0000-0000-0000BA640000}"/>
    <cellStyle name="Normal 2 3 4 5 3" xfId="11030" xr:uid="{00000000-0005-0000-0000-0000BB640000}"/>
    <cellStyle name="Normal 2 3 4 5 3 2" xfId="27205" xr:uid="{00000000-0005-0000-0000-0000BC640000}"/>
    <cellStyle name="Normal 2 3 4 5 4" xfId="11031" xr:uid="{00000000-0005-0000-0000-0000BD640000}"/>
    <cellStyle name="Normal 2 3 4 5 4 2" xfId="31042" xr:uid="{00000000-0005-0000-0000-0000BE640000}"/>
    <cellStyle name="Normal 2 3 4 5 5" xfId="19234" xr:uid="{00000000-0005-0000-0000-0000BF640000}"/>
    <cellStyle name="Normal 2 3 4 6" xfId="11032" xr:uid="{00000000-0005-0000-0000-0000C0640000}"/>
    <cellStyle name="Normal 2 3 4 6 2" xfId="23354" xr:uid="{00000000-0005-0000-0000-0000C1640000}"/>
    <cellStyle name="Normal 2 3 4 7" xfId="11033" xr:uid="{00000000-0005-0000-0000-0000C2640000}"/>
    <cellStyle name="Normal 2 3 4 7 2" xfId="27190" xr:uid="{00000000-0005-0000-0000-0000C3640000}"/>
    <cellStyle name="Normal 2 3 4 8" xfId="11034" xr:uid="{00000000-0005-0000-0000-0000C4640000}"/>
    <cellStyle name="Normal 2 3 4 8 2" xfId="31027" xr:uid="{00000000-0005-0000-0000-0000C5640000}"/>
    <cellStyle name="Normal 2 3 4 9" xfId="17969" xr:uid="{00000000-0005-0000-0000-0000C6640000}"/>
    <cellStyle name="Normal 2 3 5" xfId="11035" xr:uid="{00000000-0005-0000-0000-0000C7640000}"/>
    <cellStyle name="Normal 2 3 5 2" xfId="11036" xr:uid="{00000000-0005-0000-0000-0000C8640000}"/>
    <cellStyle name="Normal 2 3 5 2 2" xfId="11037" xr:uid="{00000000-0005-0000-0000-0000C9640000}"/>
    <cellStyle name="Normal 2 3 5 2 2 2" xfId="11038" xr:uid="{00000000-0005-0000-0000-0000CA640000}"/>
    <cellStyle name="Normal 2 3 5 2 2 2 2" xfId="11039" xr:uid="{00000000-0005-0000-0000-0000CB640000}"/>
    <cellStyle name="Normal 2 3 5 2 2 2 2 2" xfId="23373" xr:uid="{00000000-0005-0000-0000-0000CC640000}"/>
    <cellStyle name="Normal 2 3 5 2 2 2 3" xfId="11040" xr:uid="{00000000-0005-0000-0000-0000CD640000}"/>
    <cellStyle name="Normal 2 3 5 2 2 2 3 2" xfId="27209" xr:uid="{00000000-0005-0000-0000-0000CE640000}"/>
    <cellStyle name="Normal 2 3 5 2 2 2 4" xfId="11041" xr:uid="{00000000-0005-0000-0000-0000CF640000}"/>
    <cellStyle name="Normal 2 3 5 2 2 2 4 2" xfId="31046" xr:uid="{00000000-0005-0000-0000-0000D0640000}"/>
    <cellStyle name="Normal 2 3 5 2 2 2 5" xfId="20226" xr:uid="{00000000-0005-0000-0000-0000D1640000}"/>
    <cellStyle name="Normal 2 3 5 2 2 3" xfId="11042" xr:uid="{00000000-0005-0000-0000-0000D2640000}"/>
    <cellStyle name="Normal 2 3 5 2 2 3 2" xfId="23372" xr:uid="{00000000-0005-0000-0000-0000D3640000}"/>
    <cellStyle name="Normal 2 3 5 2 2 4" xfId="11043" xr:uid="{00000000-0005-0000-0000-0000D4640000}"/>
    <cellStyle name="Normal 2 3 5 2 2 4 2" xfId="27208" xr:uid="{00000000-0005-0000-0000-0000D5640000}"/>
    <cellStyle name="Normal 2 3 5 2 2 5" xfId="11044" xr:uid="{00000000-0005-0000-0000-0000D6640000}"/>
    <cellStyle name="Normal 2 3 5 2 2 5 2" xfId="31045" xr:uid="{00000000-0005-0000-0000-0000D7640000}"/>
    <cellStyle name="Normal 2 3 5 2 2 6" xfId="17979" xr:uid="{00000000-0005-0000-0000-0000D8640000}"/>
    <cellStyle name="Normal 2 3 5 2 3" xfId="11045" xr:uid="{00000000-0005-0000-0000-0000D9640000}"/>
    <cellStyle name="Normal 2 3 5 2 3 2" xfId="11046" xr:uid="{00000000-0005-0000-0000-0000DA640000}"/>
    <cellStyle name="Normal 2 3 5 2 3 2 2" xfId="23374" xr:uid="{00000000-0005-0000-0000-0000DB640000}"/>
    <cellStyle name="Normal 2 3 5 2 3 3" xfId="11047" xr:uid="{00000000-0005-0000-0000-0000DC640000}"/>
    <cellStyle name="Normal 2 3 5 2 3 3 2" xfId="27210" xr:uid="{00000000-0005-0000-0000-0000DD640000}"/>
    <cellStyle name="Normal 2 3 5 2 3 4" xfId="11048" xr:uid="{00000000-0005-0000-0000-0000DE640000}"/>
    <cellStyle name="Normal 2 3 5 2 3 4 2" xfId="31047" xr:uid="{00000000-0005-0000-0000-0000DF640000}"/>
    <cellStyle name="Normal 2 3 5 2 3 5" xfId="19239" xr:uid="{00000000-0005-0000-0000-0000E0640000}"/>
    <cellStyle name="Normal 2 3 5 2 4" xfId="11049" xr:uid="{00000000-0005-0000-0000-0000E1640000}"/>
    <cellStyle name="Normal 2 3 5 2 4 2" xfId="23371" xr:uid="{00000000-0005-0000-0000-0000E2640000}"/>
    <cellStyle name="Normal 2 3 5 2 5" xfId="11050" xr:uid="{00000000-0005-0000-0000-0000E3640000}"/>
    <cellStyle name="Normal 2 3 5 2 5 2" xfId="27207" xr:uid="{00000000-0005-0000-0000-0000E4640000}"/>
    <cellStyle name="Normal 2 3 5 2 6" xfId="11051" xr:uid="{00000000-0005-0000-0000-0000E5640000}"/>
    <cellStyle name="Normal 2 3 5 2 6 2" xfId="31044" xr:uid="{00000000-0005-0000-0000-0000E6640000}"/>
    <cellStyle name="Normal 2 3 5 2 7" xfId="17978" xr:uid="{00000000-0005-0000-0000-0000E7640000}"/>
    <cellStyle name="Normal 2 3 5 3" xfId="11052" xr:uid="{00000000-0005-0000-0000-0000E8640000}"/>
    <cellStyle name="Normal 2 3 5 3 2" xfId="11053" xr:uid="{00000000-0005-0000-0000-0000E9640000}"/>
    <cellStyle name="Normal 2 3 5 3 2 2" xfId="11054" xr:uid="{00000000-0005-0000-0000-0000EA640000}"/>
    <cellStyle name="Normal 2 3 5 3 2 2 2" xfId="23376" xr:uid="{00000000-0005-0000-0000-0000EB640000}"/>
    <cellStyle name="Normal 2 3 5 3 2 3" xfId="11055" xr:uid="{00000000-0005-0000-0000-0000EC640000}"/>
    <cellStyle name="Normal 2 3 5 3 2 3 2" xfId="27212" xr:uid="{00000000-0005-0000-0000-0000ED640000}"/>
    <cellStyle name="Normal 2 3 5 3 2 4" xfId="11056" xr:uid="{00000000-0005-0000-0000-0000EE640000}"/>
    <cellStyle name="Normal 2 3 5 3 2 4 2" xfId="31049" xr:uid="{00000000-0005-0000-0000-0000EF640000}"/>
    <cellStyle name="Normal 2 3 5 3 2 5" xfId="20225" xr:uid="{00000000-0005-0000-0000-0000F0640000}"/>
    <cellStyle name="Normal 2 3 5 3 3" xfId="11057" xr:uid="{00000000-0005-0000-0000-0000F1640000}"/>
    <cellStyle name="Normal 2 3 5 3 3 2" xfId="23375" xr:uid="{00000000-0005-0000-0000-0000F2640000}"/>
    <cellStyle name="Normal 2 3 5 3 4" xfId="11058" xr:uid="{00000000-0005-0000-0000-0000F3640000}"/>
    <cellStyle name="Normal 2 3 5 3 4 2" xfId="27211" xr:uid="{00000000-0005-0000-0000-0000F4640000}"/>
    <cellStyle name="Normal 2 3 5 3 5" xfId="11059" xr:uid="{00000000-0005-0000-0000-0000F5640000}"/>
    <cellStyle name="Normal 2 3 5 3 5 2" xfId="31048" xr:uid="{00000000-0005-0000-0000-0000F6640000}"/>
    <cellStyle name="Normal 2 3 5 3 6" xfId="17980" xr:uid="{00000000-0005-0000-0000-0000F7640000}"/>
    <cellStyle name="Normal 2 3 5 4" xfId="11060" xr:uid="{00000000-0005-0000-0000-0000F8640000}"/>
    <cellStyle name="Normal 2 3 5 4 2" xfId="11061" xr:uid="{00000000-0005-0000-0000-0000F9640000}"/>
    <cellStyle name="Normal 2 3 5 4 2 2" xfId="23377" xr:uid="{00000000-0005-0000-0000-0000FA640000}"/>
    <cellStyle name="Normal 2 3 5 4 3" xfId="11062" xr:uid="{00000000-0005-0000-0000-0000FB640000}"/>
    <cellStyle name="Normal 2 3 5 4 3 2" xfId="27213" xr:uid="{00000000-0005-0000-0000-0000FC640000}"/>
    <cellStyle name="Normal 2 3 5 4 4" xfId="11063" xr:uid="{00000000-0005-0000-0000-0000FD640000}"/>
    <cellStyle name="Normal 2 3 5 4 4 2" xfId="31050" xr:uid="{00000000-0005-0000-0000-0000FE640000}"/>
    <cellStyle name="Normal 2 3 5 4 5" xfId="19238" xr:uid="{00000000-0005-0000-0000-0000FF640000}"/>
    <cellStyle name="Normal 2 3 5 5" xfId="11064" xr:uid="{00000000-0005-0000-0000-000000650000}"/>
    <cellStyle name="Normal 2 3 5 5 2" xfId="23370" xr:uid="{00000000-0005-0000-0000-000001650000}"/>
    <cellStyle name="Normal 2 3 5 6" xfId="11065" xr:uid="{00000000-0005-0000-0000-000002650000}"/>
    <cellStyle name="Normal 2 3 5 6 2" xfId="27206" xr:uid="{00000000-0005-0000-0000-000003650000}"/>
    <cellStyle name="Normal 2 3 5 7" xfId="11066" xr:uid="{00000000-0005-0000-0000-000004650000}"/>
    <cellStyle name="Normal 2 3 5 7 2" xfId="31043" xr:uid="{00000000-0005-0000-0000-000005650000}"/>
    <cellStyle name="Normal 2 3 5 8" xfId="17977" xr:uid="{00000000-0005-0000-0000-000006650000}"/>
    <cellStyle name="Normal 2 3 6" xfId="11067" xr:uid="{00000000-0005-0000-0000-000007650000}"/>
    <cellStyle name="Normal 2 3 6 2" xfId="11068" xr:uid="{00000000-0005-0000-0000-000008650000}"/>
    <cellStyle name="Normal 2 3 6 2 2" xfId="11069" xr:uid="{00000000-0005-0000-0000-000009650000}"/>
    <cellStyle name="Normal 2 3 6 2 2 2" xfId="11070" xr:uid="{00000000-0005-0000-0000-00000A650000}"/>
    <cellStyle name="Normal 2 3 6 2 2 2 2" xfId="23380" xr:uid="{00000000-0005-0000-0000-00000B650000}"/>
    <cellStyle name="Normal 2 3 6 2 2 3" xfId="11071" xr:uid="{00000000-0005-0000-0000-00000C650000}"/>
    <cellStyle name="Normal 2 3 6 2 2 3 2" xfId="27216" xr:uid="{00000000-0005-0000-0000-00000D650000}"/>
    <cellStyle name="Normal 2 3 6 2 2 4" xfId="11072" xr:uid="{00000000-0005-0000-0000-00000E650000}"/>
    <cellStyle name="Normal 2 3 6 2 2 4 2" xfId="31053" xr:uid="{00000000-0005-0000-0000-00000F650000}"/>
    <cellStyle name="Normal 2 3 6 2 2 5" xfId="20227" xr:uid="{00000000-0005-0000-0000-000010650000}"/>
    <cellStyle name="Normal 2 3 6 2 3" xfId="11073" xr:uid="{00000000-0005-0000-0000-000011650000}"/>
    <cellStyle name="Normal 2 3 6 2 3 2" xfId="23379" xr:uid="{00000000-0005-0000-0000-000012650000}"/>
    <cellStyle name="Normal 2 3 6 2 4" xfId="11074" xr:uid="{00000000-0005-0000-0000-000013650000}"/>
    <cellStyle name="Normal 2 3 6 2 4 2" xfId="27215" xr:uid="{00000000-0005-0000-0000-000014650000}"/>
    <cellStyle name="Normal 2 3 6 2 5" xfId="11075" xr:uid="{00000000-0005-0000-0000-000015650000}"/>
    <cellStyle name="Normal 2 3 6 2 5 2" xfId="31052" xr:uid="{00000000-0005-0000-0000-000016650000}"/>
    <cellStyle name="Normal 2 3 6 2 6" xfId="17982" xr:uid="{00000000-0005-0000-0000-000017650000}"/>
    <cellStyle name="Normal 2 3 6 3" xfId="11076" xr:uid="{00000000-0005-0000-0000-000018650000}"/>
    <cellStyle name="Normal 2 3 6 3 2" xfId="11077" xr:uid="{00000000-0005-0000-0000-000019650000}"/>
    <cellStyle name="Normal 2 3 6 3 2 2" xfId="23381" xr:uid="{00000000-0005-0000-0000-00001A650000}"/>
    <cellStyle name="Normal 2 3 6 3 3" xfId="11078" xr:uid="{00000000-0005-0000-0000-00001B650000}"/>
    <cellStyle name="Normal 2 3 6 3 3 2" xfId="27217" xr:uid="{00000000-0005-0000-0000-00001C650000}"/>
    <cellStyle name="Normal 2 3 6 3 4" xfId="11079" xr:uid="{00000000-0005-0000-0000-00001D650000}"/>
    <cellStyle name="Normal 2 3 6 3 4 2" xfId="31054" xr:uid="{00000000-0005-0000-0000-00001E650000}"/>
    <cellStyle name="Normal 2 3 6 3 5" xfId="19240" xr:uid="{00000000-0005-0000-0000-00001F650000}"/>
    <cellStyle name="Normal 2 3 6 4" xfId="11080" xr:uid="{00000000-0005-0000-0000-000020650000}"/>
    <cellStyle name="Normal 2 3 6 4 2" xfId="23378" xr:uid="{00000000-0005-0000-0000-000021650000}"/>
    <cellStyle name="Normal 2 3 6 5" xfId="11081" xr:uid="{00000000-0005-0000-0000-000022650000}"/>
    <cellStyle name="Normal 2 3 6 5 2" xfId="27214" xr:uid="{00000000-0005-0000-0000-000023650000}"/>
    <cellStyle name="Normal 2 3 6 6" xfId="11082" xr:uid="{00000000-0005-0000-0000-000024650000}"/>
    <cellStyle name="Normal 2 3 6 6 2" xfId="31051" xr:uid="{00000000-0005-0000-0000-000025650000}"/>
    <cellStyle name="Normal 2 3 6 7" xfId="17981" xr:uid="{00000000-0005-0000-0000-000026650000}"/>
    <cellStyle name="Normal 2 3 7" xfId="11083" xr:uid="{00000000-0005-0000-0000-000027650000}"/>
    <cellStyle name="Normal 2 3 7 2" xfId="11084" xr:uid="{00000000-0005-0000-0000-000028650000}"/>
    <cellStyle name="Normal 2 3 7 2 2" xfId="11085" xr:uid="{00000000-0005-0000-0000-000029650000}"/>
    <cellStyle name="Normal 2 3 7 2 2 2" xfId="11086" xr:uid="{00000000-0005-0000-0000-00002A650000}"/>
    <cellStyle name="Normal 2 3 7 2 2 2 2" xfId="23384" xr:uid="{00000000-0005-0000-0000-00002B650000}"/>
    <cellStyle name="Normal 2 3 7 2 2 3" xfId="11087" xr:uid="{00000000-0005-0000-0000-00002C650000}"/>
    <cellStyle name="Normal 2 3 7 2 2 3 2" xfId="27220" xr:uid="{00000000-0005-0000-0000-00002D650000}"/>
    <cellStyle name="Normal 2 3 7 2 2 4" xfId="11088" xr:uid="{00000000-0005-0000-0000-00002E650000}"/>
    <cellStyle name="Normal 2 3 7 2 2 4 2" xfId="31057" xr:uid="{00000000-0005-0000-0000-00002F650000}"/>
    <cellStyle name="Normal 2 3 7 2 2 5" xfId="20591" xr:uid="{00000000-0005-0000-0000-000030650000}"/>
    <cellStyle name="Normal 2 3 7 2 3" xfId="11089" xr:uid="{00000000-0005-0000-0000-000031650000}"/>
    <cellStyle name="Normal 2 3 7 2 3 2" xfId="23383" xr:uid="{00000000-0005-0000-0000-000032650000}"/>
    <cellStyle name="Normal 2 3 7 2 4" xfId="11090" xr:uid="{00000000-0005-0000-0000-000033650000}"/>
    <cellStyle name="Normal 2 3 7 2 4 2" xfId="27219" xr:uid="{00000000-0005-0000-0000-000034650000}"/>
    <cellStyle name="Normal 2 3 7 2 5" xfId="11091" xr:uid="{00000000-0005-0000-0000-000035650000}"/>
    <cellStyle name="Normal 2 3 7 2 5 2" xfId="31056" xr:uid="{00000000-0005-0000-0000-000036650000}"/>
    <cellStyle name="Normal 2 3 7 2 6" xfId="17984" xr:uid="{00000000-0005-0000-0000-000037650000}"/>
    <cellStyle name="Normal 2 3 7 3" xfId="11092" xr:uid="{00000000-0005-0000-0000-000038650000}"/>
    <cellStyle name="Normal 2 3 7 3 2" xfId="11093" xr:uid="{00000000-0005-0000-0000-000039650000}"/>
    <cellStyle name="Normal 2 3 7 3 2 2" xfId="23385" xr:uid="{00000000-0005-0000-0000-00003A650000}"/>
    <cellStyle name="Normal 2 3 7 3 3" xfId="11094" xr:uid="{00000000-0005-0000-0000-00003B650000}"/>
    <cellStyle name="Normal 2 3 7 3 3 2" xfId="27221" xr:uid="{00000000-0005-0000-0000-00003C650000}"/>
    <cellStyle name="Normal 2 3 7 3 4" xfId="11095" xr:uid="{00000000-0005-0000-0000-00003D650000}"/>
    <cellStyle name="Normal 2 3 7 3 4 2" xfId="31058" xr:uid="{00000000-0005-0000-0000-00003E650000}"/>
    <cellStyle name="Normal 2 3 7 3 5" xfId="19554" xr:uid="{00000000-0005-0000-0000-00003F650000}"/>
    <cellStyle name="Normal 2 3 7 4" xfId="11096" xr:uid="{00000000-0005-0000-0000-000040650000}"/>
    <cellStyle name="Normal 2 3 7 4 2" xfId="23382" xr:uid="{00000000-0005-0000-0000-000041650000}"/>
    <cellStyle name="Normal 2 3 7 5" xfId="11097" xr:uid="{00000000-0005-0000-0000-000042650000}"/>
    <cellStyle name="Normal 2 3 7 5 2" xfId="27218" xr:uid="{00000000-0005-0000-0000-000043650000}"/>
    <cellStyle name="Normal 2 3 7 6" xfId="11098" xr:uid="{00000000-0005-0000-0000-000044650000}"/>
    <cellStyle name="Normal 2 3 7 6 2" xfId="31055" xr:uid="{00000000-0005-0000-0000-000045650000}"/>
    <cellStyle name="Normal 2 3 7 7" xfId="17983" xr:uid="{00000000-0005-0000-0000-000046650000}"/>
    <cellStyle name="Normal 2 3 8" xfId="11099" xr:uid="{00000000-0005-0000-0000-000047650000}"/>
    <cellStyle name="Normal 2 3 8 2" xfId="11100" xr:uid="{00000000-0005-0000-0000-000048650000}"/>
    <cellStyle name="Normal 2 3 8 2 2" xfId="11101" xr:uid="{00000000-0005-0000-0000-000049650000}"/>
    <cellStyle name="Normal 2 3 8 2 2 2" xfId="23387" xr:uid="{00000000-0005-0000-0000-00004A650000}"/>
    <cellStyle name="Normal 2 3 8 2 3" xfId="11102" xr:uid="{00000000-0005-0000-0000-00004B650000}"/>
    <cellStyle name="Normal 2 3 8 2 3 2" xfId="27223" xr:uid="{00000000-0005-0000-0000-00004C650000}"/>
    <cellStyle name="Normal 2 3 8 2 4" xfId="11103" xr:uid="{00000000-0005-0000-0000-00004D650000}"/>
    <cellStyle name="Normal 2 3 8 2 4 2" xfId="31060" xr:uid="{00000000-0005-0000-0000-00004E650000}"/>
    <cellStyle name="Normal 2 3 8 2 5" xfId="20204" xr:uid="{00000000-0005-0000-0000-00004F650000}"/>
    <cellStyle name="Normal 2 3 8 3" xfId="11104" xr:uid="{00000000-0005-0000-0000-000050650000}"/>
    <cellStyle name="Normal 2 3 8 3 2" xfId="23386" xr:uid="{00000000-0005-0000-0000-000051650000}"/>
    <cellStyle name="Normal 2 3 8 4" xfId="11105" xr:uid="{00000000-0005-0000-0000-000052650000}"/>
    <cellStyle name="Normal 2 3 8 4 2" xfId="27222" xr:uid="{00000000-0005-0000-0000-000053650000}"/>
    <cellStyle name="Normal 2 3 8 5" xfId="11106" xr:uid="{00000000-0005-0000-0000-000054650000}"/>
    <cellStyle name="Normal 2 3 8 5 2" xfId="31059" xr:uid="{00000000-0005-0000-0000-000055650000}"/>
    <cellStyle name="Normal 2 3 8 6" xfId="17985" xr:uid="{00000000-0005-0000-0000-000056650000}"/>
    <cellStyle name="Normal 2 3 9" xfId="11107" xr:uid="{00000000-0005-0000-0000-000057650000}"/>
    <cellStyle name="Normal 2 3 9 2" xfId="11108" xr:uid="{00000000-0005-0000-0000-000058650000}"/>
    <cellStyle name="Normal 2 3 9 2 2" xfId="23388" xr:uid="{00000000-0005-0000-0000-000059650000}"/>
    <cellStyle name="Normal 2 3 9 3" xfId="11109" xr:uid="{00000000-0005-0000-0000-00005A650000}"/>
    <cellStyle name="Normal 2 3 9 3 2" xfId="27224" xr:uid="{00000000-0005-0000-0000-00005B650000}"/>
    <cellStyle name="Normal 2 3 9 4" xfId="11110" xr:uid="{00000000-0005-0000-0000-00005C650000}"/>
    <cellStyle name="Normal 2 3 9 4 2" xfId="31061" xr:uid="{00000000-0005-0000-0000-00005D650000}"/>
    <cellStyle name="Normal 2 3 9 5" xfId="19217" xr:uid="{00000000-0005-0000-0000-00005E650000}"/>
    <cellStyle name="Normal 2 30" xfId="11111" xr:uid="{00000000-0005-0000-0000-00005F650000}"/>
    <cellStyle name="Normal 2 30 10" xfId="11112" xr:uid="{00000000-0005-0000-0000-000060650000}"/>
    <cellStyle name="Normal 2 30 10 2" xfId="31062" xr:uid="{00000000-0005-0000-0000-000061650000}"/>
    <cellStyle name="Normal 2 30 11" xfId="32661" xr:uid="{00000000-0005-0000-0000-000062650000}"/>
    <cellStyle name="Normal 2 30 12" xfId="17986" xr:uid="{00000000-0005-0000-0000-000063650000}"/>
    <cellStyle name="Normal 2 30 2" xfId="11113" xr:uid="{00000000-0005-0000-0000-000064650000}"/>
    <cellStyle name="Normal 2 30 2 2" xfId="11114" xr:uid="{00000000-0005-0000-0000-000065650000}"/>
    <cellStyle name="Normal 2 30 2 2 2" xfId="11115" xr:uid="{00000000-0005-0000-0000-000066650000}"/>
    <cellStyle name="Normal 2 30 2 2 2 2" xfId="11116" xr:uid="{00000000-0005-0000-0000-000067650000}"/>
    <cellStyle name="Normal 2 30 2 2 2 2 2" xfId="11117" xr:uid="{00000000-0005-0000-0000-000068650000}"/>
    <cellStyle name="Normal 2 30 2 2 2 2 2 2" xfId="11118" xr:uid="{00000000-0005-0000-0000-000069650000}"/>
    <cellStyle name="Normal 2 30 2 2 2 2 2 2 2" xfId="23394" xr:uid="{00000000-0005-0000-0000-00006A650000}"/>
    <cellStyle name="Normal 2 30 2 2 2 2 2 3" xfId="11119" xr:uid="{00000000-0005-0000-0000-00006B650000}"/>
    <cellStyle name="Normal 2 30 2 2 2 2 2 3 2" xfId="27230" xr:uid="{00000000-0005-0000-0000-00006C650000}"/>
    <cellStyle name="Normal 2 30 2 2 2 2 2 4" xfId="11120" xr:uid="{00000000-0005-0000-0000-00006D650000}"/>
    <cellStyle name="Normal 2 30 2 2 2 2 2 4 2" xfId="31067" xr:uid="{00000000-0005-0000-0000-00006E650000}"/>
    <cellStyle name="Normal 2 30 2 2 2 2 2 5" xfId="20231" xr:uid="{00000000-0005-0000-0000-00006F650000}"/>
    <cellStyle name="Normal 2 30 2 2 2 2 3" xfId="11121" xr:uid="{00000000-0005-0000-0000-000070650000}"/>
    <cellStyle name="Normal 2 30 2 2 2 2 3 2" xfId="23393" xr:uid="{00000000-0005-0000-0000-000071650000}"/>
    <cellStyle name="Normal 2 30 2 2 2 2 4" xfId="11122" xr:uid="{00000000-0005-0000-0000-000072650000}"/>
    <cellStyle name="Normal 2 30 2 2 2 2 4 2" xfId="27229" xr:uid="{00000000-0005-0000-0000-000073650000}"/>
    <cellStyle name="Normal 2 30 2 2 2 2 5" xfId="11123" xr:uid="{00000000-0005-0000-0000-000074650000}"/>
    <cellStyle name="Normal 2 30 2 2 2 2 5 2" xfId="31066" xr:uid="{00000000-0005-0000-0000-000075650000}"/>
    <cellStyle name="Normal 2 30 2 2 2 2 6" xfId="17990" xr:uid="{00000000-0005-0000-0000-000076650000}"/>
    <cellStyle name="Normal 2 30 2 2 2 3" xfId="11124" xr:uid="{00000000-0005-0000-0000-000077650000}"/>
    <cellStyle name="Normal 2 30 2 2 2 3 2" xfId="11125" xr:uid="{00000000-0005-0000-0000-000078650000}"/>
    <cellStyle name="Normal 2 30 2 2 2 3 2 2" xfId="23395" xr:uid="{00000000-0005-0000-0000-000079650000}"/>
    <cellStyle name="Normal 2 30 2 2 2 3 3" xfId="11126" xr:uid="{00000000-0005-0000-0000-00007A650000}"/>
    <cellStyle name="Normal 2 30 2 2 2 3 3 2" xfId="27231" xr:uid="{00000000-0005-0000-0000-00007B650000}"/>
    <cellStyle name="Normal 2 30 2 2 2 3 4" xfId="11127" xr:uid="{00000000-0005-0000-0000-00007C650000}"/>
    <cellStyle name="Normal 2 30 2 2 2 3 4 2" xfId="31068" xr:uid="{00000000-0005-0000-0000-00007D650000}"/>
    <cellStyle name="Normal 2 30 2 2 2 3 5" xfId="19244" xr:uid="{00000000-0005-0000-0000-00007E650000}"/>
    <cellStyle name="Normal 2 30 2 2 2 4" xfId="11128" xr:uid="{00000000-0005-0000-0000-00007F650000}"/>
    <cellStyle name="Normal 2 30 2 2 2 4 2" xfId="23392" xr:uid="{00000000-0005-0000-0000-000080650000}"/>
    <cellStyle name="Normal 2 30 2 2 2 5" xfId="11129" xr:uid="{00000000-0005-0000-0000-000081650000}"/>
    <cellStyle name="Normal 2 30 2 2 2 5 2" xfId="27228" xr:uid="{00000000-0005-0000-0000-000082650000}"/>
    <cellStyle name="Normal 2 30 2 2 2 6" xfId="11130" xr:uid="{00000000-0005-0000-0000-000083650000}"/>
    <cellStyle name="Normal 2 30 2 2 2 6 2" xfId="31065" xr:uid="{00000000-0005-0000-0000-000084650000}"/>
    <cellStyle name="Normal 2 30 2 2 2 7" xfId="17989" xr:uid="{00000000-0005-0000-0000-000085650000}"/>
    <cellStyle name="Normal 2 30 2 2 3" xfId="11131" xr:uid="{00000000-0005-0000-0000-000086650000}"/>
    <cellStyle name="Normal 2 30 2 2 3 2" xfId="11132" xr:uid="{00000000-0005-0000-0000-000087650000}"/>
    <cellStyle name="Normal 2 30 2 2 3 2 2" xfId="11133" xr:uid="{00000000-0005-0000-0000-000088650000}"/>
    <cellStyle name="Normal 2 30 2 2 3 2 2 2" xfId="23397" xr:uid="{00000000-0005-0000-0000-000089650000}"/>
    <cellStyle name="Normal 2 30 2 2 3 2 3" xfId="11134" xr:uid="{00000000-0005-0000-0000-00008A650000}"/>
    <cellStyle name="Normal 2 30 2 2 3 2 3 2" xfId="27233" xr:uid="{00000000-0005-0000-0000-00008B650000}"/>
    <cellStyle name="Normal 2 30 2 2 3 2 4" xfId="11135" xr:uid="{00000000-0005-0000-0000-00008C650000}"/>
    <cellStyle name="Normal 2 30 2 2 3 2 4 2" xfId="31070" xr:uid="{00000000-0005-0000-0000-00008D650000}"/>
    <cellStyle name="Normal 2 30 2 2 3 2 5" xfId="20230" xr:uid="{00000000-0005-0000-0000-00008E650000}"/>
    <cellStyle name="Normal 2 30 2 2 3 3" xfId="11136" xr:uid="{00000000-0005-0000-0000-00008F650000}"/>
    <cellStyle name="Normal 2 30 2 2 3 3 2" xfId="23396" xr:uid="{00000000-0005-0000-0000-000090650000}"/>
    <cellStyle name="Normal 2 30 2 2 3 4" xfId="11137" xr:uid="{00000000-0005-0000-0000-000091650000}"/>
    <cellStyle name="Normal 2 30 2 2 3 4 2" xfId="27232" xr:uid="{00000000-0005-0000-0000-000092650000}"/>
    <cellStyle name="Normal 2 30 2 2 3 5" xfId="11138" xr:uid="{00000000-0005-0000-0000-000093650000}"/>
    <cellStyle name="Normal 2 30 2 2 3 5 2" xfId="31069" xr:uid="{00000000-0005-0000-0000-000094650000}"/>
    <cellStyle name="Normal 2 30 2 2 3 6" xfId="17991" xr:uid="{00000000-0005-0000-0000-000095650000}"/>
    <cellStyle name="Normal 2 30 2 2 4" xfId="11139" xr:uid="{00000000-0005-0000-0000-000096650000}"/>
    <cellStyle name="Normal 2 30 2 2 4 2" xfId="11140" xr:uid="{00000000-0005-0000-0000-000097650000}"/>
    <cellStyle name="Normal 2 30 2 2 4 2 2" xfId="23398" xr:uid="{00000000-0005-0000-0000-000098650000}"/>
    <cellStyle name="Normal 2 30 2 2 4 3" xfId="11141" xr:uid="{00000000-0005-0000-0000-000099650000}"/>
    <cellStyle name="Normal 2 30 2 2 4 3 2" xfId="27234" xr:uid="{00000000-0005-0000-0000-00009A650000}"/>
    <cellStyle name="Normal 2 30 2 2 4 4" xfId="11142" xr:uid="{00000000-0005-0000-0000-00009B650000}"/>
    <cellStyle name="Normal 2 30 2 2 4 4 2" xfId="31071" xr:uid="{00000000-0005-0000-0000-00009C650000}"/>
    <cellStyle name="Normal 2 30 2 2 4 5" xfId="19243" xr:uid="{00000000-0005-0000-0000-00009D650000}"/>
    <cellStyle name="Normal 2 30 2 2 5" xfId="11143" xr:uid="{00000000-0005-0000-0000-00009E650000}"/>
    <cellStyle name="Normal 2 30 2 2 5 2" xfId="23391" xr:uid="{00000000-0005-0000-0000-00009F650000}"/>
    <cellStyle name="Normal 2 30 2 2 6" xfId="11144" xr:uid="{00000000-0005-0000-0000-0000A0650000}"/>
    <cellStyle name="Normal 2 30 2 2 6 2" xfId="27227" xr:uid="{00000000-0005-0000-0000-0000A1650000}"/>
    <cellStyle name="Normal 2 30 2 2 7" xfId="11145" xr:uid="{00000000-0005-0000-0000-0000A2650000}"/>
    <cellStyle name="Normal 2 30 2 2 7 2" xfId="31064" xr:uid="{00000000-0005-0000-0000-0000A3650000}"/>
    <cellStyle name="Normal 2 30 2 2 8" xfId="17988" xr:uid="{00000000-0005-0000-0000-0000A4650000}"/>
    <cellStyle name="Normal 2 30 2 3" xfId="11146" xr:uid="{00000000-0005-0000-0000-0000A5650000}"/>
    <cellStyle name="Normal 2 30 2 3 2" xfId="11147" xr:uid="{00000000-0005-0000-0000-0000A6650000}"/>
    <cellStyle name="Normal 2 30 2 3 2 2" xfId="11148" xr:uid="{00000000-0005-0000-0000-0000A7650000}"/>
    <cellStyle name="Normal 2 30 2 3 2 2 2" xfId="11149" xr:uid="{00000000-0005-0000-0000-0000A8650000}"/>
    <cellStyle name="Normal 2 30 2 3 2 2 2 2" xfId="23401" xr:uid="{00000000-0005-0000-0000-0000A9650000}"/>
    <cellStyle name="Normal 2 30 2 3 2 2 3" xfId="11150" xr:uid="{00000000-0005-0000-0000-0000AA650000}"/>
    <cellStyle name="Normal 2 30 2 3 2 2 3 2" xfId="27237" xr:uid="{00000000-0005-0000-0000-0000AB650000}"/>
    <cellStyle name="Normal 2 30 2 3 2 2 4" xfId="11151" xr:uid="{00000000-0005-0000-0000-0000AC650000}"/>
    <cellStyle name="Normal 2 30 2 3 2 2 4 2" xfId="31074" xr:uid="{00000000-0005-0000-0000-0000AD650000}"/>
    <cellStyle name="Normal 2 30 2 3 2 2 5" xfId="20232" xr:uid="{00000000-0005-0000-0000-0000AE650000}"/>
    <cellStyle name="Normal 2 30 2 3 2 3" xfId="11152" xr:uid="{00000000-0005-0000-0000-0000AF650000}"/>
    <cellStyle name="Normal 2 30 2 3 2 3 2" xfId="23400" xr:uid="{00000000-0005-0000-0000-0000B0650000}"/>
    <cellStyle name="Normal 2 30 2 3 2 4" xfId="11153" xr:uid="{00000000-0005-0000-0000-0000B1650000}"/>
    <cellStyle name="Normal 2 30 2 3 2 4 2" xfId="27236" xr:uid="{00000000-0005-0000-0000-0000B2650000}"/>
    <cellStyle name="Normal 2 30 2 3 2 5" xfId="11154" xr:uid="{00000000-0005-0000-0000-0000B3650000}"/>
    <cellStyle name="Normal 2 30 2 3 2 5 2" xfId="31073" xr:uid="{00000000-0005-0000-0000-0000B4650000}"/>
    <cellStyle name="Normal 2 30 2 3 2 6" xfId="17993" xr:uid="{00000000-0005-0000-0000-0000B5650000}"/>
    <cellStyle name="Normal 2 30 2 3 3" xfId="11155" xr:uid="{00000000-0005-0000-0000-0000B6650000}"/>
    <cellStyle name="Normal 2 30 2 3 3 2" xfId="11156" xr:uid="{00000000-0005-0000-0000-0000B7650000}"/>
    <cellStyle name="Normal 2 30 2 3 3 2 2" xfId="23402" xr:uid="{00000000-0005-0000-0000-0000B8650000}"/>
    <cellStyle name="Normal 2 30 2 3 3 3" xfId="11157" xr:uid="{00000000-0005-0000-0000-0000B9650000}"/>
    <cellStyle name="Normal 2 30 2 3 3 3 2" xfId="27238" xr:uid="{00000000-0005-0000-0000-0000BA650000}"/>
    <cellStyle name="Normal 2 30 2 3 3 4" xfId="11158" xr:uid="{00000000-0005-0000-0000-0000BB650000}"/>
    <cellStyle name="Normal 2 30 2 3 3 4 2" xfId="31075" xr:uid="{00000000-0005-0000-0000-0000BC650000}"/>
    <cellStyle name="Normal 2 30 2 3 3 5" xfId="19245" xr:uid="{00000000-0005-0000-0000-0000BD650000}"/>
    <cellStyle name="Normal 2 30 2 3 4" xfId="11159" xr:uid="{00000000-0005-0000-0000-0000BE650000}"/>
    <cellStyle name="Normal 2 30 2 3 4 2" xfId="23399" xr:uid="{00000000-0005-0000-0000-0000BF650000}"/>
    <cellStyle name="Normal 2 30 2 3 5" xfId="11160" xr:uid="{00000000-0005-0000-0000-0000C0650000}"/>
    <cellStyle name="Normal 2 30 2 3 5 2" xfId="27235" xr:uid="{00000000-0005-0000-0000-0000C1650000}"/>
    <cellStyle name="Normal 2 30 2 3 6" xfId="11161" xr:uid="{00000000-0005-0000-0000-0000C2650000}"/>
    <cellStyle name="Normal 2 30 2 3 6 2" xfId="31072" xr:uid="{00000000-0005-0000-0000-0000C3650000}"/>
    <cellStyle name="Normal 2 30 2 3 7" xfId="17992" xr:uid="{00000000-0005-0000-0000-0000C4650000}"/>
    <cellStyle name="Normal 2 30 2 4" xfId="11162" xr:uid="{00000000-0005-0000-0000-0000C5650000}"/>
    <cellStyle name="Normal 2 30 2 4 2" xfId="11163" xr:uid="{00000000-0005-0000-0000-0000C6650000}"/>
    <cellStyle name="Normal 2 30 2 4 2 2" xfId="11164" xr:uid="{00000000-0005-0000-0000-0000C7650000}"/>
    <cellStyle name="Normal 2 30 2 4 2 2 2" xfId="23404" xr:uid="{00000000-0005-0000-0000-0000C8650000}"/>
    <cellStyle name="Normal 2 30 2 4 2 3" xfId="11165" xr:uid="{00000000-0005-0000-0000-0000C9650000}"/>
    <cellStyle name="Normal 2 30 2 4 2 3 2" xfId="27240" xr:uid="{00000000-0005-0000-0000-0000CA650000}"/>
    <cellStyle name="Normal 2 30 2 4 2 4" xfId="11166" xr:uid="{00000000-0005-0000-0000-0000CB650000}"/>
    <cellStyle name="Normal 2 30 2 4 2 4 2" xfId="31077" xr:uid="{00000000-0005-0000-0000-0000CC650000}"/>
    <cellStyle name="Normal 2 30 2 4 2 5" xfId="20229" xr:uid="{00000000-0005-0000-0000-0000CD650000}"/>
    <cellStyle name="Normal 2 30 2 4 3" xfId="11167" xr:uid="{00000000-0005-0000-0000-0000CE650000}"/>
    <cellStyle name="Normal 2 30 2 4 3 2" xfId="23403" xr:uid="{00000000-0005-0000-0000-0000CF650000}"/>
    <cellStyle name="Normal 2 30 2 4 4" xfId="11168" xr:uid="{00000000-0005-0000-0000-0000D0650000}"/>
    <cellStyle name="Normal 2 30 2 4 4 2" xfId="27239" xr:uid="{00000000-0005-0000-0000-0000D1650000}"/>
    <cellStyle name="Normal 2 30 2 4 5" xfId="11169" xr:uid="{00000000-0005-0000-0000-0000D2650000}"/>
    <cellStyle name="Normal 2 30 2 4 5 2" xfId="31076" xr:uid="{00000000-0005-0000-0000-0000D3650000}"/>
    <cellStyle name="Normal 2 30 2 4 6" xfId="17994" xr:uid="{00000000-0005-0000-0000-0000D4650000}"/>
    <cellStyle name="Normal 2 30 2 5" xfId="11170" xr:uid="{00000000-0005-0000-0000-0000D5650000}"/>
    <cellStyle name="Normal 2 30 2 5 2" xfId="11171" xr:uid="{00000000-0005-0000-0000-0000D6650000}"/>
    <cellStyle name="Normal 2 30 2 5 2 2" xfId="23405" xr:uid="{00000000-0005-0000-0000-0000D7650000}"/>
    <cellStyle name="Normal 2 30 2 5 3" xfId="11172" xr:uid="{00000000-0005-0000-0000-0000D8650000}"/>
    <cellStyle name="Normal 2 30 2 5 3 2" xfId="27241" xr:uid="{00000000-0005-0000-0000-0000D9650000}"/>
    <cellStyle name="Normal 2 30 2 5 4" xfId="11173" xr:uid="{00000000-0005-0000-0000-0000DA650000}"/>
    <cellStyle name="Normal 2 30 2 5 4 2" xfId="31078" xr:uid="{00000000-0005-0000-0000-0000DB650000}"/>
    <cellStyle name="Normal 2 30 2 5 5" xfId="19242" xr:uid="{00000000-0005-0000-0000-0000DC650000}"/>
    <cellStyle name="Normal 2 30 2 6" xfId="11174" xr:uid="{00000000-0005-0000-0000-0000DD650000}"/>
    <cellStyle name="Normal 2 30 2 6 2" xfId="23390" xr:uid="{00000000-0005-0000-0000-0000DE650000}"/>
    <cellStyle name="Normal 2 30 2 7" xfId="11175" xr:uid="{00000000-0005-0000-0000-0000DF650000}"/>
    <cellStyle name="Normal 2 30 2 7 2" xfId="27226" xr:uid="{00000000-0005-0000-0000-0000E0650000}"/>
    <cellStyle name="Normal 2 30 2 8" xfId="11176" xr:uid="{00000000-0005-0000-0000-0000E1650000}"/>
    <cellStyle name="Normal 2 30 2 8 2" xfId="31063" xr:uid="{00000000-0005-0000-0000-0000E2650000}"/>
    <cellStyle name="Normal 2 30 2 9" xfId="17987" xr:uid="{00000000-0005-0000-0000-0000E3650000}"/>
    <cellStyle name="Normal 2 30 3" xfId="11177" xr:uid="{00000000-0005-0000-0000-0000E4650000}"/>
    <cellStyle name="Normal 2 30 3 2" xfId="11178" xr:uid="{00000000-0005-0000-0000-0000E5650000}"/>
    <cellStyle name="Normal 2 30 3 2 2" xfId="11179" xr:uid="{00000000-0005-0000-0000-0000E6650000}"/>
    <cellStyle name="Normal 2 30 3 2 2 2" xfId="11180" xr:uid="{00000000-0005-0000-0000-0000E7650000}"/>
    <cellStyle name="Normal 2 30 3 2 2 2 2" xfId="11181" xr:uid="{00000000-0005-0000-0000-0000E8650000}"/>
    <cellStyle name="Normal 2 30 3 2 2 2 2 2" xfId="23409" xr:uid="{00000000-0005-0000-0000-0000E9650000}"/>
    <cellStyle name="Normal 2 30 3 2 2 2 3" xfId="11182" xr:uid="{00000000-0005-0000-0000-0000EA650000}"/>
    <cellStyle name="Normal 2 30 3 2 2 2 3 2" xfId="27245" xr:uid="{00000000-0005-0000-0000-0000EB650000}"/>
    <cellStyle name="Normal 2 30 3 2 2 2 4" xfId="11183" xr:uid="{00000000-0005-0000-0000-0000EC650000}"/>
    <cellStyle name="Normal 2 30 3 2 2 2 4 2" xfId="31082" xr:uid="{00000000-0005-0000-0000-0000ED650000}"/>
    <cellStyle name="Normal 2 30 3 2 2 2 5" xfId="20234" xr:uid="{00000000-0005-0000-0000-0000EE650000}"/>
    <cellStyle name="Normal 2 30 3 2 2 3" xfId="11184" xr:uid="{00000000-0005-0000-0000-0000EF650000}"/>
    <cellStyle name="Normal 2 30 3 2 2 3 2" xfId="23408" xr:uid="{00000000-0005-0000-0000-0000F0650000}"/>
    <cellStyle name="Normal 2 30 3 2 2 4" xfId="11185" xr:uid="{00000000-0005-0000-0000-0000F1650000}"/>
    <cellStyle name="Normal 2 30 3 2 2 4 2" xfId="27244" xr:uid="{00000000-0005-0000-0000-0000F2650000}"/>
    <cellStyle name="Normal 2 30 3 2 2 5" xfId="11186" xr:uid="{00000000-0005-0000-0000-0000F3650000}"/>
    <cellStyle name="Normal 2 30 3 2 2 5 2" xfId="31081" xr:uid="{00000000-0005-0000-0000-0000F4650000}"/>
    <cellStyle name="Normal 2 30 3 2 2 6" xfId="17997" xr:uid="{00000000-0005-0000-0000-0000F5650000}"/>
    <cellStyle name="Normal 2 30 3 2 3" xfId="11187" xr:uid="{00000000-0005-0000-0000-0000F6650000}"/>
    <cellStyle name="Normal 2 30 3 2 3 2" xfId="11188" xr:uid="{00000000-0005-0000-0000-0000F7650000}"/>
    <cellStyle name="Normal 2 30 3 2 3 2 2" xfId="23410" xr:uid="{00000000-0005-0000-0000-0000F8650000}"/>
    <cellStyle name="Normal 2 30 3 2 3 3" xfId="11189" xr:uid="{00000000-0005-0000-0000-0000F9650000}"/>
    <cellStyle name="Normal 2 30 3 2 3 3 2" xfId="27246" xr:uid="{00000000-0005-0000-0000-0000FA650000}"/>
    <cellStyle name="Normal 2 30 3 2 3 4" xfId="11190" xr:uid="{00000000-0005-0000-0000-0000FB650000}"/>
    <cellStyle name="Normal 2 30 3 2 3 4 2" xfId="31083" xr:uid="{00000000-0005-0000-0000-0000FC650000}"/>
    <cellStyle name="Normal 2 30 3 2 3 5" xfId="19247" xr:uid="{00000000-0005-0000-0000-0000FD650000}"/>
    <cellStyle name="Normal 2 30 3 2 4" xfId="11191" xr:uid="{00000000-0005-0000-0000-0000FE650000}"/>
    <cellStyle name="Normal 2 30 3 2 4 2" xfId="23407" xr:uid="{00000000-0005-0000-0000-0000FF650000}"/>
    <cellStyle name="Normal 2 30 3 2 5" xfId="11192" xr:uid="{00000000-0005-0000-0000-000000660000}"/>
    <cellStyle name="Normal 2 30 3 2 5 2" xfId="27243" xr:uid="{00000000-0005-0000-0000-000001660000}"/>
    <cellStyle name="Normal 2 30 3 2 6" xfId="11193" xr:uid="{00000000-0005-0000-0000-000002660000}"/>
    <cellStyle name="Normal 2 30 3 2 6 2" xfId="31080" xr:uid="{00000000-0005-0000-0000-000003660000}"/>
    <cellStyle name="Normal 2 30 3 2 7" xfId="17996" xr:uid="{00000000-0005-0000-0000-000004660000}"/>
    <cellStyle name="Normal 2 30 3 3" xfId="11194" xr:uid="{00000000-0005-0000-0000-000005660000}"/>
    <cellStyle name="Normal 2 30 3 3 2" xfId="11195" xr:uid="{00000000-0005-0000-0000-000006660000}"/>
    <cellStyle name="Normal 2 30 3 3 2 2" xfId="11196" xr:uid="{00000000-0005-0000-0000-000007660000}"/>
    <cellStyle name="Normal 2 30 3 3 2 2 2" xfId="23412" xr:uid="{00000000-0005-0000-0000-000008660000}"/>
    <cellStyle name="Normal 2 30 3 3 2 3" xfId="11197" xr:uid="{00000000-0005-0000-0000-000009660000}"/>
    <cellStyle name="Normal 2 30 3 3 2 3 2" xfId="27248" xr:uid="{00000000-0005-0000-0000-00000A660000}"/>
    <cellStyle name="Normal 2 30 3 3 2 4" xfId="11198" xr:uid="{00000000-0005-0000-0000-00000B660000}"/>
    <cellStyle name="Normal 2 30 3 3 2 4 2" xfId="31085" xr:uid="{00000000-0005-0000-0000-00000C660000}"/>
    <cellStyle name="Normal 2 30 3 3 2 5" xfId="20233" xr:uid="{00000000-0005-0000-0000-00000D660000}"/>
    <cellStyle name="Normal 2 30 3 3 3" xfId="11199" xr:uid="{00000000-0005-0000-0000-00000E660000}"/>
    <cellStyle name="Normal 2 30 3 3 3 2" xfId="23411" xr:uid="{00000000-0005-0000-0000-00000F660000}"/>
    <cellStyle name="Normal 2 30 3 3 4" xfId="11200" xr:uid="{00000000-0005-0000-0000-000010660000}"/>
    <cellStyle name="Normal 2 30 3 3 4 2" xfId="27247" xr:uid="{00000000-0005-0000-0000-000011660000}"/>
    <cellStyle name="Normal 2 30 3 3 5" xfId="11201" xr:uid="{00000000-0005-0000-0000-000012660000}"/>
    <cellStyle name="Normal 2 30 3 3 5 2" xfId="31084" xr:uid="{00000000-0005-0000-0000-000013660000}"/>
    <cellStyle name="Normal 2 30 3 3 6" xfId="17998" xr:uid="{00000000-0005-0000-0000-000014660000}"/>
    <cellStyle name="Normal 2 30 3 4" xfId="11202" xr:uid="{00000000-0005-0000-0000-000015660000}"/>
    <cellStyle name="Normal 2 30 3 4 2" xfId="11203" xr:uid="{00000000-0005-0000-0000-000016660000}"/>
    <cellStyle name="Normal 2 30 3 4 2 2" xfId="23413" xr:uid="{00000000-0005-0000-0000-000017660000}"/>
    <cellStyle name="Normal 2 30 3 4 3" xfId="11204" xr:uid="{00000000-0005-0000-0000-000018660000}"/>
    <cellStyle name="Normal 2 30 3 4 3 2" xfId="27249" xr:uid="{00000000-0005-0000-0000-000019660000}"/>
    <cellStyle name="Normal 2 30 3 4 4" xfId="11205" xr:uid="{00000000-0005-0000-0000-00001A660000}"/>
    <cellStyle name="Normal 2 30 3 4 4 2" xfId="31086" xr:uid="{00000000-0005-0000-0000-00001B660000}"/>
    <cellStyle name="Normal 2 30 3 4 5" xfId="19246" xr:uid="{00000000-0005-0000-0000-00001C660000}"/>
    <cellStyle name="Normal 2 30 3 5" xfId="11206" xr:uid="{00000000-0005-0000-0000-00001D660000}"/>
    <cellStyle name="Normal 2 30 3 5 2" xfId="23406" xr:uid="{00000000-0005-0000-0000-00001E660000}"/>
    <cellStyle name="Normal 2 30 3 6" xfId="11207" xr:uid="{00000000-0005-0000-0000-00001F660000}"/>
    <cellStyle name="Normal 2 30 3 6 2" xfId="27242" xr:uid="{00000000-0005-0000-0000-000020660000}"/>
    <cellStyle name="Normal 2 30 3 7" xfId="11208" xr:uid="{00000000-0005-0000-0000-000021660000}"/>
    <cellStyle name="Normal 2 30 3 7 2" xfId="31079" xr:uid="{00000000-0005-0000-0000-000022660000}"/>
    <cellStyle name="Normal 2 30 3 8" xfId="17995" xr:uid="{00000000-0005-0000-0000-000023660000}"/>
    <cellStyle name="Normal 2 30 4" xfId="11209" xr:uid="{00000000-0005-0000-0000-000024660000}"/>
    <cellStyle name="Normal 2 30 4 2" xfId="11210" xr:uid="{00000000-0005-0000-0000-000025660000}"/>
    <cellStyle name="Normal 2 30 4 2 2" xfId="11211" xr:uid="{00000000-0005-0000-0000-000026660000}"/>
    <cellStyle name="Normal 2 30 4 2 2 2" xfId="11212" xr:uid="{00000000-0005-0000-0000-000027660000}"/>
    <cellStyle name="Normal 2 30 4 2 2 2 2" xfId="23416" xr:uid="{00000000-0005-0000-0000-000028660000}"/>
    <cellStyle name="Normal 2 30 4 2 2 3" xfId="11213" xr:uid="{00000000-0005-0000-0000-000029660000}"/>
    <cellStyle name="Normal 2 30 4 2 2 3 2" xfId="27252" xr:uid="{00000000-0005-0000-0000-00002A660000}"/>
    <cellStyle name="Normal 2 30 4 2 2 4" xfId="11214" xr:uid="{00000000-0005-0000-0000-00002B660000}"/>
    <cellStyle name="Normal 2 30 4 2 2 4 2" xfId="31089" xr:uid="{00000000-0005-0000-0000-00002C660000}"/>
    <cellStyle name="Normal 2 30 4 2 2 5" xfId="20235" xr:uid="{00000000-0005-0000-0000-00002D660000}"/>
    <cellStyle name="Normal 2 30 4 2 3" xfId="11215" xr:uid="{00000000-0005-0000-0000-00002E660000}"/>
    <cellStyle name="Normal 2 30 4 2 3 2" xfId="23415" xr:uid="{00000000-0005-0000-0000-00002F660000}"/>
    <cellStyle name="Normal 2 30 4 2 4" xfId="11216" xr:uid="{00000000-0005-0000-0000-000030660000}"/>
    <cellStyle name="Normal 2 30 4 2 4 2" xfId="27251" xr:uid="{00000000-0005-0000-0000-000031660000}"/>
    <cellStyle name="Normal 2 30 4 2 5" xfId="11217" xr:uid="{00000000-0005-0000-0000-000032660000}"/>
    <cellStyle name="Normal 2 30 4 2 5 2" xfId="31088" xr:uid="{00000000-0005-0000-0000-000033660000}"/>
    <cellStyle name="Normal 2 30 4 2 6" xfId="18000" xr:uid="{00000000-0005-0000-0000-000034660000}"/>
    <cellStyle name="Normal 2 30 4 3" xfId="11218" xr:uid="{00000000-0005-0000-0000-000035660000}"/>
    <cellStyle name="Normal 2 30 4 3 2" xfId="11219" xr:uid="{00000000-0005-0000-0000-000036660000}"/>
    <cellStyle name="Normal 2 30 4 3 2 2" xfId="23417" xr:uid="{00000000-0005-0000-0000-000037660000}"/>
    <cellStyle name="Normal 2 30 4 3 3" xfId="11220" xr:uid="{00000000-0005-0000-0000-000038660000}"/>
    <cellStyle name="Normal 2 30 4 3 3 2" xfId="27253" xr:uid="{00000000-0005-0000-0000-000039660000}"/>
    <cellStyle name="Normal 2 30 4 3 4" xfId="11221" xr:uid="{00000000-0005-0000-0000-00003A660000}"/>
    <cellStyle name="Normal 2 30 4 3 4 2" xfId="31090" xr:uid="{00000000-0005-0000-0000-00003B660000}"/>
    <cellStyle name="Normal 2 30 4 3 5" xfId="19248" xr:uid="{00000000-0005-0000-0000-00003C660000}"/>
    <cellStyle name="Normal 2 30 4 4" xfId="11222" xr:uid="{00000000-0005-0000-0000-00003D660000}"/>
    <cellStyle name="Normal 2 30 4 4 2" xfId="23414" xr:uid="{00000000-0005-0000-0000-00003E660000}"/>
    <cellStyle name="Normal 2 30 4 5" xfId="11223" xr:uid="{00000000-0005-0000-0000-00003F660000}"/>
    <cellStyle name="Normal 2 30 4 5 2" xfId="27250" xr:uid="{00000000-0005-0000-0000-000040660000}"/>
    <cellStyle name="Normal 2 30 4 6" xfId="11224" xr:uid="{00000000-0005-0000-0000-000041660000}"/>
    <cellStyle name="Normal 2 30 4 6 2" xfId="31087" xr:uid="{00000000-0005-0000-0000-000042660000}"/>
    <cellStyle name="Normal 2 30 4 7" xfId="17999" xr:uid="{00000000-0005-0000-0000-000043660000}"/>
    <cellStyle name="Normal 2 30 5" xfId="11225" xr:uid="{00000000-0005-0000-0000-000044660000}"/>
    <cellStyle name="Normal 2 30 5 2" xfId="11226" xr:uid="{00000000-0005-0000-0000-000045660000}"/>
    <cellStyle name="Normal 2 30 5 2 2" xfId="11227" xr:uid="{00000000-0005-0000-0000-000046660000}"/>
    <cellStyle name="Normal 2 30 5 2 2 2" xfId="11228" xr:uid="{00000000-0005-0000-0000-000047660000}"/>
    <cellStyle name="Normal 2 30 5 2 2 2 2" xfId="23420" xr:uid="{00000000-0005-0000-0000-000048660000}"/>
    <cellStyle name="Normal 2 30 5 2 2 3" xfId="11229" xr:uid="{00000000-0005-0000-0000-000049660000}"/>
    <cellStyle name="Normal 2 30 5 2 2 3 2" xfId="27256" xr:uid="{00000000-0005-0000-0000-00004A660000}"/>
    <cellStyle name="Normal 2 30 5 2 2 4" xfId="11230" xr:uid="{00000000-0005-0000-0000-00004B660000}"/>
    <cellStyle name="Normal 2 30 5 2 2 4 2" xfId="31093" xr:uid="{00000000-0005-0000-0000-00004C660000}"/>
    <cellStyle name="Normal 2 30 5 2 2 5" xfId="20592" xr:uid="{00000000-0005-0000-0000-00004D660000}"/>
    <cellStyle name="Normal 2 30 5 2 3" xfId="11231" xr:uid="{00000000-0005-0000-0000-00004E660000}"/>
    <cellStyle name="Normal 2 30 5 2 3 2" xfId="23419" xr:uid="{00000000-0005-0000-0000-00004F660000}"/>
    <cellStyle name="Normal 2 30 5 2 4" xfId="11232" xr:uid="{00000000-0005-0000-0000-000050660000}"/>
    <cellStyle name="Normal 2 30 5 2 4 2" xfId="27255" xr:uid="{00000000-0005-0000-0000-000051660000}"/>
    <cellStyle name="Normal 2 30 5 2 5" xfId="11233" xr:uid="{00000000-0005-0000-0000-000052660000}"/>
    <cellStyle name="Normal 2 30 5 2 5 2" xfId="31092" xr:uid="{00000000-0005-0000-0000-000053660000}"/>
    <cellStyle name="Normal 2 30 5 2 6" xfId="18002" xr:uid="{00000000-0005-0000-0000-000054660000}"/>
    <cellStyle name="Normal 2 30 5 3" xfId="11234" xr:uid="{00000000-0005-0000-0000-000055660000}"/>
    <cellStyle name="Normal 2 30 5 3 2" xfId="11235" xr:uid="{00000000-0005-0000-0000-000056660000}"/>
    <cellStyle name="Normal 2 30 5 3 2 2" xfId="23421" xr:uid="{00000000-0005-0000-0000-000057660000}"/>
    <cellStyle name="Normal 2 30 5 3 3" xfId="11236" xr:uid="{00000000-0005-0000-0000-000058660000}"/>
    <cellStyle name="Normal 2 30 5 3 3 2" xfId="27257" xr:uid="{00000000-0005-0000-0000-000059660000}"/>
    <cellStyle name="Normal 2 30 5 3 4" xfId="11237" xr:uid="{00000000-0005-0000-0000-00005A660000}"/>
    <cellStyle name="Normal 2 30 5 3 4 2" xfId="31094" xr:uid="{00000000-0005-0000-0000-00005B660000}"/>
    <cellStyle name="Normal 2 30 5 3 5" xfId="19604" xr:uid="{00000000-0005-0000-0000-00005C660000}"/>
    <cellStyle name="Normal 2 30 5 4" xfId="11238" xr:uid="{00000000-0005-0000-0000-00005D660000}"/>
    <cellStyle name="Normal 2 30 5 4 2" xfId="23418" xr:uid="{00000000-0005-0000-0000-00005E660000}"/>
    <cellStyle name="Normal 2 30 5 5" xfId="11239" xr:uid="{00000000-0005-0000-0000-00005F660000}"/>
    <cellStyle name="Normal 2 30 5 5 2" xfId="27254" xr:uid="{00000000-0005-0000-0000-000060660000}"/>
    <cellStyle name="Normal 2 30 5 6" xfId="11240" xr:uid="{00000000-0005-0000-0000-000061660000}"/>
    <cellStyle name="Normal 2 30 5 6 2" xfId="31091" xr:uid="{00000000-0005-0000-0000-000062660000}"/>
    <cellStyle name="Normal 2 30 5 7" xfId="18001" xr:uid="{00000000-0005-0000-0000-000063660000}"/>
    <cellStyle name="Normal 2 30 6" xfId="11241" xr:uid="{00000000-0005-0000-0000-000064660000}"/>
    <cellStyle name="Normal 2 30 6 2" xfId="11242" xr:uid="{00000000-0005-0000-0000-000065660000}"/>
    <cellStyle name="Normal 2 30 6 2 2" xfId="11243" xr:uid="{00000000-0005-0000-0000-000066660000}"/>
    <cellStyle name="Normal 2 30 6 2 2 2" xfId="23423" xr:uid="{00000000-0005-0000-0000-000067660000}"/>
    <cellStyle name="Normal 2 30 6 2 3" xfId="11244" xr:uid="{00000000-0005-0000-0000-000068660000}"/>
    <cellStyle name="Normal 2 30 6 2 3 2" xfId="27259" xr:uid="{00000000-0005-0000-0000-000069660000}"/>
    <cellStyle name="Normal 2 30 6 2 4" xfId="11245" xr:uid="{00000000-0005-0000-0000-00006A660000}"/>
    <cellStyle name="Normal 2 30 6 2 4 2" xfId="31096" xr:uid="{00000000-0005-0000-0000-00006B660000}"/>
    <cellStyle name="Normal 2 30 6 2 5" xfId="20228" xr:uid="{00000000-0005-0000-0000-00006C660000}"/>
    <cellStyle name="Normal 2 30 6 3" xfId="11246" xr:uid="{00000000-0005-0000-0000-00006D660000}"/>
    <cellStyle name="Normal 2 30 6 3 2" xfId="23422" xr:uid="{00000000-0005-0000-0000-00006E660000}"/>
    <cellStyle name="Normal 2 30 6 4" xfId="11247" xr:uid="{00000000-0005-0000-0000-00006F660000}"/>
    <cellStyle name="Normal 2 30 6 4 2" xfId="27258" xr:uid="{00000000-0005-0000-0000-000070660000}"/>
    <cellStyle name="Normal 2 30 6 5" xfId="11248" xr:uid="{00000000-0005-0000-0000-000071660000}"/>
    <cellStyle name="Normal 2 30 6 5 2" xfId="31095" xr:uid="{00000000-0005-0000-0000-000072660000}"/>
    <cellStyle name="Normal 2 30 6 6" xfId="18003" xr:uid="{00000000-0005-0000-0000-000073660000}"/>
    <cellStyle name="Normal 2 30 7" xfId="11249" xr:uid="{00000000-0005-0000-0000-000074660000}"/>
    <cellStyle name="Normal 2 30 7 2" xfId="11250" xr:uid="{00000000-0005-0000-0000-000075660000}"/>
    <cellStyle name="Normal 2 30 7 2 2" xfId="23424" xr:uid="{00000000-0005-0000-0000-000076660000}"/>
    <cellStyle name="Normal 2 30 7 3" xfId="11251" xr:uid="{00000000-0005-0000-0000-000077660000}"/>
    <cellStyle name="Normal 2 30 7 3 2" xfId="27260" xr:uid="{00000000-0005-0000-0000-000078660000}"/>
    <cellStyle name="Normal 2 30 7 4" xfId="11252" xr:uid="{00000000-0005-0000-0000-000079660000}"/>
    <cellStyle name="Normal 2 30 7 4 2" xfId="31097" xr:uid="{00000000-0005-0000-0000-00007A660000}"/>
    <cellStyle name="Normal 2 30 7 5" xfId="19241" xr:uid="{00000000-0005-0000-0000-00007B660000}"/>
    <cellStyle name="Normal 2 30 8" xfId="11253" xr:uid="{00000000-0005-0000-0000-00007C660000}"/>
    <cellStyle name="Normal 2 30 8 2" xfId="23389" xr:uid="{00000000-0005-0000-0000-00007D660000}"/>
    <cellStyle name="Normal 2 30 9" xfId="11254" xr:uid="{00000000-0005-0000-0000-00007E660000}"/>
    <cellStyle name="Normal 2 30 9 2" xfId="27225" xr:uid="{00000000-0005-0000-0000-00007F660000}"/>
    <cellStyle name="Normal 2 31" xfId="11255" xr:uid="{00000000-0005-0000-0000-000080660000}"/>
    <cellStyle name="Normal 2 31 10" xfId="11256" xr:uid="{00000000-0005-0000-0000-000081660000}"/>
    <cellStyle name="Normal 2 31 10 2" xfId="31098" xr:uid="{00000000-0005-0000-0000-000082660000}"/>
    <cellStyle name="Normal 2 31 11" xfId="32662" xr:uid="{00000000-0005-0000-0000-000083660000}"/>
    <cellStyle name="Normal 2 31 12" xfId="18004" xr:uid="{00000000-0005-0000-0000-000084660000}"/>
    <cellStyle name="Normal 2 31 2" xfId="11257" xr:uid="{00000000-0005-0000-0000-000085660000}"/>
    <cellStyle name="Normal 2 31 2 2" xfId="11258" xr:uid="{00000000-0005-0000-0000-000086660000}"/>
    <cellStyle name="Normal 2 31 2 2 2" xfId="11259" xr:uid="{00000000-0005-0000-0000-000087660000}"/>
    <cellStyle name="Normal 2 31 2 2 2 2" xfId="11260" xr:uid="{00000000-0005-0000-0000-000088660000}"/>
    <cellStyle name="Normal 2 31 2 2 2 2 2" xfId="11261" xr:uid="{00000000-0005-0000-0000-000089660000}"/>
    <cellStyle name="Normal 2 31 2 2 2 2 2 2" xfId="11262" xr:uid="{00000000-0005-0000-0000-00008A660000}"/>
    <cellStyle name="Normal 2 31 2 2 2 2 2 2 2" xfId="23430" xr:uid="{00000000-0005-0000-0000-00008B660000}"/>
    <cellStyle name="Normal 2 31 2 2 2 2 2 3" xfId="11263" xr:uid="{00000000-0005-0000-0000-00008C660000}"/>
    <cellStyle name="Normal 2 31 2 2 2 2 2 3 2" xfId="27266" xr:uid="{00000000-0005-0000-0000-00008D660000}"/>
    <cellStyle name="Normal 2 31 2 2 2 2 2 4" xfId="11264" xr:uid="{00000000-0005-0000-0000-00008E660000}"/>
    <cellStyle name="Normal 2 31 2 2 2 2 2 4 2" xfId="31103" xr:uid="{00000000-0005-0000-0000-00008F660000}"/>
    <cellStyle name="Normal 2 31 2 2 2 2 2 5" xfId="20239" xr:uid="{00000000-0005-0000-0000-000090660000}"/>
    <cellStyle name="Normal 2 31 2 2 2 2 3" xfId="11265" xr:uid="{00000000-0005-0000-0000-000091660000}"/>
    <cellStyle name="Normal 2 31 2 2 2 2 3 2" xfId="23429" xr:uid="{00000000-0005-0000-0000-000092660000}"/>
    <cellStyle name="Normal 2 31 2 2 2 2 4" xfId="11266" xr:uid="{00000000-0005-0000-0000-000093660000}"/>
    <cellStyle name="Normal 2 31 2 2 2 2 4 2" xfId="27265" xr:uid="{00000000-0005-0000-0000-000094660000}"/>
    <cellStyle name="Normal 2 31 2 2 2 2 5" xfId="11267" xr:uid="{00000000-0005-0000-0000-000095660000}"/>
    <cellStyle name="Normal 2 31 2 2 2 2 5 2" xfId="31102" xr:uid="{00000000-0005-0000-0000-000096660000}"/>
    <cellStyle name="Normal 2 31 2 2 2 2 6" xfId="18008" xr:uid="{00000000-0005-0000-0000-000097660000}"/>
    <cellStyle name="Normal 2 31 2 2 2 3" xfId="11268" xr:uid="{00000000-0005-0000-0000-000098660000}"/>
    <cellStyle name="Normal 2 31 2 2 2 3 2" xfId="11269" xr:uid="{00000000-0005-0000-0000-000099660000}"/>
    <cellStyle name="Normal 2 31 2 2 2 3 2 2" xfId="23431" xr:uid="{00000000-0005-0000-0000-00009A660000}"/>
    <cellStyle name="Normal 2 31 2 2 2 3 3" xfId="11270" xr:uid="{00000000-0005-0000-0000-00009B660000}"/>
    <cellStyle name="Normal 2 31 2 2 2 3 3 2" xfId="27267" xr:uid="{00000000-0005-0000-0000-00009C660000}"/>
    <cellStyle name="Normal 2 31 2 2 2 3 4" xfId="11271" xr:uid="{00000000-0005-0000-0000-00009D660000}"/>
    <cellStyle name="Normal 2 31 2 2 2 3 4 2" xfId="31104" xr:uid="{00000000-0005-0000-0000-00009E660000}"/>
    <cellStyle name="Normal 2 31 2 2 2 3 5" xfId="19252" xr:uid="{00000000-0005-0000-0000-00009F660000}"/>
    <cellStyle name="Normal 2 31 2 2 2 4" xfId="11272" xr:uid="{00000000-0005-0000-0000-0000A0660000}"/>
    <cellStyle name="Normal 2 31 2 2 2 4 2" xfId="23428" xr:uid="{00000000-0005-0000-0000-0000A1660000}"/>
    <cellStyle name="Normal 2 31 2 2 2 5" xfId="11273" xr:uid="{00000000-0005-0000-0000-0000A2660000}"/>
    <cellStyle name="Normal 2 31 2 2 2 5 2" xfId="27264" xr:uid="{00000000-0005-0000-0000-0000A3660000}"/>
    <cellStyle name="Normal 2 31 2 2 2 6" xfId="11274" xr:uid="{00000000-0005-0000-0000-0000A4660000}"/>
    <cellStyle name="Normal 2 31 2 2 2 6 2" xfId="31101" xr:uid="{00000000-0005-0000-0000-0000A5660000}"/>
    <cellStyle name="Normal 2 31 2 2 2 7" xfId="18007" xr:uid="{00000000-0005-0000-0000-0000A6660000}"/>
    <cellStyle name="Normal 2 31 2 2 3" xfId="11275" xr:uid="{00000000-0005-0000-0000-0000A7660000}"/>
    <cellStyle name="Normal 2 31 2 2 3 2" xfId="11276" xr:uid="{00000000-0005-0000-0000-0000A8660000}"/>
    <cellStyle name="Normal 2 31 2 2 3 2 2" xfId="11277" xr:uid="{00000000-0005-0000-0000-0000A9660000}"/>
    <cellStyle name="Normal 2 31 2 2 3 2 2 2" xfId="23433" xr:uid="{00000000-0005-0000-0000-0000AA660000}"/>
    <cellStyle name="Normal 2 31 2 2 3 2 3" xfId="11278" xr:uid="{00000000-0005-0000-0000-0000AB660000}"/>
    <cellStyle name="Normal 2 31 2 2 3 2 3 2" xfId="27269" xr:uid="{00000000-0005-0000-0000-0000AC660000}"/>
    <cellStyle name="Normal 2 31 2 2 3 2 4" xfId="11279" xr:uid="{00000000-0005-0000-0000-0000AD660000}"/>
    <cellStyle name="Normal 2 31 2 2 3 2 4 2" xfId="31106" xr:uid="{00000000-0005-0000-0000-0000AE660000}"/>
    <cellStyle name="Normal 2 31 2 2 3 2 5" xfId="20238" xr:uid="{00000000-0005-0000-0000-0000AF660000}"/>
    <cellStyle name="Normal 2 31 2 2 3 3" xfId="11280" xr:uid="{00000000-0005-0000-0000-0000B0660000}"/>
    <cellStyle name="Normal 2 31 2 2 3 3 2" xfId="23432" xr:uid="{00000000-0005-0000-0000-0000B1660000}"/>
    <cellStyle name="Normal 2 31 2 2 3 4" xfId="11281" xr:uid="{00000000-0005-0000-0000-0000B2660000}"/>
    <cellStyle name="Normal 2 31 2 2 3 4 2" xfId="27268" xr:uid="{00000000-0005-0000-0000-0000B3660000}"/>
    <cellStyle name="Normal 2 31 2 2 3 5" xfId="11282" xr:uid="{00000000-0005-0000-0000-0000B4660000}"/>
    <cellStyle name="Normal 2 31 2 2 3 5 2" xfId="31105" xr:uid="{00000000-0005-0000-0000-0000B5660000}"/>
    <cellStyle name="Normal 2 31 2 2 3 6" xfId="18009" xr:uid="{00000000-0005-0000-0000-0000B6660000}"/>
    <cellStyle name="Normal 2 31 2 2 4" xfId="11283" xr:uid="{00000000-0005-0000-0000-0000B7660000}"/>
    <cellStyle name="Normal 2 31 2 2 4 2" xfId="11284" xr:uid="{00000000-0005-0000-0000-0000B8660000}"/>
    <cellStyle name="Normal 2 31 2 2 4 2 2" xfId="23434" xr:uid="{00000000-0005-0000-0000-0000B9660000}"/>
    <cellStyle name="Normal 2 31 2 2 4 3" xfId="11285" xr:uid="{00000000-0005-0000-0000-0000BA660000}"/>
    <cellStyle name="Normal 2 31 2 2 4 3 2" xfId="27270" xr:uid="{00000000-0005-0000-0000-0000BB660000}"/>
    <cellStyle name="Normal 2 31 2 2 4 4" xfId="11286" xr:uid="{00000000-0005-0000-0000-0000BC660000}"/>
    <cellStyle name="Normal 2 31 2 2 4 4 2" xfId="31107" xr:uid="{00000000-0005-0000-0000-0000BD660000}"/>
    <cellStyle name="Normal 2 31 2 2 4 5" xfId="19251" xr:uid="{00000000-0005-0000-0000-0000BE660000}"/>
    <cellStyle name="Normal 2 31 2 2 5" xfId="11287" xr:uid="{00000000-0005-0000-0000-0000BF660000}"/>
    <cellStyle name="Normal 2 31 2 2 5 2" xfId="23427" xr:uid="{00000000-0005-0000-0000-0000C0660000}"/>
    <cellStyle name="Normal 2 31 2 2 6" xfId="11288" xr:uid="{00000000-0005-0000-0000-0000C1660000}"/>
    <cellStyle name="Normal 2 31 2 2 6 2" xfId="27263" xr:uid="{00000000-0005-0000-0000-0000C2660000}"/>
    <cellStyle name="Normal 2 31 2 2 7" xfId="11289" xr:uid="{00000000-0005-0000-0000-0000C3660000}"/>
    <cellStyle name="Normal 2 31 2 2 7 2" xfId="31100" xr:uid="{00000000-0005-0000-0000-0000C4660000}"/>
    <cellStyle name="Normal 2 31 2 2 8" xfId="18006" xr:uid="{00000000-0005-0000-0000-0000C5660000}"/>
    <cellStyle name="Normal 2 31 2 3" xfId="11290" xr:uid="{00000000-0005-0000-0000-0000C6660000}"/>
    <cellStyle name="Normal 2 31 2 3 2" xfId="11291" xr:uid="{00000000-0005-0000-0000-0000C7660000}"/>
    <cellStyle name="Normal 2 31 2 3 2 2" xfId="11292" xr:uid="{00000000-0005-0000-0000-0000C8660000}"/>
    <cellStyle name="Normal 2 31 2 3 2 2 2" xfId="11293" xr:uid="{00000000-0005-0000-0000-0000C9660000}"/>
    <cellStyle name="Normal 2 31 2 3 2 2 2 2" xfId="23437" xr:uid="{00000000-0005-0000-0000-0000CA660000}"/>
    <cellStyle name="Normal 2 31 2 3 2 2 3" xfId="11294" xr:uid="{00000000-0005-0000-0000-0000CB660000}"/>
    <cellStyle name="Normal 2 31 2 3 2 2 3 2" xfId="27273" xr:uid="{00000000-0005-0000-0000-0000CC660000}"/>
    <cellStyle name="Normal 2 31 2 3 2 2 4" xfId="11295" xr:uid="{00000000-0005-0000-0000-0000CD660000}"/>
    <cellStyle name="Normal 2 31 2 3 2 2 4 2" xfId="31110" xr:uid="{00000000-0005-0000-0000-0000CE660000}"/>
    <cellStyle name="Normal 2 31 2 3 2 2 5" xfId="20240" xr:uid="{00000000-0005-0000-0000-0000CF660000}"/>
    <cellStyle name="Normal 2 31 2 3 2 3" xfId="11296" xr:uid="{00000000-0005-0000-0000-0000D0660000}"/>
    <cellStyle name="Normal 2 31 2 3 2 3 2" xfId="23436" xr:uid="{00000000-0005-0000-0000-0000D1660000}"/>
    <cellStyle name="Normal 2 31 2 3 2 4" xfId="11297" xr:uid="{00000000-0005-0000-0000-0000D2660000}"/>
    <cellStyle name="Normal 2 31 2 3 2 4 2" xfId="27272" xr:uid="{00000000-0005-0000-0000-0000D3660000}"/>
    <cellStyle name="Normal 2 31 2 3 2 5" xfId="11298" xr:uid="{00000000-0005-0000-0000-0000D4660000}"/>
    <cellStyle name="Normal 2 31 2 3 2 5 2" xfId="31109" xr:uid="{00000000-0005-0000-0000-0000D5660000}"/>
    <cellStyle name="Normal 2 31 2 3 2 6" xfId="18011" xr:uid="{00000000-0005-0000-0000-0000D6660000}"/>
    <cellStyle name="Normal 2 31 2 3 3" xfId="11299" xr:uid="{00000000-0005-0000-0000-0000D7660000}"/>
    <cellStyle name="Normal 2 31 2 3 3 2" xfId="11300" xr:uid="{00000000-0005-0000-0000-0000D8660000}"/>
    <cellStyle name="Normal 2 31 2 3 3 2 2" xfId="23438" xr:uid="{00000000-0005-0000-0000-0000D9660000}"/>
    <cellStyle name="Normal 2 31 2 3 3 3" xfId="11301" xr:uid="{00000000-0005-0000-0000-0000DA660000}"/>
    <cellStyle name="Normal 2 31 2 3 3 3 2" xfId="27274" xr:uid="{00000000-0005-0000-0000-0000DB660000}"/>
    <cellStyle name="Normal 2 31 2 3 3 4" xfId="11302" xr:uid="{00000000-0005-0000-0000-0000DC660000}"/>
    <cellStyle name="Normal 2 31 2 3 3 4 2" xfId="31111" xr:uid="{00000000-0005-0000-0000-0000DD660000}"/>
    <cellStyle name="Normal 2 31 2 3 3 5" xfId="19253" xr:uid="{00000000-0005-0000-0000-0000DE660000}"/>
    <cellStyle name="Normal 2 31 2 3 4" xfId="11303" xr:uid="{00000000-0005-0000-0000-0000DF660000}"/>
    <cellStyle name="Normal 2 31 2 3 4 2" xfId="23435" xr:uid="{00000000-0005-0000-0000-0000E0660000}"/>
    <cellStyle name="Normal 2 31 2 3 5" xfId="11304" xr:uid="{00000000-0005-0000-0000-0000E1660000}"/>
    <cellStyle name="Normal 2 31 2 3 5 2" xfId="27271" xr:uid="{00000000-0005-0000-0000-0000E2660000}"/>
    <cellStyle name="Normal 2 31 2 3 6" xfId="11305" xr:uid="{00000000-0005-0000-0000-0000E3660000}"/>
    <cellStyle name="Normal 2 31 2 3 6 2" xfId="31108" xr:uid="{00000000-0005-0000-0000-0000E4660000}"/>
    <cellStyle name="Normal 2 31 2 3 7" xfId="18010" xr:uid="{00000000-0005-0000-0000-0000E5660000}"/>
    <cellStyle name="Normal 2 31 2 4" xfId="11306" xr:uid="{00000000-0005-0000-0000-0000E6660000}"/>
    <cellStyle name="Normal 2 31 2 4 2" xfId="11307" xr:uid="{00000000-0005-0000-0000-0000E7660000}"/>
    <cellStyle name="Normal 2 31 2 4 2 2" xfId="11308" xr:uid="{00000000-0005-0000-0000-0000E8660000}"/>
    <cellStyle name="Normal 2 31 2 4 2 2 2" xfId="23440" xr:uid="{00000000-0005-0000-0000-0000E9660000}"/>
    <cellStyle name="Normal 2 31 2 4 2 3" xfId="11309" xr:uid="{00000000-0005-0000-0000-0000EA660000}"/>
    <cellStyle name="Normal 2 31 2 4 2 3 2" xfId="27276" xr:uid="{00000000-0005-0000-0000-0000EB660000}"/>
    <cellStyle name="Normal 2 31 2 4 2 4" xfId="11310" xr:uid="{00000000-0005-0000-0000-0000EC660000}"/>
    <cellStyle name="Normal 2 31 2 4 2 4 2" xfId="31113" xr:uid="{00000000-0005-0000-0000-0000ED660000}"/>
    <cellStyle name="Normal 2 31 2 4 2 5" xfId="20237" xr:uid="{00000000-0005-0000-0000-0000EE660000}"/>
    <cellStyle name="Normal 2 31 2 4 3" xfId="11311" xr:uid="{00000000-0005-0000-0000-0000EF660000}"/>
    <cellStyle name="Normal 2 31 2 4 3 2" xfId="23439" xr:uid="{00000000-0005-0000-0000-0000F0660000}"/>
    <cellStyle name="Normal 2 31 2 4 4" xfId="11312" xr:uid="{00000000-0005-0000-0000-0000F1660000}"/>
    <cellStyle name="Normal 2 31 2 4 4 2" xfId="27275" xr:uid="{00000000-0005-0000-0000-0000F2660000}"/>
    <cellStyle name="Normal 2 31 2 4 5" xfId="11313" xr:uid="{00000000-0005-0000-0000-0000F3660000}"/>
    <cellStyle name="Normal 2 31 2 4 5 2" xfId="31112" xr:uid="{00000000-0005-0000-0000-0000F4660000}"/>
    <cellStyle name="Normal 2 31 2 4 6" xfId="18012" xr:uid="{00000000-0005-0000-0000-0000F5660000}"/>
    <cellStyle name="Normal 2 31 2 5" xfId="11314" xr:uid="{00000000-0005-0000-0000-0000F6660000}"/>
    <cellStyle name="Normal 2 31 2 5 2" xfId="11315" xr:uid="{00000000-0005-0000-0000-0000F7660000}"/>
    <cellStyle name="Normal 2 31 2 5 2 2" xfId="23441" xr:uid="{00000000-0005-0000-0000-0000F8660000}"/>
    <cellStyle name="Normal 2 31 2 5 3" xfId="11316" xr:uid="{00000000-0005-0000-0000-0000F9660000}"/>
    <cellStyle name="Normal 2 31 2 5 3 2" xfId="27277" xr:uid="{00000000-0005-0000-0000-0000FA660000}"/>
    <cellStyle name="Normal 2 31 2 5 4" xfId="11317" xr:uid="{00000000-0005-0000-0000-0000FB660000}"/>
    <cellStyle name="Normal 2 31 2 5 4 2" xfId="31114" xr:uid="{00000000-0005-0000-0000-0000FC660000}"/>
    <cellStyle name="Normal 2 31 2 5 5" xfId="19250" xr:uid="{00000000-0005-0000-0000-0000FD660000}"/>
    <cellStyle name="Normal 2 31 2 6" xfId="11318" xr:uid="{00000000-0005-0000-0000-0000FE660000}"/>
    <cellStyle name="Normal 2 31 2 6 2" xfId="23426" xr:uid="{00000000-0005-0000-0000-0000FF660000}"/>
    <cellStyle name="Normal 2 31 2 7" xfId="11319" xr:uid="{00000000-0005-0000-0000-000000670000}"/>
    <cellStyle name="Normal 2 31 2 7 2" xfId="27262" xr:uid="{00000000-0005-0000-0000-000001670000}"/>
    <cellStyle name="Normal 2 31 2 8" xfId="11320" xr:uid="{00000000-0005-0000-0000-000002670000}"/>
    <cellStyle name="Normal 2 31 2 8 2" xfId="31099" xr:uid="{00000000-0005-0000-0000-000003670000}"/>
    <cellStyle name="Normal 2 31 2 9" xfId="18005" xr:uid="{00000000-0005-0000-0000-000004670000}"/>
    <cellStyle name="Normal 2 31 3" xfId="11321" xr:uid="{00000000-0005-0000-0000-000005670000}"/>
    <cellStyle name="Normal 2 31 3 2" xfId="11322" xr:uid="{00000000-0005-0000-0000-000006670000}"/>
    <cellStyle name="Normal 2 31 3 2 2" xfId="11323" xr:uid="{00000000-0005-0000-0000-000007670000}"/>
    <cellStyle name="Normal 2 31 3 2 2 2" xfId="11324" xr:uid="{00000000-0005-0000-0000-000008670000}"/>
    <cellStyle name="Normal 2 31 3 2 2 2 2" xfId="11325" xr:uid="{00000000-0005-0000-0000-000009670000}"/>
    <cellStyle name="Normal 2 31 3 2 2 2 2 2" xfId="23445" xr:uid="{00000000-0005-0000-0000-00000A670000}"/>
    <cellStyle name="Normal 2 31 3 2 2 2 3" xfId="11326" xr:uid="{00000000-0005-0000-0000-00000B670000}"/>
    <cellStyle name="Normal 2 31 3 2 2 2 3 2" xfId="27281" xr:uid="{00000000-0005-0000-0000-00000C670000}"/>
    <cellStyle name="Normal 2 31 3 2 2 2 4" xfId="11327" xr:uid="{00000000-0005-0000-0000-00000D670000}"/>
    <cellStyle name="Normal 2 31 3 2 2 2 4 2" xfId="31118" xr:uid="{00000000-0005-0000-0000-00000E670000}"/>
    <cellStyle name="Normal 2 31 3 2 2 2 5" xfId="20242" xr:uid="{00000000-0005-0000-0000-00000F670000}"/>
    <cellStyle name="Normal 2 31 3 2 2 3" xfId="11328" xr:uid="{00000000-0005-0000-0000-000010670000}"/>
    <cellStyle name="Normal 2 31 3 2 2 3 2" xfId="23444" xr:uid="{00000000-0005-0000-0000-000011670000}"/>
    <cellStyle name="Normal 2 31 3 2 2 4" xfId="11329" xr:uid="{00000000-0005-0000-0000-000012670000}"/>
    <cellStyle name="Normal 2 31 3 2 2 4 2" xfId="27280" xr:uid="{00000000-0005-0000-0000-000013670000}"/>
    <cellStyle name="Normal 2 31 3 2 2 5" xfId="11330" xr:uid="{00000000-0005-0000-0000-000014670000}"/>
    <cellStyle name="Normal 2 31 3 2 2 5 2" xfId="31117" xr:uid="{00000000-0005-0000-0000-000015670000}"/>
    <cellStyle name="Normal 2 31 3 2 2 6" xfId="18015" xr:uid="{00000000-0005-0000-0000-000016670000}"/>
    <cellStyle name="Normal 2 31 3 2 3" xfId="11331" xr:uid="{00000000-0005-0000-0000-000017670000}"/>
    <cellStyle name="Normal 2 31 3 2 3 2" xfId="11332" xr:uid="{00000000-0005-0000-0000-000018670000}"/>
    <cellStyle name="Normal 2 31 3 2 3 2 2" xfId="23446" xr:uid="{00000000-0005-0000-0000-000019670000}"/>
    <cellStyle name="Normal 2 31 3 2 3 3" xfId="11333" xr:uid="{00000000-0005-0000-0000-00001A670000}"/>
    <cellStyle name="Normal 2 31 3 2 3 3 2" xfId="27282" xr:uid="{00000000-0005-0000-0000-00001B670000}"/>
    <cellStyle name="Normal 2 31 3 2 3 4" xfId="11334" xr:uid="{00000000-0005-0000-0000-00001C670000}"/>
    <cellStyle name="Normal 2 31 3 2 3 4 2" xfId="31119" xr:uid="{00000000-0005-0000-0000-00001D670000}"/>
    <cellStyle name="Normal 2 31 3 2 3 5" xfId="19255" xr:uid="{00000000-0005-0000-0000-00001E670000}"/>
    <cellStyle name="Normal 2 31 3 2 4" xfId="11335" xr:uid="{00000000-0005-0000-0000-00001F670000}"/>
    <cellStyle name="Normal 2 31 3 2 4 2" xfId="23443" xr:uid="{00000000-0005-0000-0000-000020670000}"/>
    <cellStyle name="Normal 2 31 3 2 5" xfId="11336" xr:uid="{00000000-0005-0000-0000-000021670000}"/>
    <cellStyle name="Normal 2 31 3 2 5 2" xfId="27279" xr:uid="{00000000-0005-0000-0000-000022670000}"/>
    <cellStyle name="Normal 2 31 3 2 6" xfId="11337" xr:uid="{00000000-0005-0000-0000-000023670000}"/>
    <cellStyle name="Normal 2 31 3 2 6 2" xfId="31116" xr:uid="{00000000-0005-0000-0000-000024670000}"/>
    <cellStyle name="Normal 2 31 3 2 7" xfId="18014" xr:uid="{00000000-0005-0000-0000-000025670000}"/>
    <cellStyle name="Normal 2 31 3 3" xfId="11338" xr:uid="{00000000-0005-0000-0000-000026670000}"/>
    <cellStyle name="Normal 2 31 3 3 2" xfId="11339" xr:uid="{00000000-0005-0000-0000-000027670000}"/>
    <cellStyle name="Normal 2 31 3 3 2 2" xfId="11340" xr:uid="{00000000-0005-0000-0000-000028670000}"/>
    <cellStyle name="Normal 2 31 3 3 2 2 2" xfId="23448" xr:uid="{00000000-0005-0000-0000-000029670000}"/>
    <cellStyle name="Normal 2 31 3 3 2 3" xfId="11341" xr:uid="{00000000-0005-0000-0000-00002A670000}"/>
    <cellStyle name="Normal 2 31 3 3 2 3 2" xfId="27284" xr:uid="{00000000-0005-0000-0000-00002B670000}"/>
    <cellStyle name="Normal 2 31 3 3 2 4" xfId="11342" xr:uid="{00000000-0005-0000-0000-00002C670000}"/>
    <cellStyle name="Normal 2 31 3 3 2 4 2" xfId="31121" xr:uid="{00000000-0005-0000-0000-00002D670000}"/>
    <cellStyle name="Normal 2 31 3 3 2 5" xfId="20241" xr:uid="{00000000-0005-0000-0000-00002E670000}"/>
    <cellStyle name="Normal 2 31 3 3 3" xfId="11343" xr:uid="{00000000-0005-0000-0000-00002F670000}"/>
    <cellStyle name="Normal 2 31 3 3 3 2" xfId="23447" xr:uid="{00000000-0005-0000-0000-000030670000}"/>
    <cellStyle name="Normal 2 31 3 3 4" xfId="11344" xr:uid="{00000000-0005-0000-0000-000031670000}"/>
    <cellStyle name="Normal 2 31 3 3 4 2" xfId="27283" xr:uid="{00000000-0005-0000-0000-000032670000}"/>
    <cellStyle name="Normal 2 31 3 3 5" xfId="11345" xr:uid="{00000000-0005-0000-0000-000033670000}"/>
    <cellStyle name="Normal 2 31 3 3 5 2" xfId="31120" xr:uid="{00000000-0005-0000-0000-000034670000}"/>
    <cellStyle name="Normal 2 31 3 3 6" xfId="18016" xr:uid="{00000000-0005-0000-0000-000035670000}"/>
    <cellStyle name="Normal 2 31 3 4" xfId="11346" xr:uid="{00000000-0005-0000-0000-000036670000}"/>
    <cellStyle name="Normal 2 31 3 4 2" xfId="11347" xr:uid="{00000000-0005-0000-0000-000037670000}"/>
    <cellStyle name="Normal 2 31 3 4 2 2" xfId="23449" xr:uid="{00000000-0005-0000-0000-000038670000}"/>
    <cellStyle name="Normal 2 31 3 4 3" xfId="11348" xr:uid="{00000000-0005-0000-0000-000039670000}"/>
    <cellStyle name="Normal 2 31 3 4 3 2" xfId="27285" xr:uid="{00000000-0005-0000-0000-00003A670000}"/>
    <cellStyle name="Normal 2 31 3 4 4" xfId="11349" xr:uid="{00000000-0005-0000-0000-00003B670000}"/>
    <cellStyle name="Normal 2 31 3 4 4 2" xfId="31122" xr:uid="{00000000-0005-0000-0000-00003C670000}"/>
    <cellStyle name="Normal 2 31 3 4 5" xfId="19254" xr:uid="{00000000-0005-0000-0000-00003D670000}"/>
    <cellStyle name="Normal 2 31 3 5" xfId="11350" xr:uid="{00000000-0005-0000-0000-00003E670000}"/>
    <cellStyle name="Normal 2 31 3 5 2" xfId="23442" xr:uid="{00000000-0005-0000-0000-00003F670000}"/>
    <cellStyle name="Normal 2 31 3 6" xfId="11351" xr:uid="{00000000-0005-0000-0000-000040670000}"/>
    <cellStyle name="Normal 2 31 3 6 2" xfId="27278" xr:uid="{00000000-0005-0000-0000-000041670000}"/>
    <cellStyle name="Normal 2 31 3 7" xfId="11352" xr:uid="{00000000-0005-0000-0000-000042670000}"/>
    <cellStyle name="Normal 2 31 3 7 2" xfId="31115" xr:uid="{00000000-0005-0000-0000-000043670000}"/>
    <cellStyle name="Normal 2 31 3 8" xfId="18013" xr:uid="{00000000-0005-0000-0000-000044670000}"/>
    <cellStyle name="Normal 2 31 4" xfId="11353" xr:uid="{00000000-0005-0000-0000-000045670000}"/>
    <cellStyle name="Normal 2 31 4 2" xfId="11354" xr:uid="{00000000-0005-0000-0000-000046670000}"/>
    <cellStyle name="Normal 2 31 4 2 2" xfId="11355" xr:uid="{00000000-0005-0000-0000-000047670000}"/>
    <cellStyle name="Normal 2 31 4 2 2 2" xfId="11356" xr:uid="{00000000-0005-0000-0000-000048670000}"/>
    <cellStyle name="Normal 2 31 4 2 2 2 2" xfId="23452" xr:uid="{00000000-0005-0000-0000-000049670000}"/>
    <cellStyle name="Normal 2 31 4 2 2 3" xfId="11357" xr:uid="{00000000-0005-0000-0000-00004A670000}"/>
    <cellStyle name="Normal 2 31 4 2 2 3 2" xfId="27288" xr:uid="{00000000-0005-0000-0000-00004B670000}"/>
    <cellStyle name="Normal 2 31 4 2 2 4" xfId="11358" xr:uid="{00000000-0005-0000-0000-00004C670000}"/>
    <cellStyle name="Normal 2 31 4 2 2 4 2" xfId="31125" xr:uid="{00000000-0005-0000-0000-00004D670000}"/>
    <cellStyle name="Normal 2 31 4 2 2 5" xfId="20243" xr:uid="{00000000-0005-0000-0000-00004E670000}"/>
    <cellStyle name="Normal 2 31 4 2 3" xfId="11359" xr:uid="{00000000-0005-0000-0000-00004F670000}"/>
    <cellStyle name="Normal 2 31 4 2 3 2" xfId="23451" xr:uid="{00000000-0005-0000-0000-000050670000}"/>
    <cellStyle name="Normal 2 31 4 2 4" xfId="11360" xr:uid="{00000000-0005-0000-0000-000051670000}"/>
    <cellStyle name="Normal 2 31 4 2 4 2" xfId="27287" xr:uid="{00000000-0005-0000-0000-000052670000}"/>
    <cellStyle name="Normal 2 31 4 2 5" xfId="11361" xr:uid="{00000000-0005-0000-0000-000053670000}"/>
    <cellStyle name="Normal 2 31 4 2 5 2" xfId="31124" xr:uid="{00000000-0005-0000-0000-000054670000}"/>
    <cellStyle name="Normal 2 31 4 2 6" xfId="18018" xr:uid="{00000000-0005-0000-0000-000055670000}"/>
    <cellStyle name="Normal 2 31 4 3" xfId="11362" xr:uid="{00000000-0005-0000-0000-000056670000}"/>
    <cellStyle name="Normal 2 31 4 3 2" xfId="11363" xr:uid="{00000000-0005-0000-0000-000057670000}"/>
    <cellStyle name="Normal 2 31 4 3 2 2" xfId="23453" xr:uid="{00000000-0005-0000-0000-000058670000}"/>
    <cellStyle name="Normal 2 31 4 3 3" xfId="11364" xr:uid="{00000000-0005-0000-0000-000059670000}"/>
    <cellStyle name="Normal 2 31 4 3 3 2" xfId="27289" xr:uid="{00000000-0005-0000-0000-00005A670000}"/>
    <cellStyle name="Normal 2 31 4 3 4" xfId="11365" xr:uid="{00000000-0005-0000-0000-00005B670000}"/>
    <cellStyle name="Normal 2 31 4 3 4 2" xfId="31126" xr:uid="{00000000-0005-0000-0000-00005C670000}"/>
    <cellStyle name="Normal 2 31 4 3 5" xfId="19256" xr:uid="{00000000-0005-0000-0000-00005D670000}"/>
    <cellStyle name="Normal 2 31 4 4" xfId="11366" xr:uid="{00000000-0005-0000-0000-00005E670000}"/>
    <cellStyle name="Normal 2 31 4 4 2" xfId="23450" xr:uid="{00000000-0005-0000-0000-00005F670000}"/>
    <cellStyle name="Normal 2 31 4 5" xfId="11367" xr:uid="{00000000-0005-0000-0000-000060670000}"/>
    <cellStyle name="Normal 2 31 4 5 2" xfId="27286" xr:uid="{00000000-0005-0000-0000-000061670000}"/>
    <cellStyle name="Normal 2 31 4 6" xfId="11368" xr:uid="{00000000-0005-0000-0000-000062670000}"/>
    <cellStyle name="Normal 2 31 4 6 2" xfId="31123" xr:uid="{00000000-0005-0000-0000-000063670000}"/>
    <cellStyle name="Normal 2 31 4 7" xfId="18017" xr:uid="{00000000-0005-0000-0000-000064670000}"/>
    <cellStyle name="Normal 2 31 5" xfId="11369" xr:uid="{00000000-0005-0000-0000-000065670000}"/>
    <cellStyle name="Normal 2 31 5 2" xfId="11370" xr:uid="{00000000-0005-0000-0000-000066670000}"/>
    <cellStyle name="Normal 2 31 5 2 2" xfId="11371" xr:uid="{00000000-0005-0000-0000-000067670000}"/>
    <cellStyle name="Normal 2 31 5 2 2 2" xfId="11372" xr:uid="{00000000-0005-0000-0000-000068670000}"/>
    <cellStyle name="Normal 2 31 5 2 2 2 2" xfId="23456" xr:uid="{00000000-0005-0000-0000-000069670000}"/>
    <cellStyle name="Normal 2 31 5 2 2 3" xfId="11373" xr:uid="{00000000-0005-0000-0000-00006A670000}"/>
    <cellStyle name="Normal 2 31 5 2 2 3 2" xfId="27292" xr:uid="{00000000-0005-0000-0000-00006B670000}"/>
    <cellStyle name="Normal 2 31 5 2 2 4" xfId="11374" xr:uid="{00000000-0005-0000-0000-00006C670000}"/>
    <cellStyle name="Normal 2 31 5 2 2 4 2" xfId="31129" xr:uid="{00000000-0005-0000-0000-00006D670000}"/>
    <cellStyle name="Normal 2 31 5 2 2 5" xfId="20593" xr:uid="{00000000-0005-0000-0000-00006E670000}"/>
    <cellStyle name="Normal 2 31 5 2 3" xfId="11375" xr:uid="{00000000-0005-0000-0000-00006F670000}"/>
    <cellStyle name="Normal 2 31 5 2 3 2" xfId="23455" xr:uid="{00000000-0005-0000-0000-000070670000}"/>
    <cellStyle name="Normal 2 31 5 2 4" xfId="11376" xr:uid="{00000000-0005-0000-0000-000071670000}"/>
    <cellStyle name="Normal 2 31 5 2 4 2" xfId="27291" xr:uid="{00000000-0005-0000-0000-000072670000}"/>
    <cellStyle name="Normal 2 31 5 2 5" xfId="11377" xr:uid="{00000000-0005-0000-0000-000073670000}"/>
    <cellStyle name="Normal 2 31 5 2 5 2" xfId="31128" xr:uid="{00000000-0005-0000-0000-000074670000}"/>
    <cellStyle name="Normal 2 31 5 2 6" xfId="18020" xr:uid="{00000000-0005-0000-0000-000075670000}"/>
    <cellStyle name="Normal 2 31 5 3" xfId="11378" xr:uid="{00000000-0005-0000-0000-000076670000}"/>
    <cellStyle name="Normal 2 31 5 3 2" xfId="11379" xr:uid="{00000000-0005-0000-0000-000077670000}"/>
    <cellStyle name="Normal 2 31 5 3 2 2" xfId="23457" xr:uid="{00000000-0005-0000-0000-000078670000}"/>
    <cellStyle name="Normal 2 31 5 3 3" xfId="11380" xr:uid="{00000000-0005-0000-0000-000079670000}"/>
    <cellStyle name="Normal 2 31 5 3 3 2" xfId="27293" xr:uid="{00000000-0005-0000-0000-00007A670000}"/>
    <cellStyle name="Normal 2 31 5 3 4" xfId="11381" xr:uid="{00000000-0005-0000-0000-00007B670000}"/>
    <cellStyle name="Normal 2 31 5 3 4 2" xfId="31130" xr:uid="{00000000-0005-0000-0000-00007C670000}"/>
    <cellStyle name="Normal 2 31 5 3 5" xfId="19605" xr:uid="{00000000-0005-0000-0000-00007D670000}"/>
    <cellStyle name="Normal 2 31 5 4" xfId="11382" xr:uid="{00000000-0005-0000-0000-00007E670000}"/>
    <cellStyle name="Normal 2 31 5 4 2" xfId="23454" xr:uid="{00000000-0005-0000-0000-00007F670000}"/>
    <cellStyle name="Normal 2 31 5 5" xfId="11383" xr:uid="{00000000-0005-0000-0000-000080670000}"/>
    <cellStyle name="Normal 2 31 5 5 2" xfId="27290" xr:uid="{00000000-0005-0000-0000-000081670000}"/>
    <cellStyle name="Normal 2 31 5 6" xfId="11384" xr:uid="{00000000-0005-0000-0000-000082670000}"/>
    <cellStyle name="Normal 2 31 5 6 2" xfId="31127" xr:uid="{00000000-0005-0000-0000-000083670000}"/>
    <cellStyle name="Normal 2 31 5 7" xfId="18019" xr:uid="{00000000-0005-0000-0000-000084670000}"/>
    <cellStyle name="Normal 2 31 6" xfId="11385" xr:uid="{00000000-0005-0000-0000-000085670000}"/>
    <cellStyle name="Normal 2 31 6 2" xfId="11386" xr:uid="{00000000-0005-0000-0000-000086670000}"/>
    <cellStyle name="Normal 2 31 6 2 2" xfId="11387" xr:uid="{00000000-0005-0000-0000-000087670000}"/>
    <cellStyle name="Normal 2 31 6 2 2 2" xfId="23459" xr:uid="{00000000-0005-0000-0000-000088670000}"/>
    <cellStyle name="Normal 2 31 6 2 3" xfId="11388" xr:uid="{00000000-0005-0000-0000-000089670000}"/>
    <cellStyle name="Normal 2 31 6 2 3 2" xfId="27295" xr:uid="{00000000-0005-0000-0000-00008A670000}"/>
    <cellStyle name="Normal 2 31 6 2 4" xfId="11389" xr:uid="{00000000-0005-0000-0000-00008B670000}"/>
    <cellStyle name="Normal 2 31 6 2 4 2" xfId="31132" xr:uid="{00000000-0005-0000-0000-00008C670000}"/>
    <cellStyle name="Normal 2 31 6 2 5" xfId="20236" xr:uid="{00000000-0005-0000-0000-00008D670000}"/>
    <cellStyle name="Normal 2 31 6 3" xfId="11390" xr:uid="{00000000-0005-0000-0000-00008E670000}"/>
    <cellStyle name="Normal 2 31 6 3 2" xfId="23458" xr:uid="{00000000-0005-0000-0000-00008F670000}"/>
    <cellStyle name="Normal 2 31 6 4" xfId="11391" xr:uid="{00000000-0005-0000-0000-000090670000}"/>
    <cellStyle name="Normal 2 31 6 4 2" xfId="27294" xr:uid="{00000000-0005-0000-0000-000091670000}"/>
    <cellStyle name="Normal 2 31 6 5" xfId="11392" xr:uid="{00000000-0005-0000-0000-000092670000}"/>
    <cellStyle name="Normal 2 31 6 5 2" xfId="31131" xr:uid="{00000000-0005-0000-0000-000093670000}"/>
    <cellStyle name="Normal 2 31 6 6" xfId="18021" xr:uid="{00000000-0005-0000-0000-000094670000}"/>
    <cellStyle name="Normal 2 31 7" xfId="11393" xr:uid="{00000000-0005-0000-0000-000095670000}"/>
    <cellStyle name="Normal 2 31 7 2" xfId="11394" xr:uid="{00000000-0005-0000-0000-000096670000}"/>
    <cellStyle name="Normal 2 31 7 2 2" xfId="23460" xr:uid="{00000000-0005-0000-0000-000097670000}"/>
    <cellStyle name="Normal 2 31 7 3" xfId="11395" xr:uid="{00000000-0005-0000-0000-000098670000}"/>
    <cellStyle name="Normal 2 31 7 3 2" xfId="27296" xr:uid="{00000000-0005-0000-0000-000099670000}"/>
    <cellStyle name="Normal 2 31 7 4" xfId="11396" xr:uid="{00000000-0005-0000-0000-00009A670000}"/>
    <cellStyle name="Normal 2 31 7 4 2" xfId="31133" xr:uid="{00000000-0005-0000-0000-00009B670000}"/>
    <cellStyle name="Normal 2 31 7 5" xfId="19249" xr:uid="{00000000-0005-0000-0000-00009C670000}"/>
    <cellStyle name="Normal 2 31 8" xfId="11397" xr:uid="{00000000-0005-0000-0000-00009D670000}"/>
    <cellStyle name="Normal 2 31 8 2" xfId="23425" xr:uid="{00000000-0005-0000-0000-00009E670000}"/>
    <cellStyle name="Normal 2 31 9" xfId="11398" xr:uid="{00000000-0005-0000-0000-00009F670000}"/>
    <cellStyle name="Normal 2 31 9 2" xfId="27261" xr:uid="{00000000-0005-0000-0000-0000A0670000}"/>
    <cellStyle name="Normal 2 32" xfId="11399" xr:uid="{00000000-0005-0000-0000-0000A1670000}"/>
    <cellStyle name="Normal 2 32 10" xfId="11400" xr:uid="{00000000-0005-0000-0000-0000A2670000}"/>
    <cellStyle name="Normal 2 32 10 2" xfId="31134" xr:uid="{00000000-0005-0000-0000-0000A3670000}"/>
    <cellStyle name="Normal 2 32 11" xfId="32663" xr:uid="{00000000-0005-0000-0000-0000A4670000}"/>
    <cellStyle name="Normal 2 32 12" xfId="18022" xr:uid="{00000000-0005-0000-0000-0000A5670000}"/>
    <cellStyle name="Normal 2 32 2" xfId="11401" xr:uid="{00000000-0005-0000-0000-0000A6670000}"/>
    <cellStyle name="Normal 2 32 2 2" xfId="11402" xr:uid="{00000000-0005-0000-0000-0000A7670000}"/>
    <cellStyle name="Normal 2 32 2 2 2" xfId="11403" xr:uid="{00000000-0005-0000-0000-0000A8670000}"/>
    <cellStyle name="Normal 2 32 2 2 2 2" xfId="11404" xr:uid="{00000000-0005-0000-0000-0000A9670000}"/>
    <cellStyle name="Normal 2 32 2 2 2 2 2" xfId="11405" xr:uid="{00000000-0005-0000-0000-0000AA670000}"/>
    <cellStyle name="Normal 2 32 2 2 2 2 2 2" xfId="11406" xr:uid="{00000000-0005-0000-0000-0000AB670000}"/>
    <cellStyle name="Normal 2 32 2 2 2 2 2 2 2" xfId="23466" xr:uid="{00000000-0005-0000-0000-0000AC670000}"/>
    <cellStyle name="Normal 2 32 2 2 2 2 2 3" xfId="11407" xr:uid="{00000000-0005-0000-0000-0000AD670000}"/>
    <cellStyle name="Normal 2 32 2 2 2 2 2 3 2" xfId="27302" xr:uid="{00000000-0005-0000-0000-0000AE670000}"/>
    <cellStyle name="Normal 2 32 2 2 2 2 2 4" xfId="11408" xr:uid="{00000000-0005-0000-0000-0000AF670000}"/>
    <cellStyle name="Normal 2 32 2 2 2 2 2 4 2" xfId="31139" xr:uid="{00000000-0005-0000-0000-0000B0670000}"/>
    <cellStyle name="Normal 2 32 2 2 2 2 2 5" xfId="20247" xr:uid="{00000000-0005-0000-0000-0000B1670000}"/>
    <cellStyle name="Normal 2 32 2 2 2 2 3" xfId="11409" xr:uid="{00000000-0005-0000-0000-0000B2670000}"/>
    <cellStyle name="Normal 2 32 2 2 2 2 3 2" xfId="23465" xr:uid="{00000000-0005-0000-0000-0000B3670000}"/>
    <cellStyle name="Normal 2 32 2 2 2 2 4" xfId="11410" xr:uid="{00000000-0005-0000-0000-0000B4670000}"/>
    <cellStyle name="Normal 2 32 2 2 2 2 4 2" xfId="27301" xr:uid="{00000000-0005-0000-0000-0000B5670000}"/>
    <cellStyle name="Normal 2 32 2 2 2 2 5" xfId="11411" xr:uid="{00000000-0005-0000-0000-0000B6670000}"/>
    <cellStyle name="Normal 2 32 2 2 2 2 5 2" xfId="31138" xr:uid="{00000000-0005-0000-0000-0000B7670000}"/>
    <cellStyle name="Normal 2 32 2 2 2 2 6" xfId="18026" xr:uid="{00000000-0005-0000-0000-0000B8670000}"/>
    <cellStyle name="Normal 2 32 2 2 2 3" xfId="11412" xr:uid="{00000000-0005-0000-0000-0000B9670000}"/>
    <cellStyle name="Normal 2 32 2 2 2 3 2" xfId="11413" xr:uid="{00000000-0005-0000-0000-0000BA670000}"/>
    <cellStyle name="Normal 2 32 2 2 2 3 2 2" xfId="23467" xr:uid="{00000000-0005-0000-0000-0000BB670000}"/>
    <cellStyle name="Normal 2 32 2 2 2 3 3" xfId="11414" xr:uid="{00000000-0005-0000-0000-0000BC670000}"/>
    <cellStyle name="Normal 2 32 2 2 2 3 3 2" xfId="27303" xr:uid="{00000000-0005-0000-0000-0000BD670000}"/>
    <cellStyle name="Normal 2 32 2 2 2 3 4" xfId="11415" xr:uid="{00000000-0005-0000-0000-0000BE670000}"/>
    <cellStyle name="Normal 2 32 2 2 2 3 4 2" xfId="31140" xr:uid="{00000000-0005-0000-0000-0000BF670000}"/>
    <cellStyle name="Normal 2 32 2 2 2 3 5" xfId="19260" xr:uid="{00000000-0005-0000-0000-0000C0670000}"/>
    <cellStyle name="Normal 2 32 2 2 2 4" xfId="11416" xr:uid="{00000000-0005-0000-0000-0000C1670000}"/>
    <cellStyle name="Normal 2 32 2 2 2 4 2" xfId="23464" xr:uid="{00000000-0005-0000-0000-0000C2670000}"/>
    <cellStyle name="Normal 2 32 2 2 2 5" xfId="11417" xr:uid="{00000000-0005-0000-0000-0000C3670000}"/>
    <cellStyle name="Normal 2 32 2 2 2 5 2" xfId="27300" xr:uid="{00000000-0005-0000-0000-0000C4670000}"/>
    <cellStyle name="Normal 2 32 2 2 2 6" xfId="11418" xr:uid="{00000000-0005-0000-0000-0000C5670000}"/>
    <cellStyle name="Normal 2 32 2 2 2 6 2" xfId="31137" xr:uid="{00000000-0005-0000-0000-0000C6670000}"/>
    <cellStyle name="Normal 2 32 2 2 2 7" xfId="18025" xr:uid="{00000000-0005-0000-0000-0000C7670000}"/>
    <cellStyle name="Normal 2 32 2 2 3" xfId="11419" xr:uid="{00000000-0005-0000-0000-0000C8670000}"/>
    <cellStyle name="Normal 2 32 2 2 3 2" xfId="11420" xr:uid="{00000000-0005-0000-0000-0000C9670000}"/>
    <cellStyle name="Normal 2 32 2 2 3 2 2" xfId="11421" xr:uid="{00000000-0005-0000-0000-0000CA670000}"/>
    <cellStyle name="Normal 2 32 2 2 3 2 2 2" xfId="23469" xr:uid="{00000000-0005-0000-0000-0000CB670000}"/>
    <cellStyle name="Normal 2 32 2 2 3 2 3" xfId="11422" xr:uid="{00000000-0005-0000-0000-0000CC670000}"/>
    <cellStyle name="Normal 2 32 2 2 3 2 3 2" xfId="27305" xr:uid="{00000000-0005-0000-0000-0000CD670000}"/>
    <cellStyle name="Normal 2 32 2 2 3 2 4" xfId="11423" xr:uid="{00000000-0005-0000-0000-0000CE670000}"/>
    <cellStyle name="Normal 2 32 2 2 3 2 4 2" xfId="31142" xr:uid="{00000000-0005-0000-0000-0000CF670000}"/>
    <cellStyle name="Normal 2 32 2 2 3 2 5" xfId="20246" xr:uid="{00000000-0005-0000-0000-0000D0670000}"/>
    <cellStyle name="Normal 2 32 2 2 3 3" xfId="11424" xr:uid="{00000000-0005-0000-0000-0000D1670000}"/>
    <cellStyle name="Normal 2 32 2 2 3 3 2" xfId="23468" xr:uid="{00000000-0005-0000-0000-0000D2670000}"/>
    <cellStyle name="Normal 2 32 2 2 3 4" xfId="11425" xr:uid="{00000000-0005-0000-0000-0000D3670000}"/>
    <cellStyle name="Normal 2 32 2 2 3 4 2" xfId="27304" xr:uid="{00000000-0005-0000-0000-0000D4670000}"/>
    <cellStyle name="Normal 2 32 2 2 3 5" xfId="11426" xr:uid="{00000000-0005-0000-0000-0000D5670000}"/>
    <cellStyle name="Normal 2 32 2 2 3 5 2" xfId="31141" xr:uid="{00000000-0005-0000-0000-0000D6670000}"/>
    <cellStyle name="Normal 2 32 2 2 3 6" xfId="18027" xr:uid="{00000000-0005-0000-0000-0000D7670000}"/>
    <cellStyle name="Normal 2 32 2 2 4" xfId="11427" xr:uid="{00000000-0005-0000-0000-0000D8670000}"/>
    <cellStyle name="Normal 2 32 2 2 4 2" xfId="11428" xr:uid="{00000000-0005-0000-0000-0000D9670000}"/>
    <cellStyle name="Normal 2 32 2 2 4 2 2" xfId="23470" xr:uid="{00000000-0005-0000-0000-0000DA670000}"/>
    <cellStyle name="Normal 2 32 2 2 4 3" xfId="11429" xr:uid="{00000000-0005-0000-0000-0000DB670000}"/>
    <cellStyle name="Normal 2 32 2 2 4 3 2" xfId="27306" xr:uid="{00000000-0005-0000-0000-0000DC670000}"/>
    <cellStyle name="Normal 2 32 2 2 4 4" xfId="11430" xr:uid="{00000000-0005-0000-0000-0000DD670000}"/>
    <cellStyle name="Normal 2 32 2 2 4 4 2" xfId="31143" xr:uid="{00000000-0005-0000-0000-0000DE670000}"/>
    <cellStyle name="Normal 2 32 2 2 4 5" xfId="19259" xr:uid="{00000000-0005-0000-0000-0000DF670000}"/>
    <cellStyle name="Normal 2 32 2 2 5" xfId="11431" xr:uid="{00000000-0005-0000-0000-0000E0670000}"/>
    <cellStyle name="Normal 2 32 2 2 5 2" xfId="23463" xr:uid="{00000000-0005-0000-0000-0000E1670000}"/>
    <cellStyle name="Normal 2 32 2 2 6" xfId="11432" xr:uid="{00000000-0005-0000-0000-0000E2670000}"/>
    <cellStyle name="Normal 2 32 2 2 6 2" xfId="27299" xr:uid="{00000000-0005-0000-0000-0000E3670000}"/>
    <cellStyle name="Normal 2 32 2 2 7" xfId="11433" xr:uid="{00000000-0005-0000-0000-0000E4670000}"/>
    <cellStyle name="Normal 2 32 2 2 7 2" xfId="31136" xr:uid="{00000000-0005-0000-0000-0000E5670000}"/>
    <cellStyle name="Normal 2 32 2 2 8" xfId="18024" xr:uid="{00000000-0005-0000-0000-0000E6670000}"/>
    <cellStyle name="Normal 2 32 2 3" xfId="11434" xr:uid="{00000000-0005-0000-0000-0000E7670000}"/>
    <cellStyle name="Normal 2 32 2 3 2" xfId="11435" xr:uid="{00000000-0005-0000-0000-0000E8670000}"/>
    <cellStyle name="Normal 2 32 2 3 2 2" xfId="11436" xr:uid="{00000000-0005-0000-0000-0000E9670000}"/>
    <cellStyle name="Normal 2 32 2 3 2 2 2" xfId="11437" xr:uid="{00000000-0005-0000-0000-0000EA670000}"/>
    <cellStyle name="Normal 2 32 2 3 2 2 2 2" xfId="23473" xr:uid="{00000000-0005-0000-0000-0000EB670000}"/>
    <cellStyle name="Normal 2 32 2 3 2 2 3" xfId="11438" xr:uid="{00000000-0005-0000-0000-0000EC670000}"/>
    <cellStyle name="Normal 2 32 2 3 2 2 3 2" xfId="27309" xr:uid="{00000000-0005-0000-0000-0000ED670000}"/>
    <cellStyle name="Normal 2 32 2 3 2 2 4" xfId="11439" xr:uid="{00000000-0005-0000-0000-0000EE670000}"/>
    <cellStyle name="Normal 2 32 2 3 2 2 4 2" xfId="31146" xr:uid="{00000000-0005-0000-0000-0000EF670000}"/>
    <cellStyle name="Normal 2 32 2 3 2 2 5" xfId="20248" xr:uid="{00000000-0005-0000-0000-0000F0670000}"/>
    <cellStyle name="Normal 2 32 2 3 2 3" xfId="11440" xr:uid="{00000000-0005-0000-0000-0000F1670000}"/>
    <cellStyle name="Normal 2 32 2 3 2 3 2" xfId="23472" xr:uid="{00000000-0005-0000-0000-0000F2670000}"/>
    <cellStyle name="Normal 2 32 2 3 2 4" xfId="11441" xr:uid="{00000000-0005-0000-0000-0000F3670000}"/>
    <cellStyle name="Normal 2 32 2 3 2 4 2" xfId="27308" xr:uid="{00000000-0005-0000-0000-0000F4670000}"/>
    <cellStyle name="Normal 2 32 2 3 2 5" xfId="11442" xr:uid="{00000000-0005-0000-0000-0000F5670000}"/>
    <cellStyle name="Normal 2 32 2 3 2 5 2" xfId="31145" xr:uid="{00000000-0005-0000-0000-0000F6670000}"/>
    <cellStyle name="Normal 2 32 2 3 2 6" xfId="18029" xr:uid="{00000000-0005-0000-0000-0000F7670000}"/>
    <cellStyle name="Normal 2 32 2 3 3" xfId="11443" xr:uid="{00000000-0005-0000-0000-0000F8670000}"/>
    <cellStyle name="Normal 2 32 2 3 3 2" xfId="11444" xr:uid="{00000000-0005-0000-0000-0000F9670000}"/>
    <cellStyle name="Normal 2 32 2 3 3 2 2" xfId="23474" xr:uid="{00000000-0005-0000-0000-0000FA670000}"/>
    <cellStyle name="Normal 2 32 2 3 3 3" xfId="11445" xr:uid="{00000000-0005-0000-0000-0000FB670000}"/>
    <cellStyle name="Normal 2 32 2 3 3 3 2" xfId="27310" xr:uid="{00000000-0005-0000-0000-0000FC670000}"/>
    <cellStyle name="Normal 2 32 2 3 3 4" xfId="11446" xr:uid="{00000000-0005-0000-0000-0000FD670000}"/>
    <cellStyle name="Normal 2 32 2 3 3 4 2" xfId="31147" xr:uid="{00000000-0005-0000-0000-0000FE670000}"/>
    <cellStyle name="Normal 2 32 2 3 3 5" xfId="19261" xr:uid="{00000000-0005-0000-0000-0000FF670000}"/>
    <cellStyle name="Normal 2 32 2 3 4" xfId="11447" xr:uid="{00000000-0005-0000-0000-000000680000}"/>
    <cellStyle name="Normal 2 32 2 3 4 2" xfId="23471" xr:uid="{00000000-0005-0000-0000-000001680000}"/>
    <cellStyle name="Normal 2 32 2 3 5" xfId="11448" xr:uid="{00000000-0005-0000-0000-000002680000}"/>
    <cellStyle name="Normal 2 32 2 3 5 2" xfId="27307" xr:uid="{00000000-0005-0000-0000-000003680000}"/>
    <cellStyle name="Normal 2 32 2 3 6" xfId="11449" xr:uid="{00000000-0005-0000-0000-000004680000}"/>
    <cellStyle name="Normal 2 32 2 3 6 2" xfId="31144" xr:uid="{00000000-0005-0000-0000-000005680000}"/>
    <cellStyle name="Normal 2 32 2 3 7" xfId="18028" xr:uid="{00000000-0005-0000-0000-000006680000}"/>
    <cellStyle name="Normal 2 32 2 4" xfId="11450" xr:uid="{00000000-0005-0000-0000-000007680000}"/>
    <cellStyle name="Normal 2 32 2 4 2" xfId="11451" xr:uid="{00000000-0005-0000-0000-000008680000}"/>
    <cellStyle name="Normal 2 32 2 4 2 2" xfId="11452" xr:uid="{00000000-0005-0000-0000-000009680000}"/>
    <cellStyle name="Normal 2 32 2 4 2 2 2" xfId="23476" xr:uid="{00000000-0005-0000-0000-00000A680000}"/>
    <cellStyle name="Normal 2 32 2 4 2 3" xfId="11453" xr:uid="{00000000-0005-0000-0000-00000B680000}"/>
    <cellStyle name="Normal 2 32 2 4 2 3 2" xfId="27312" xr:uid="{00000000-0005-0000-0000-00000C680000}"/>
    <cellStyle name="Normal 2 32 2 4 2 4" xfId="11454" xr:uid="{00000000-0005-0000-0000-00000D680000}"/>
    <cellStyle name="Normal 2 32 2 4 2 4 2" xfId="31149" xr:uid="{00000000-0005-0000-0000-00000E680000}"/>
    <cellStyle name="Normal 2 32 2 4 2 5" xfId="20245" xr:uid="{00000000-0005-0000-0000-00000F680000}"/>
    <cellStyle name="Normal 2 32 2 4 3" xfId="11455" xr:uid="{00000000-0005-0000-0000-000010680000}"/>
    <cellStyle name="Normal 2 32 2 4 3 2" xfId="23475" xr:uid="{00000000-0005-0000-0000-000011680000}"/>
    <cellStyle name="Normal 2 32 2 4 4" xfId="11456" xr:uid="{00000000-0005-0000-0000-000012680000}"/>
    <cellStyle name="Normal 2 32 2 4 4 2" xfId="27311" xr:uid="{00000000-0005-0000-0000-000013680000}"/>
    <cellStyle name="Normal 2 32 2 4 5" xfId="11457" xr:uid="{00000000-0005-0000-0000-000014680000}"/>
    <cellStyle name="Normal 2 32 2 4 5 2" xfId="31148" xr:uid="{00000000-0005-0000-0000-000015680000}"/>
    <cellStyle name="Normal 2 32 2 4 6" xfId="18030" xr:uid="{00000000-0005-0000-0000-000016680000}"/>
    <cellStyle name="Normal 2 32 2 5" xfId="11458" xr:uid="{00000000-0005-0000-0000-000017680000}"/>
    <cellStyle name="Normal 2 32 2 5 2" xfId="11459" xr:uid="{00000000-0005-0000-0000-000018680000}"/>
    <cellStyle name="Normal 2 32 2 5 2 2" xfId="23477" xr:uid="{00000000-0005-0000-0000-000019680000}"/>
    <cellStyle name="Normal 2 32 2 5 3" xfId="11460" xr:uid="{00000000-0005-0000-0000-00001A680000}"/>
    <cellStyle name="Normal 2 32 2 5 3 2" xfId="27313" xr:uid="{00000000-0005-0000-0000-00001B680000}"/>
    <cellStyle name="Normal 2 32 2 5 4" xfId="11461" xr:uid="{00000000-0005-0000-0000-00001C680000}"/>
    <cellStyle name="Normal 2 32 2 5 4 2" xfId="31150" xr:uid="{00000000-0005-0000-0000-00001D680000}"/>
    <cellStyle name="Normal 2 32 2 5 5" xfId="19258" xr:uid="{00000000-0005-0000-0000-00001E680000}"/>
    <cellStyle name="Normal 2 32 2 6" xfId="11462" xr:uid="{00000000-0005-0000-0000-00001F680000}"/>
    <cellStyle name="Normal 2 32 2 6 2" xfId="23462" xr:uid="{00000000-0005-0000-0000-000020680000}"/>
    <cellStyle name="Normal 2 32 2 7" xfId="11463" xr:uid="{00000000-0005-0000-0000-000021680000}"/>
    <cellStyle name="Normal 2 32 2 7 2" xfId="27298" xr:uid="{00000000-0005-0000-0000-000022680000}"/>
    <cellStyle name="Normal 2 32 2 8" xfId="11464" xr:uid="{00000000-0005-0000-0000-000023680000}"/>
    <cellStyle name="Normal 2 32 2 8 2" xfId="31135" xr:uid="{00000000-0005-0000-0000-000024680000}"/>
    <cellStyle name="Normal 2 32 2 9" xfId="18023" xr:uid="{00000000-0005-0000-0000-000025680000}"/>
    <cellStyle name="Normal 2 32 3" xfId="11465" xr:uid="{00000000-0005-0000-0000-000026680000}"/>
    <cellStyle name="Normal 2 32 3 2" xfId="11466" xr:uid="{00000000-0005-0000-0000-000027680000}"/>
    <cellStyle name="Normal 2 32 3 2 2" xfId="11467" xr:uid="{00000000-0005-0000-0000-000028680000}"/>
    <cellStyle name="Normal 2 32 3 2 2 2" xfId="11468" xr:uid="{00000000-0005-0000-0000-000029680000}"/>
    <cellStyle name="Normal 2 32 3 2 2 2 2" xfId="11469" xr:uid="{00000000-0005-0000-0000-00002A680000}"/>
    <cellStyle name="Normal 2 32 3 2 2 2 2 2" xfId="23481" xr:uid="{00000000-0005-0000-0000-00002B680000}"/>
    <cellStyle name="Normal 2 32 3 2 2 2 3" xfId="11470" xr:uid="{00000000-0005-0000-0000-00002C680000}"/>
    <cellStyle name="Normal 2 32 3 2 2 2 3 2" xfId="27317" xr:uid="{00000000-0005-0000-0000-00002D680000}"/>
    <cellStyle name="Normal 2 32 3 2 2 2 4" xfId="11471" xr:uid="{00000000-0005-0000-0000-00002E680000}"/>
    <cellStyle name="Normal 2 32 3 2 2 2 4 2" xfId="31154" xr:uid="{00000000-0005-0000-0000-00002F680000}"/>
    <cellStyle name="Normal 2 32 3 2 2 2 5" xfId="20250" xr:uid="{00000000-0005-0000-0000-000030680000}"/>
    <cellStyle name="Normal 2 32 3 2 2 3" xfId="11472" xr:uid="{00000000-0005-0000-0000-000031680000}"/>
    <cellStyle name="Normal 2 32 3 2 2 3 2" xfId="23480" xr:uid="{00000000-0005-0000-0000-000032680000}"/>
    <cellStyle name="Normal 2 32 3 2 2 4" xfId="11473" xr:uid="{00000000-0005-0000-0000-000033680000}"/>
    <cellStyle name="Normal 2 32 3 2 2 4 2" xfId="27316" xr:uid="{00000000-0005-0000-0000-000034680000}"/>
    <cellStyle name="Normal 2 32 3 2 2 5" xfId="11474" xr:uid="{00000000-0005-0000-0000-000035680000}"/>
    <cellStyle name="Normal 2 32 3 2 2 5 2" xfId="31153" xr:uid="{00000000-0005-0000-0000-000036680000}"/>
    <cellStyle name="Normal 2 32 3 2 2 6" xfId="18033" xr:uid="{00000000-0005-0000-0000-000037680000}"/>
    <cellStyle name="Normal 2 32 3 2 3" xfId="11475" xr:uid="{00000000-0005-0000-0000-000038680000}"/>
    <cellStyle name="Normal 2 32 3 2 3 2" xfId="11476" xr:uid="{00000000-0005-0000-0000-000039680000}"/>
    <cellStyle name="Normal 2 32 3 2 3 2 2" xfId="23482" xr:uid="{00000000-0005-0000-0000-00003A680000}"/>
    <cellStyle name="Normal 2 32 3 2 3 3" xfId="11477" xr:uid="{00000000-0005-0000-0000-00003B680000}"/>
    <cellStyle name="Normal 2 32 3 2 3 3 2" xfId="27318" xr:uid="{00000000-0005-0000-0000-00003C680000}"/>
    <cellStyle name="Normal 2 32 3 2 3 4" xfId="11478" xr:uid="{00000000-0005-0000-0000-00003D680000}"/>
    <cellStyle name="Normal 2 32 3 2 3 4 2" xfId="31155" xr:uid="{00000000-0005-0000-0000-00003E680000}"/>
    <cellStyle name="Normal 2 32 3 2 3 5" xfId="19263" xr:uid="{00000000-0005-0000-0000-00003F680000}"/>
    <cellStyle name="Normal 2 32 3 2 4" xfId="11479" xr:uid="{00000000-0005-0000-0000-000040680000}"/>
    <cellStyle name="Normal 2 32 3 2 4 2" xfId="23479" xr:uid="{00000000-0005-0000-0000-000041680000}"/>
    <cellStyle name="Normal 2 32 3 2 5" xfId="11480" xr:uid="{00000000-0005-0000-0000-000042680000}"/>
    <cellStyle name="Normal 2 32 3 2 5 2" xfId="27315" xr:uid="{00000000-0005-0000-0000-000043680000}"/>
    <cellStyle name="Normal 2 32 3 2 6" xfId="11481" xr:uid="{00000000-0005-0000-0000-000044680000}"/>
    <cellStyle name="Normal 2 32 3 2 6 2" xfId="31152" xr:uid="{00000000-0005-0000-0000-000045680000}"/>
    <cellStyle name="Normal 2 32 3 2 7" xfId="18032" xr:uid="{00000000-0005-0000-0000-000046680000}"/>
    <cellStyle name="Normal 2 32 3 3" xfId="11482" xr:uid="{00000000-0005-0000-0000-000047680000}"/>
    <cellStyle name="Normal 2 32 3 3 2" xfId="11483" xr:uid="{00000000-0005-0000-0000-000048680000}"/>
    <cellStyle name="Normal 2 32 3 3 2 2" xfId="11484" xr:uid="{00000000-0005-0000-0000-000049680000}"/>
    <cellStyle name="Normal 2 32 3 3 2 2 2" xfId="23484" xr:uid="{00000000-0005-0000-0000-00004A680000}"/>
    <cellStyle name="Normal 2 32 3 3 2 3" xfId="11485" xr:uid="{00000000-0005-0000-0000-00004B680000}"/>
    <cellStyle name="Normal 2 32 3 3 2 3 2" xfId="27320" xr:uid="{00000000-0005-0000-0000-00004C680000}"/>
    <cellStyle name="Normal 2 32 3 3 2 4" xfId="11486" xr:uid="{00000000-0005-0000-0000-00004D680000}"/>
    <cellStyle name="Normal 2 32 3 3 2 4 2" xfId="31157" xr:uid="{00000000-0005-0000-0000-00004E680000}"/>
    <cellStyle name="Normal 2 32 3 3 2 5" xfId="20249" xr:uid="{00000000-0005-0000-0000-00004F680000}"/>
    <cellStyle name="Normal 2 32 3 3 3" xfId="11487" xr:uid="{00000000-0005-0000-0000-000050680000}"/>
    <cellStyle name="Normal 2 32 3 3 3 2" xfId="23483" xr:uid="{00000000-0005-0000-0000-000051680000}"/>
    <cellStyle name="Normal 2 32 3 3 4" xfId="11488" xr:uid="{00000000-0005-0000-0000-000052680000}"/>
    <cellStyle name="Normal 2 32 3 3 4 2" xfId="27319" xr:uid="{00000000-0005-0000-0000-000053680000}"/>
    <cellStyle name="Normal 2 32 3 3 5" xfId="11489" xr:uid="{00000000-0005-0000-0000-000054680000}"/>
    <cellStyle name="Normal 2 32 3 3 5 2" xfId="31156" xr:uid="{00000000-0005-0000-0000-000055680000}"/>
    <cellStyle name="Normal 2 32 3 3 6" xfId="18034" xr:uid="{00000000-0005-0000-0000-000056680000}"/>
    <cellStyle name="Normal 2 32 3 4" xfId="11490" xr:uid="{00000000-0005-0000-0000-000057680000}"/>
    <cellStyle name="Normal 2 32 3 4 2" xfId="11491" xr:uid="{00000000-0005-0000-0000-000058680000}"/>
    <cellStyle name="Normal 2 32 3 4 2 2" xfId="23485" xr:uid="{00000000-0005-0000-0000-000059680000}"/>
    <cellStyle name="Normal 2 32 3 4 3" xfId="11492" xr:uid="{00000000-0005-0000-0000-00005A680000}"/>
    <cellStyle name="Normal 2 32 3 4 3 2" xfId="27321" xr:uid="{00000000-0005-0000-0000-00005B680000}"/>
    <cellStyle name="Normal 2 32 3 4 4" xfId="11493" xr:uid="{00000000-0005-0000-0000-00005C680000}"/>
    <cellStyle name="Normal 2 32 3 4 4 2" xfId="31158" xr:uid="{00000000-0005-0000-0000-00005D680000}"/>
    <cellStyle name="Normal 2 32 3 4 5" xfId="19262" xr:uid="{00000000-0005-0000-0000-00005E680000}"/>
    <cellStyle name="Normal 2 32 3 5" xfId="11494" xr:uid="{00000000-0005-0000-0000-00005F680000}"/>
    <cellStyle name="Normal 2 32 3 5 2" xfId="23478" xr:uid="{00000000-0005-0000-0000-000060680000}"/>
    <cellStyle name="Normal 2 32 3 6" xfId="11495" xr:uid="{00000000-0005-0000-0000-000061680000}"/>
    <cellStyle name="Normal 2 32 3 6 2" xfId="27314" xr:uid="{00000000-0005-0000-0000-000062680000}"/>
    <cellStyle name="Normal 2 32 3 7" xfId="11496" xr:uid="{00000000-0005-0000-0000-000063680000}"/>
    <cellStyle name="Normal 2 32 3 7 2" xfId="31151" xr:uid="{00000000-0005-0000-0000-000064680000}"/>
    <cellStyle name="Normal 2 32 3 8" xfId="18031" xr:uid="{00000000-0005-0000-0000-000065680000}"/>
    <cellStyle name="Normal 2 32 4" xfId="11497" xr:uid="{00000000-0005-0000-0000-000066680000}"/>
    <cellStyle name="Normal 2 32 4 2" xfId="11498" xr:uid="{00000000-0005-0000-0000-000067680000}"/>
    <cellStyle name="Normal 2 32 4 2 2" xfId="11499" xr:uid="{00000000-0005-0000-0000-000068680000}"/>
    <cellStyle name="Normal 2 32 4 2 2 2" xfId="11500" xr:uid="{00000000-0005-0000-0000-000069680000}"/>
    <cellStyle name="Normal 2 32 4 2 2 2 2" xfId="23488" xr:uid="{00000000-0005-0000-0000-00006A680000}"/>
    <cellStyle name="Normal 2 32 4 2 2 3" xfId="11501" xr:uid="{00000000-0005-0000-0000-00006B680000}"/>
    <cellStyle name="Normal 2 32 4 2 2 3 2" xfId="27324" xr:uid="{00000000-0005-0000-0000-00006C680000}"/>
    <cellStyle name="Normal 2 32 4 2 2 4" xfId="11502" xr:uid="{00000000-0005-0000-0000-00006D680000}"/>
    <cellStyle name="Normal 2 32 4 2 2 4 2" xfId="31161" xr:uid="{00000000-0005-0000-0000-00006E680000}"/>
    <cellStyle name="Normal 2 32 4 2 2 5" xfId="20251" xr:uid="{00000000-0005-0000-0000-00006F680000}"/>
    <cellStyle name="Normal 2 32 4 2 3" xfId="11503" xr:uid="{00000000-0005-0000-0000-000070680000}"/>
    <cellStyle name="Normal 2 32 4 2 3 2" xfId="23487" xr:uid="{00000000-0005-0000-0000-000071680000}"/>
    <cellStyle name="Normal 2 32 4 2 4" xfId="11504" xr:uid="{00000000-0005-0000-0000-000072680000}"/>
    <cellStyle name="Normal 2 32 4 2 4 2" xfId="27323" xr:uid="{00000000-0005-0000-0000-000073680000}"/>
    <cellStyle name="Normal 2 32 4 2 5" xfId="11505" xr:uid="{00000000-0005-0000-0000-000074680000}"/>
    <cellStyle name="Normal 2 32 4 2 5 2" xfId="31160" xr:uid="{00000000-0005-0000-0000-000075680000}"/>
    <cellStyle name="Normal 2 32 4 2 6" xfId="18036" xr:uid="{00000000-0005-0000-0000-000076680000}"/>
    <cellStyle name="Normal 2 32 4 3" xfId="11506" xr:uid="{00000000-0005-0000-0000-000077680000}"/>
    <cellStyle name="Normal 2 32 4 3 2" xfId="11507" xr:uid="{00000000-0005-0000-0000-000078680000}"/>
    <cellStyle name="Normal 2 32 4 3 2 2" xfId="23489" xr:uid="{00000000-0005-0000-0000-000079680000}"/>
    <cellStyle name="Normal 2 32 4 3 3" xfId="11508" xr:uid="{00000000-0005-0000-0000-00007A680000}"/>
    <cellStyle name="Normal 2 32 4 3 3 2" xfId="27325" xr:uid="{00000000-0005-0000-0000-00007B680000}"/>
    <cellStyle name="Normal 2 32 4 3 4" xfId="11509" xr:uid="{00000000-0005-0000-0000-00007C680000}"/>
    <cellStyle name="Normal 2 32 4 3 4 2" xfId="31162" xr:uid="{00000000-0005-0000-0000-00007D680000}"/>
    <cellStyle name="Normal 2 32 4 3 5" xfId="19264" xr:uid="{00000000-0005-0000-0000-00007E680000}"/>
    <cellStyle name="Normal 2 32 4 4" xfId="11510" xr:uid="{00000000-0005-0000-0000-00007F680000}"/>
    <cellStyle name="Normal 2 32 4 4 2" xfId="23486" xr:uid="{00000000-0005-0000-0000-000080680000}"/>
    <cellStyle name="Normal 2 32 4 5" xfId="11511" xr:uid="{00000000-0005-0000-0000-000081680000}"/>
    <cellStyle name="Normal 2 32 4 5 2" xfId="27322" xr:uid="{00000000-0005-0000-0000-000082680000}"/>
    <cellStyle name="Normal 2 32 4 6" xfId="11512" xr:uid="{00000000-0005-0000-0000-000083680000}"/>
    <cellStyle name="Normal 2 32 4 6 2" xfId="31159" xr:uid="{00000000-0005-0000-0000-000084680000}"/>
    <cellStyle name="Normal 2 32 4 7" xfId="18035" xr:uid="{00000000-0005-0000-0000-000085680000}"/>
    <cellStyle name="Normal 2 32 5" xfId="11513" xr:uid="{00000000-0005-0000-0000-000086680000}"/>
    <cellStyle name="Normal 2 32 5 2" xfId="11514" xr:uid="{00000000-0005-0000-0000-000087680000}"/>
    <cellStyle name="Normal 2 32 5 2 2" xfId="11515" xr:uid="{00000000-0005-0000-0000-000088680000}"/>
    <cellStyle name="Normal 2 32 5 2 2 2" xfId="11516" xr:uid="{00000000-0005-0000-0000-000089680000}"/>
    <cellStyle name="Normal 2 32 5 2 2 2 2" xfId="23492" xr:uid="{00000000-0005-0000-0000-00008A680000}"/>
    <cellStyle name="Normal 2 32 5 2 2 3" xfId="11517" xr:uid="{00000000-0005-0000-0000-00008B680000}"/>
    <cellStyle name="Normal 2 32 5 2 2 3 2" xfId="27328" xr:uid="{00000000-0005-0000-0000-00008C680000}"/>
    <cellStyle name="Normal 2 32 5 2 2 4" xfId="11518" xr:uid="{00000000-0005-0000-0000-00008D680000}"/>
    <cellStyle name="Normal 2 32 5 2 2 4 2" xfId="31165" xr:uid="{00000000-0005-0000-0000-00008E680000}"/>
    <cellStyle name="Normal 2 32 5 2 2 5" xfId="20594" xr:uid="{00000000-0005-0000-0000-00008F680000}"/>
    <cellStyle name="Normal 2 32 5 2 3" xfId="11519" xr:uid="{00000000-0005-0000-0000-000090680000}"/>
    <cellStyle name="Normal 2 32 5 2 3 2" xfId="23491" xr:uid="{00000000-0005-0000-0000-000091680000}"/>
    <cellStyle name="Normal 2 32 5 2 4" xfId="11520" xr:uid="{00000000-0005-0000-0000-000092680000}"/>
    <cellStyle name="Normal 2 32 5 2 4 2" xfId="27327" xr:uid="{00000000-0005-0000-0000-000093680000}"/>
    <cellStyle name="Normal 2 32 5 2 5" xfId="11521" xr:uid="{00000000-0005-0000-0000-000094680000}"/>
    <cellStyle name="Normal 2 32 5 2 5 2" xfId="31164" xr:uid="{00000000-0005-0000-0000-000095680000}"/>
    <cellStyle name="Normal 2 32 5 2 6" xfId="18038" xr:uid="{00000000-0005-0000-0000-000096680000}"/>
    <cellStyle name="Normal 2 32 5 3" xfId="11522" xr:uid="{00000000-0005-0000-0000-000097680000}"/>
    <cellStyle name="Normal 2 32 5 3 2" xfId="11523" xr:uid="{00000000-0005-0000-0000-000098680000}"/>
    <cellStyle name="Normal 2 32 5 3 2 2" xfId="23493" xr:uid="{00000000-0005-0000-0000-000099680000}"/>
    <cellStyle name="Normal 2 32 5 3 3" xfId="11524" xr:uid="{00000000-0005-0000-0000-00009A680000}"/>
    <cellStyle name="Normal 2 32 5 3 3 2" xfId="27329" xr:uid="{00000000-0005-0000-0000-00009B680000}"/>
    <cellStyle name="Normal 2 32 5 3 4" xfId="11525" xr:uid="{00000000-0005-0000-0000-00009C680000}"/>
    <cellStyle name="Normal 2 32 5 3 4 2" xfId="31166" xr:uid="{00000000-0005-0000-0000-00009D680000}"/>
    <cellStyle name="Normal 2 32 5 3 5" xfId="19606" xr:uid="{00000000-0005-0000-0000-00009E680000}"/>
    <cellStyle name="Normal 2 32 5 4" xfId="11526" xr:uid="{00000000-0005-0000-0000-00009F680000}"/>
    <cellStyle name="Normal 2 32 5 4 2" xfId="23490" xr:uid="{00000000-0005-0000-0000-0000A0680000}"/>
    <cellStyle name="Normal 2 32 5 5" xfId="11527" xr:uid="{00000000-0005-0000-0000-0000A1680000}"/>
    <cellStyle name="Normal 2 32 5 5 2" xfId="27326" xr:uid="{00000000-0005-0000-0000-0000A2680000}"/>
    <cellStyle name="Normal 2 32 5 6" xfId="11528" xr:uid="{00000000-0005-0000-0000-0000A3680000}"/>
    <cellStyle name="Normal 2 32 5 6 2" xfId="31163" xr:uid="{00000000-0005-0000-0000-0000A4680000}"/>
    <cellStyle name="Normal 2 32 5 7" xfId="18037" xr:uid="{00000000-0005-0000-0000-0000A5680000}"/>
    <cellStyle name="Normal 2 32 6" xfId="11529" xr:uid="{00000000-0005-0000-0000-0000A6680000}"/>
    <cellStyle name="Normal 2 32 6 2" xfId="11530" xr:uid="{00000000-0005-0000-0000-0000A7680000}"/>
    <cellStyle name="Normal 2 32 6 2 2" xfId="11531" xr:uid="{00000000-0005-0000-0000-0000A8680000}"/>
    <cellStyle name="Normal 2 32 6 2 2 2" xfId="23495" xr:uid="{00000000-0005-0000-0000-0000A9680000}"/>
    <cellStyle name="Normal 2 32 6 2 3" xfId="11532" xr:uid="{00000000-0005-0000-0000-0000AA680000}"/>
    <cellStyle name="Normal 2 32 6 2 3 2" xfId="27331" xr:uid="{00000000-0005-0000-0000-0000AB680000}"/>
    <cellStyle name="Normal 2 32 6 2 4" xfId="11533" xr:uid="{00000000-0005-0000-0000-0000AC680000}"/>
    <cellStyle name="Normal 2 32 6 2 4 2" xfId="31168" xr:uid="{00000000-0005-0000-0000-0000AD680000}"/>
    <cellStyle name="Normal 2 32 6 2 5" xfId="20244" xr:uid="{00000000-0005-0000-0000-0000AE680000}"/>
    <cellStyle name="Normal 2 32 6 3" xfId="11534" xr:uid="{00000000-0005-0000-0000-0000AF680000}"/>
    <cellStyle name="Normal 2 32 6 3 2" xfId="23494" xr:uid="{00000000-0005-0000-0000-0000B0680000}"/>
    <cellStyle name="Normal 2 32 6 4" xfId="11535" xr:uid="{00000000-0005-0000-0000-0000B1680000}"/>
    <cellStyle name="Normal 2 32 6 4 2" xfId="27330" xr:uid="{00000000-0005-0000-0000-0000B2680000}"/>
    <cellStyle name="Normal 2 32 6 5" xfId="11536" xr:uid="{00000000-0005-0000-0000-0000B3680000}"/>
    <cellStyle name="Normal 2 32 6 5 2" xfId="31167" xr:uid="{00000000-0005-0000-0000-0000B4680000}"/>
    <cellStyle name="Normal 2 32 6 6" xfId="18039" xr:uid="{00000000-0005-0000-0000-0000B5680000}"/>
    <cellStyle name="Normal 2 32 7" xfId="11537" xr:uid="{00000000-0005-0000-0000-0000B6680000}"/>
    <cellStyle name="Normal 2 32 7 2" xfId="11538" xr:uid="{00000000-0005-0000-0000-0000B7680000}"/>
    <cellStyle name="Normal 2 32 7 2 2" xfId="23496" xr:uid="{00000000-0005-0000-0000-0000B8680000}"/>
    <cellStyle name="Normal 2 32 7 3" xfId="11539" xr:uid="{00000000-0005-0000-0000-0000B9680000}"/>
    <cellStyle name="Normal 2 32 7 3 2" xfId="27332" xr:uid="{00000000-0005-0000-0000-0000BA680000}"/>
    <cellStyle name="Normal 2 32 7 4" xfId="11540" xr:uid="{00000000-0005-0000-0000-0000BB680000}"/>
    <cellStyle name="Normal 2 32 7 4 2" xfId="31169" xr:uid="{00000000-0005-0000-0000-0000BC680000}"/>
    <cellStyle name="Normal 2 32 7 5" xfId="19257" xr:uid="{00000000-0005-0000-0000-0000BD680000}"/>
    <cellStyle name="Normal 2 32 8" xfId="11541" xr:uid="{00000000-0005-0000-0000-0000BE680000}"/>
    <cellStyle name="Normal 2 32 8 2" xfId="23461" xr:uid="{00000000-0005-0000-0000-0000BF680000}"/>
    <cellStyle name="Normal 2 32 9" xfId="11542" xr:uid="{00000000-0005-0000-0000-0000C0680000}"/>
    <cellStyle name="Normal 2 32 9 2" xfId="27297" xr:uid="{00000000-0005-0000-0000-0000C1680000}"/>
    <cellStyle name="Normal 2 33" xfId="11543" xr:uid="{00000000-0005-0000-0000-0000C2680000}"/>
    <cellStyle name="Normal 2 33 10" xfId="11544" xr:uid="{00000000-0005-0000-0000-0000C3680000}"/>
    <cellStyle name="Normal 2 33 10 2" xfId="31170" xr:uid="{00000000-0005-0000-0000-0000C4680000}"/>
    <cellStyle name="Normal 2 33 11" xfId="32664" xr:uid="{00000000-0005-0000-0000-0000C5680000}"/>
    <cellStyle name="Normal 2 33 12" xfId="18040" xr:uid="{00000000-0005-0000-0000-0000C6680000}"/>
    <cellStyle name="Normal 2 33 2" xfId="11545" xr:uid="{00000000-0005-0000-0000-0000C7680000}"/>
    <cellStyle name="Normal 2 33 2 2" xfId="11546" xr:uid="{00000000-0005-0000-0000-0000C8680000}"/>
    <cellStyle name="Normal 2 33 2 2 2" xfId="11547" xr:uid="{00000000-0005-0000-0000-0000C9680000}"/>
    <cellStyle name="Normal 2 33 2 2 2 2" xfId="11548" xr:uid="{00000000-0005-0000-0000-0000CA680000}"/>
    <cellStyle name="Normal 2 33 2 2 2 2 2" xfId="11549" xr:uid="{00000000-0005-0000-0000-0000CB680000}"/>
    <cellStyle name="Normal 2 33 2 2 2 2 2 2" xfId="11550" xr:uid="{00000000-0005-0000-0000-0000CC680000}"/>
    <cellStyle name="Normal 2 33 2 2 2 2 2 2 2" xfId="23502" xr:uid="{00000000-0005-0000-0000-0000CD680000}"/>
    <cellStyle name="Normal 2 33 2 2 2 2 2 3" xfId="11551" xr:uid="{00000000-0005-0000-0000-0000CE680000}"/>
    <cellStyle name="Normal 2 33 2 2 2 2 2 3 2" xfId="27338" xr:uid="{00000000-0005-0000-0000-0000CF680000}"/>
    <cellStyle name="Normal 2 33 2 2 2 2 2 4" xfId="11552" xr:uid="{00000000-0005-0000-0000-0000D0680000}"/>
    <cellStyle name="Normal 2 33 2 2 2 2 2 4 2" xfId="31175" xr:uid="{00000000-0005-0000-0000-0000D1680000}"/>
    <cellStyle name="Normal 2 33 2 2 2 2 2 5" xfId="20255" xr:uid="{00000000-0005-0000-0000-0000D2680000}"/>
    <cellStyle name="Normal 2 33 2 2 2 2 3" xfId="11553" xr:uid="{00000000-0005-0000-0000-0000D3680000}"/>
    <cellStyle name="Normal 2 33 2 2 2 2 3 2" xfId="23501" xr:uid="{00000000-0005-0000-0000-0000D4680000}"/>
    <cellStyle name="Normal 2 33 2 2 2 2 4" xfId="11554" xr:uid="{00000000-0005-0000-0000-0000D5680000}"/>
    <cellStyle name="Normal 2 33 2 2 2 2 4 2" xfId="27337" xr:uid="{00000000-0005-0000-0000-0000D6680000}"/>
    <cellStyle name="Normal 2 33 2 2 2 2 5" xfId="11555" xr:uid="{00000000-0005-0000-0000-0000D7680000}"/>
    <cellStyle name="Normal 2 33 2 2 2 2 5 2" xfId="31174" xr:uid="{00000000-0005-0000-0000-0000D8680000}"/>
    <cellStyle name="Normal 2 33 2 2 2 2 6" xfId="18044" xr:uid="{00000000-0005-0000-0000-0000D9680000}"/>
    <cellStyle name="Normal 2 33 2 2 2 3" xfId="11556" xr:uid="{00000000-0005-0000-0000-0000DA680000}"/>
    <cellStyle name="Normal 2 33 2 2 2 3 2" xfId="11557" xr:uid="{00000000-0005-0000-0000-0000DB680000}"/>
    <cellStyle name="Normal 2 33 2 2 2 3 2 2" xfId="23503" xr:uid="{00000000-0005-0000-0000-0000DC680000}"/>
    <cellStyle name="Normal 2 33 2 2 2 3 3" xfId="11558" xr:uid="{00000000-0005-0000-0000-0000DD680000}"/>
    <cellStyle name="Normal 2 33 2 2 2 3 3 2" xfId="27339" xr:uid="{00000000-0005-0000-0000-0000DE680000}"/>
    <cellStyle name="Normal 2 33 2 2 2 3 4" xfId="11559" xr:uid="{00000000-0005-0000-0000-0000DF680000}"/>
    <cellStyle name="Normal 2 33 2 2 2 3 4 2" xfId="31176" xr:uid="{00000000-0005-0000-0000-0000E0680000}"/>
    <cellStyle name="Normal 2 33 2 2 2 3 5" xfId="19268" xr:uid="{00000000-0005-0000-0000-0000E1680000}"/>
    <cellStyle name="Normal 2 33 2 2 2 4" xfId="11560" xr:uid="{00000000-0005-0000-0000-0000E2680000}"/>
    <cellStyle name="Normal 2 33 2 2 2 4 2" xfId="23500" xr:uid="{00000000-0005-0000-0000-0000E3680000}"/>
    <cellStyle name="Normal 2 33 2 2 2 5" xfId="11561" xr:uid="{00000000-0005-0000-0000-0000E4680000}"/>
    <cellStyle name="Normal 2 33 2 2 2 5 2" xfId="27336" xr:uid="{00000000-0005-0000-0000-0000E5680000}"/>
    <cellStyle name="Normal 2 33 2 2 2 6" xfId="11562" xr:uid="{00000000-0005-0000-0000-0000E6680000}"/>
    <cellStyle name="Normal 2 33 2 2 2 6 2" xfId="31173" xr:uid="{00000000-0005-0000-0000-0000E7680000}"/>
    <cellStyle name="Normal 2 33 2 2 2 7" xfId="18043" xr:uid="{00000000-0005-0000-0000-0000E8680000}"/>
    <cellStyle name="Normal 2 33 2 2 3" xfId="11563" xr:uid="{00000000-0005-0000-0000-0000E9680000}"/>
    <cellStyle name="Normal 2 33 2 2 3 2" xfId="11564" xr:uid="{00000000-0005-0000-0000-0000EA680000}"/>
    <cellStyle name="Normal 2 33 2 2 3 2 2" xfId="11565" xr:uid="{00000000-0005-0000-0000-0000EB680000}"/>
    <cellStyle name="Normal 2 33 2 2 3 2 2 2" xfId="23505" xr:uid="{00000000-0005-0000-0000-0000EC680000}"/>
    <cellStyle name="Normal 2 33 2 2 3 2 3" xfId="11566" xr:uid="{00000000-0005-0000-0000-0000ED680000}"/>
    <cellStyle name="Normal 2 33 2 2 3 2 3 2" xfId="27341" xr:uid="{00000000-0005-0000-0000-0000EE680000}"/>
    <cellStyle name="Normal 2 33 2 2 3 2 4" xfId="11567" xr:uid="{00000000-0005-0000-0000-0000EF680000}"/>
    <cellStyle name="Normal 2 33 2 2 3 2 4 2" xfId="31178" xr:uid="{00000000-0005-0000-0000-0000F0680000}"/>
    <cellStyle name="Normal 2 33 2 2 3 2 5" xfId="20254" xr:uid="{00000000-0005-0000-0000-0000F1680000}"/>
    <cellStyle name="Normal 2 33 2 2 3 3" xfId="11568" xr:uid="{00000000-0005-0000-0000-0000F2680000}"/>
    <cellStyle name="Normal 2 33 2 2 3 3 2" xfId="23504" xr:uid="{00000000-0005-0000-0000-0000F3680000}"/>
    <cellStyle name="Normal 2 33 2 2 3 4" xfId="11569" xr:uid="{00000000-0005-0000-0000-0000F4680000}"/>
    <cellStyle name="Normal 2 33 2 2 3 4 2" xfId="27340" xr:uid="{00000000-0005-0000-0000-0000F5680000}"/>
    <cellStyle name="Normal 2 33 2 2 3 5" xfId="11570" xr:uid="{00000000-0005-0000-0000-0000F6680000}"/>
    <cellStyle name="Normal 2 33 2 2 3 5 2" xfId="31177" xr:uid="{00000000-0005-0000-0000-0000F7680000}"/>
    <cellStyle name="Normal 2 33 2 2 3 6" xfId="18045" xr:uid="{00000000-0005-0000-0000-0000F8680000}"/>
    <cellStyle name="Normal 2 33 2 2 4" xfId="11571" xr:uid="{00000000-0005-0000-0000-0000F9680000}"/>
    <cellStyle name="Normal 2 33 2 2 4 2" xfId="11572" xr:uid="{00000000-0005-0000-0000-0000FA680000}"/>
    <cellStyle name="Normal 2 33 2 2 4 2 2" xfId="23506" xr:uid="{00000000-0005-0000-0000-0000FB680000}"/>
    <cellStyle name="Normal 2 33 2 2 4 3" xfId="11573" xr:uid="{00000000-0005-0000-0000-0000FC680000}"/>
    <cellStyle name="Normal 2 33 2 2 4 3 2" xfId="27342" xr:uid="{00000000-0005-0000-0000-0000FD680000}"/>
    <cellStyle name="Normal 2 33 2 2 4 4" xfId="11574" xr:uid="{00000000-0005-0000-0000-0000FE680000}"/>
    <cellStyle name="Normal 2 33 2 2 4 4 2" xfId="31179" xr:uid="{00000000-0005-0000-0000-0000FF680000}"/>
    <cellStyle name="Normal 2 33 2 2 4 5" xfId="19267" xr:uid="{00000000-0005-0000-0000-000000690000}"/>
    <cellStyle name="Normal 2 33 2 2 5" xfId="11575" xr:uid="{00000000-0005-0000-0000-000001690000}"/>
    <cellStyle name="Normal 2 33 2 2 5 2" xfId="23499" xr:uid="{00000000-0005-0000-0000-000002690000}"/>
    <cellStyle name="Normal 2 33 2 2 6" xfId="11576" xr:uid="{00000000-0005-0000-0000-000003690000}"/>
    <cellStyle name="Normal 2 33 2 2 6 2" xfId="27335" xr:uid="{00000000-0005-0000-0000-000004690000}"/>
    <cellStyle name="Normal 2 33 2 2 7" xfId="11577" xr:uid="{00000000-0005-0000-0000-000005690000}"/>
    <cellStyle name="Normal 2 33 2 2 7 2" xfId="31172" xr:uid="{00000000-0005-0000-0000-000006690000}"/>
    <cellStyle name="Normal 2 33 2 2 8" xfId="18042" xr:uid="{00000000-0005-0000-0000-000007690000}"/>
    <cellStyle name="Normal 2 33 2 3" xfId="11578" xr:uid="{00000000-0005-0000-0000-000008690000}"/>
    <cellStyle name="Normal 2 33 2 3 2" xfId="11579" xr:uid="{00000000-0005-0000-0000-000009690000}"/>
    <cellStyle name="Normal 2 33 2 3 2 2" xfId="11580" xr:uid="{00000000-0005-0000-0000-00000A690000}"/>
    <cellStyle name="Normal 2 33 2 3 2 2 2" xfId="11581" xr:uid="{00000000-0005-0000-0000-00000B690000}"/>
    <cellStyle name="Normal 2 33 2 3 2 2 2 2" xfId="23509" xr:uid="{00000000-0005-0000-0000-00000C690000}"/>
    <cellStyle name="Normal 2 33 2 3 2 2 3" xfId="11582" xr:uid="{00000000-0005-0000-0000-00000D690000}"/>
    <cellStyle name="Normal 2 33 2 3 2 2 3 2" xfId="27345" xr:uid="{00000000-0005-0000-0000-00000E690000}"/>
    <cellStyle name="Normal 2 33 2 3 2 2 4" xfId="11583" xr:uid="{00000000-0005-0000-0000-00000F690000}"/>
    <cellStyle name="Normal 2 33 2 3 2 2 4 2" xfId="31182" xr:uid="{00000000-0005-0000-0000-000010690000}"/>
    <cellStyle name="Normal 2 33 2 3 2 2 5" xfId="20256" xr:uid="{00000000-0005-0000-0000-000011690000}"/>
    <cellStyle name="Normal 2 33 2 3 2 3" xfId="11584" xr:uid="{00000000-0005-0000-0000-000012690000}"/>
    <cellStyle name="Normal 2 33 2 3 2 3 2" xfId="23508" xr:uid="{00000000-0005-0000-0000-000013690000}"/>
    <cellStyle name="Normal 2 33 2 3 2 4" xfId="11585" xr:uid="{00000000-0005-0000-0000-000014690000}"/>
    <cellStyle name="Normal 2 33 2 3 2 4 2" xfId="27344" xr:uid="{00000000-0005-0000-0000-000015690000}"/>
    <cellStyle name="Normal 2 33 2 3 2 5" xfId="11586" xr:uid="{00000000-0005-0000-0000-000016690000}"/>
    <cellStyle name="Normal 2 33 2 3 2 5 2" xfId="31181" xr:uid="{00000000-0005-0000-0000-000017690000}"/>
    <cellStyle name="Normal 2 33 2 3 2 6" xfId="18047" xr:uid="{00000000-0005-0000-0000-000018690000}"/>
    <cellStyle name="Normal 2 33 2 3 3" xfId="11587" xr:uid="{00000000-0005-0000-0000-000019690000}"/>
    <cellStyle name="Normal 2 33 2 3 3 2" xfId="11588" xr:uid="{00000000-0005-0000-0000-00001A690000}"/>
    <cellStyle name="Normal 2 33 2 3 3 2 2" xfId="23510" xr:uid="{00000000-0005-0000-0000-00001B690000}"/>
    <cellStyle name="Normal 2 33 2 3 3 3" xfId="11589" xr:uid="{00000000-0005-0000-0000-00001C690000}"/>
    <cellStyle name="Normal 2 33 2 3 3 3 2" xfId="27346" xr:uid="{00000000-0005-0000-0000-00001D690000}"/>
    <cellStyle name="Normal 2 33 2 3 3 4" xfId="11590" xr:uid="{00000000-0005-0000-0000-00001E690000}"/>
    <cellStyle name="Normal 2 33 2 3 3 4 2" xfId="31183" xr:uid="{00000000-0005-0000-0000-00001F690000}"/>
    <cellStyle name="Normal 2 33 2 3 3 5" xfId="19269" xr:uid="{00000000-0005-0000-0000-000020690000}"/>
    <cellStyle name="Normal 2 33 2 3 4" xfId="11591" xr:uid="{00000000-0005-0000-0000-000021690000}"/>
    <cellStyle name="Normal 2 33 2 3 4 2" xfId="23507" xr:uid="{00000000-0005-0000-0000-000022690000}"/>
    <cellStyle name="Normal 2 33 2 3 5" xfId="11592" xr:uid="{00000000-0005-0000-0000-000023690000}"/>
    <cellStyle name="Normal 2 33 2 3 5 2" xfId="27343" xr:uid="{00000000-0005-0000-0000-000024690000}"/>
    <cellStyle name="Normal 2 33 2 3 6" xfId="11593" xr:uid="{00000000-0005-0000-0000-000025690000}"/>
    <cellStyle name="Normal 2 33 2 3 6 2" xfId="31180" xr:uid="{00000000-0005-0000-0000-000026690000}"/>
    <cellStyle name="Normal 2 33 2 3 7" xfId="18046" xr:uid="{00000000-0005-0000-0000-000027690000}"/>
    <cellStyle name="Normal 2 33 2 4" xfId="11594" xr:uid="{00000000-0005-0000-0000-000028690000}"/>
    <cellStyle name="Normal 2 33 2 4 2" xfId="11595" xr:uid="{00000000-0005-0000-0000-000029690000}"/>
    <cellStyle name="Normal 2 33 2 4 2 2" xfId="11596" xr:uid="{00000000-0005-0000-0000-00002A690000}"/>
    <cellStyle name="Normal 2 33 2 4 2 2 2" xfId="23512" xr:uid="{00000000-0005-0000-0000-00002B690000}"/>
    <cellStyle name="Normal 2 33 2 4 2 3" xfId="11597" xr:uid="{00000000-0005-0000-0000-00002C690000}"/>
    <cellStyle name="Normal 2 33 2 4 2 3 2" xfId="27348" xr:uid="{00000000-0005-0000-0000-00002D690000}"/>
    <cellStyle name="Normal 2 33 2 4 2 4" xfId="11598" xr:uid="{00000000-0005-0000-0000-00002E690000}"/>
    <cellStyle name="Normal 2 33 2 4 2 4 2" xfId="31185" xr:uid="{00000000-0005-0000-0000-00002F690000}"/>
    <cellStyle name="Normal 2 33 2 4 2 5" xfId="20253" xr:uid="{00000000-0005-0000-0000-000030690000}"/>
    <cellStyle name="Normal 2 33 2 4 3" xfId="11599" xr:uid="{00000000-0005-0000-0000-000031690000}"/>
    <cellStyle name="Normal 2 33 2 4 3 2" xfId="23511" xr:uid="{00000000-0005-0000-0000-000032690000}"/>
    <cellStyle name="Normal 2 33 2 4 4" xfId="11600" xr:uid="{00000000-0005-0000-0000-000033690000}"/>
    <cellStyle name="Normal 2 33 2 4 4 2" xfId="27347" xr:uid="{00000000-0005-0000-0000-000034690000}"/>
    <cellStyle name="Normal 2 33 2 4 5" xfId="11601" xr:uid="{00000000-0005-0000-0000-000035690000}"/>
    <cellStyle name="Normal 2 33 2 4 5 2" xfId="31184" xr:uid="{00000000-0005-0000-0000-000036690000}"/>
    <cellStyle name="Normal 2 33 2 4 6" xfId="18048" xr:uid="{00000000-0005-0000-0000-000037690000}"/>
    <cellStyle name="Normal 2 33 2 5" xfId="11602" xr:uid="{00000000-0005-0000-0000-000038690000}"/>
    <cellStyle name="Normal 2 33 2 5 2" xfId="11603" xr:uid="{00000000-0005-0000-0000-000039690000}"/>
    <cellStyle name="Normal 2 33 2 5 2 2" xfId="23513" xr:uid="{00000000-0005-0000-0000-00003A690000}"/>
    <cellStyle name="Normal 2 33 2 5 3" xfId="11604" xr:uid="{00000000-0005-0000-0000-00003B690000}"/>
    <cellStyle name="Normal 2 33 2 5 3 2" xfId="27349" xr:uid="{00000000-0005-0000-0000-00003C690000}"/>
    <cellStyle name="Normal 2 33 2 5 4" xfId="11605" xr:uid="{00000000-0005-0000-0000-00003D690000}"/>
    <cellStyle name="Normal 2 33 2 5 4 2" xfId="31186" xr:uid="{00000000-0005-0000-0000-00003E690000}"/>
    <cellStyle name="Normal 2 33 2 5 5" xfId="19266" xr:uid="{00000000-0005-0000-0000-00003F690000}"/>
    <cellStyle name="Normal 2 33 2 6" xfId="11606" xr:uid="{00000000-0005-0000-0000-000040690000}"/>
    <cellStyle name="Normal 2 33 2 6 2" xfId="23498" xr:uid="{00000000-0005-0000-0000-000041690000}"/>
    <cellStyle name="Normal 2 33 2 7" xfId="11607" xr:uid="{00000000-0005-0000-0000-000042690000}"/>
    <cellStyle name="Normal 2 33 2 7 2" xfId="27334" xr:uid="{00000000-0005-0000-0000-000043690000}"/>
    <cellStyle name="Normal 2 33 2 8" xfId="11608" xr:uid="{00000000-0005-0000-0000-000044690000}"/>
    <cellStyle name="Normal 2 33 2 8 2" xfId="31171" xr:uid="{00000000-0005-0000-0000-000045690000}"/>
    <cellStyle name="Normal 2 33 2 9" xfId="18041" xr:uid="{00000000-0005-0000-0000-000046690000}"/>
    <cellStyle name="Normal 2 33 3" xfId="11609" xr:uid="{00000000-0005-0000-0000-000047690000}"/>
    <cellStyle name="Normal 2 33 3 2" xfId="11610" xr:uid="{00000000-0005-0000-0000-000048690000}"/>
    <cellStyle name="Normal 2 33 3 2 2" xfId="11611" xr:uid="{00000000-0005-0000-0000-000049690000}"/>
    <cellStyle name="Normal 2 33 3 2 2 2" xfId="11612" xr:uid="{00000000-0005-0000-0000-00004A690000}"/>
    <cellStyle name="Normal 2 33 3 2 2 2 2" xfId="11613" xr:uid="{00000000-0005-0000-0000-00004B690000}"/>
    <cellStyle name="Normal 2 33 3 2 2 2 2 2" xfId="23517" xr:uid="{00000000-0005-0000-0000-00004C690000}"/>
    <cellStyle name="Normal 2 33 3 2 2 2 3" xfId="11614" xr:uid="{00000000-0005-0000-0000-00004D690000}"/>
    <cellStyle name="Normal 2 33 3 2 2 2 3 2" xfId="27353" xr:uid="{00000000-0005-0000-0000-00004E690000}"/>
    <cellStyle name="Normal 2 33 3 2 2 2 4" xfId="11615" xr:uid="{00000000-0005-0000-0000-00004F690000}"/>
    <cellStyle name="Normal 2 33 3 2 2 2 4 2" xfId="31190" xr:uid="{00000000-0005-0000-0000-000050690000}"/>
    <cellStyle name="Normal 2 33 3 2 2 2 5" xfId="20258" xr:uid="{00000000-0005-0000-0000-000051690000}"/>
    <cellStyle name="Normal 2 33 3 2 2 3" xfId="11616" xr:uid="{00000000-0005-0000-0000-000052690000}"/>
    <cellStyle name="Normal 2 33 3 2 2 3 2" xfId="23516" xr:uid="{00000000-0005-0000-0000-000053690000}"/>
    <cellStyle name="Normal 2 33 3 2 2 4" xfId="11617" xr:uid="{00000000-0005-0000-0000-000054690000}"/>
    <cellStyle name="Normal 2 33 3 2 2 4 2" xfId="27352" xr:uid="{00000000-0005-0000-0000-000055690000}"/>
    <cellStyle name="Normal 2 33 3 2 2 5" xfId="11618" xr:uid="{00000000-0005-0000-0000-000056690000}"/>
    <cellStyle name="Normal 2 33 3 2 2 5 2" xfId="31189" xr:uid="{00000000-0005-0000-0000-000057690000}"/>
    <cellStyle name="Normal 2 33 3 2 2 6" xfId="18051" xr:uid="{00000000-0005-0000-0000-000058690000}"/>
    <cellStyle name="Normal 2 33 3 2 3" xfId="11619" xr:uid="{00000000-0005-0000-0000-000059690000}"/>
    <cellStyle name="Normal 2 33 3 2 3 2" xfId="11620" xr:uid="{00000000-0005-0000-0000-00005A690000}"/>
    <cellStyle name="Normal 2 33 3 2 3 2 2" xfId="23518" xr:uid="{00000000-0005-0000-0000-00005B690000}"/>
    <cellStyle name="Normal 2 33 3 2 3 3" xfId="11621" xr:uid="{00000000-0005-0000-0000-00005C690000}"/>
    <cellStyle name="Normal 2 33 3 2 3 3 2" xfId="27354" xr:uid="{00000000-0005-0000-0000-00005D690000}"/>
    <cellStyle name="Normal 2 33 3 2 3 4" xfId="11622" xr:uid="{00000000-0005-0000-0000-00005E690000}"/>
    <cellStyle name="Normal 2 33 3 2 3 4 2" xfId="31191" xr:uid="{00000000-0005-0000-0000-00005F690000}"/>
    <cellStyle name="Normal 2 33 3 2 3 5" xfId="19271" xr:uid="{00000000-0005-0000-0000-000060690000}"/>
    <cellStyle name="Normal 2 33 3 2 4" xfId="11623" xr:uid="{00000000-0005-0000-0000-000061690000}"/>
    <cellStyle name="Normal 2 33 3 2 4 2" xfId="23515" xr:uid="{00000000-0005-0000-0000-000062690000}"/>
    <cellStyle name="Normal 2 33 3 2 5" xfId="11624" xr:uid="{00000000-0005-0000-0000-000063690000}"/>
    <cellStyle name="Normal 2 33 3 2 5 2" xfId="27351" xr:uid="{00000000-0005-0000-0000-000064690000}"/>
    <cellStyle name="Normal 2 33 3 2 6" xfId="11625" xr:uid="{00000000-0005-0000-0000-000065690000}"/>
    <cellStyle name="Normal 2 33 3 2 6 2" xfId="31188" xr:uid="{00000000-0005-0000-0000-000066690000}"/>
    <cellStyle name="Normal 2 33 3 2 7" xfId="18050" xr:uid="{00000000-0005-0000-0000-000067690000}"/>
    <cellStyle name="Normal 2 33 3 3" xfId="11626" xr:uid="{00000000-0005-0000-0000-000068690000}"/>
    <cellStyle name="Normal 2 33 3 3 2" xfId="11627" xr:uid="{00000000-0005-0000-0000-000069690000}"/>
    <cellStyle name="Normal 2 33 3 3 2 2" xfId="11628" xr:uid="{00000000-0005-0000-0000-00006A690000}"/>
    <cellStyle name="Normal 2 33 3 3 2 2 2" xfId="23520" xr:uid="{00000000-0005-0000-0000-00006B690000}"/>
    <cellStyle name="Normal 2 33 3 3 2 3" xfId="11629" xr:uid="{00000000-0005-0000-0000-00006C690000}"/>
    <cellStyle name="Normal 2 33 3 3 2 3 2" xfId="27356" xr:uid="{00000000-0005-0000-0000-00006D690000}"/>
    <cellStyle name="Normal 2 33 3 3 2 4" xfId="11630" xr:uid="{00000000-0005-0000-0000-00006E690000}"/>
    <cellStyle name="Normal 2 33 3 3 2 4 2" xfId="31193" xr:uid="{00000000-0005-0000-0000-00006F690000}"/>
    <cellStyle name="Normal 2 33 3 3 2 5" xfId="20257" xr:uid="{00000000-0005-0000-0000-000070690000}"/>
    <cellStyle name="Normal 2 33 3 3 3" xfId="11631" xr:uid="{00000000-0005-0000-0000-000071690000}"/>
    <cellStyle name="Normal 2 33 3 3 3 2" xfId="23519" xr:uid="{00000000-0005-0000-0000-000072690000}"/>
    <cellStyle name="Normal 2 33 3 3 4" xfId="11632" xr:uid="{00000000-0005-0000-0000-000073690000}"/>
    <cellStyle name="Normal 2 33 3 3 4 2" xfId="27355" xr:uid="{00000000-0005-0000-0000-000074690000}"/>
    <cellStyle name="Normal 2 33 3 3 5" xfId="11633" xr:uid="{00000000-0005-0000-0000-000075690000}"/>
    <cellStyle name="Normal 2 33 3 3 5 2" xfId="31192" xr:uid="{00000000-0005-0000-0000-000076690000}"/>
    <cellStyle name="Normal 2 33 3 3 6" xfId="18052" xr:uid="{00000000-0005-0000-0000-000077690000}"/>
    <cellStyle name="Normal 2 33 3 4" xfId="11634" xr:uid="{00000000-0005-0000-0000-000078690000}"/>
    <cellStyle name="Normal 2 33 3 4 2" xfId="11635" xr:uid="{00000000-0005-0000-0000-000079690000}"/>
    <cellStyle name="Normal 2 33 3 4 2 2" xfId="23521" xr:uid="{00000000-0005-0000-0000-00007A690000}"/>
    <cellStyle name="Normal 2 33 3 4 3" xfId="11636" xr:uid="{00000000-0005-0000-0000-00007B690000}"/>
    <cellStyle name="Normal 2 33 3 4 3 2" xfId="27357" xr:uid="{00000000-0005-0000-0000-00007C690000}"/>
    <cellStyle name="Normal 2 33 3 4 4" xfId="11637" xr:uid="{00000000-0005-0000-0000-00007D690000}"/>
    <cellStyle name="Normal 2 33 3 4 4 2" xfId="31194" xr:uid="{00000000-0005-0000-0000-00007E690000}"/>
    <cellStyle name="Normal 2 33 3 4 5" xfId="19270" xr:uid="{00000000-0005-0000-0000-00007F690000}"/>
    <cellStyle name="Normal 2 33 3 5" xfId="11638" xr:uid="{00000000-0005-0000-0000-000080690000}"/>
    <cellStyle name="Normal 2 33 3 5 2" xfId="23514" xr:uid="{00000000-0005-0000-0000-000081690000}"/>
    <cellStyle name="Normal 2 33 3 6" xfId="11639" xr:uid="{00000000-0005-0000-0000-000082690000}"/>
    <cellStyle name="Normal 2 33 3 6 2" xfId="27350" xr:uid="{00000000-0005-0000-0000-000083690000}"/>
    <cellStyle name="Normal 2 33 3 7" xfId="11640" xr:uid="{00000000-0005-0000-0000-000084690000}"/>
    <cellStyle name="Normal 2 33 3 7 2" xfId="31187" xr:uid="{00000000-0005-0000-0000-000085690000}"/>
    <cellStyle name="Normal 2 33 3 8" xfId="18049" xr:uid="{00000000-0005-0000-0000-000086690000}"/>
    <cellStyle name="Normal 2 33 4" xfId="11641" xr:uid="{00000000-0005-0000-0000-000087690000}"/>
    <cellStyle name="Normal 2 33 4 2" xfId="11642" xr:uid="{00000000-0005-0000-0000-000088690000}"/>
    <cellStyle name="Normal 2 33 4 2 2" xfId="11643" xr:uid="{00000000-0005-0000-0000-000089690000}"/>
    <cellStyle name="Normal 2 33 4 2 2 2" xfId="11644" xr:uid="{00000000-0005-0000-0000-00008A690000}"/>
    <cellStyle name="Normal 2 33 4 2 2 2 2" xfId="23524" xr:uid="{00000000-0005-0000-0000-00008B690000}"/>
    <cellStyle name="Normal 2 33 4 2 2 3" xfId="11645" xr:uid="{00000000-0005-0000-0000-00008C690000}"/>
    <cellStyle name="Normal 2 33 4 2 2 3 2" xfId="27360" xr:uid="{00000000-0005-0000-0000-00008D690000}"/>
    <cellStyle name="Normal 2 33 4 2 2 4" xfId="11646" xr:uid="{00000000-0005-0000-0000-00008E690000}"/>
    <cellStyle name="Normal 2 33 4 2 2 4 2" xfId="31197" xr:uid="{00000000-0005-0000-0000-00008F690000}"/>
    <cellStyle name="Normal 2 33 4 2 2 5" xfId="20259" xr:uid="{00000000-0005-0000-0000-000090690000}"/>
    <cellStyle name="Normal 2 33 4 2 3" xfId="11647" xr:uid="{00000000-0005-0000-0000-000091690000}"/>
    <cellStyle name="Normal 2 33 4 2 3 2" xfId="23523" xr:uid="{00000000-0005-0000-0000-000092690000}"/>
    <cellStyle name="Normal 2 33 4 2 4" xfId="11648" xr:uid="{00000000-0005-0000-0000-000093690000}"/>
    <cellStyle name="Normal 2 33 4 2 4 2" xfId="27359" xr:uid="{00000000-0005-0000-0000-000094690000}"/>
    <cellStyle name="Normal 2 33 4 2 5" xfId="11649" xr:uid="{00000000-0005-0000-0000-000095690000}"/>
    <cellStyle name="Normal 2 33 4 2 5 2" xfId="31196" xr:uid="{00000000-0005-0000-0000-000096690000}"/>
    <cellStyle name="Normal 2 33 4 2 6" xfId="18054" xr:uid="{00000000-0005-0000-0000-000097690000}"/>
    <cellStyle name="Normal 2 33 4 3" xfId="11650" xr:uid="{00000000-0005-0000-0000-000098690000}"/>
    <cellStyle name="Normal 2 33 4 3 2" xfId="11651" xr:uid="{00000000-0005-0000-0000-000099690000}"/>
    <cellStyle name="Normal 2 33 4 3 2 2" xfId="23525" xr:uid="{00000000-0005-0000-0000-00009A690000}"/>
    <cellStyle name="Normal 2 33 4 3 3" xfId="11652" xr:uid="{00000000-0005-0000-0000-00009B690000}"/>
    <cellStyle name="Normal 2 33 4 3 3 2" xfId="27361" xr:uid="{00000000-0005-0000-0000-00009C690000}"/>
    <cellStyle name="Normal 2 33 4 3 4" xfId="11653" xr:uid="{00000000-0005-0000-0000-00009D690000}"/>
    <cellStyle name="Normal 2 33 4 3 4 2" xfId="31198" xr:uid="{00000000-0005-0000-0000-00009E690000}"/>
    <cellStyle name="Normal 2 33 4 3 5" xfId="19272" xr:uid="{00000000-0005-0000-0000-00009F690000}"/>
    <cellStyle name="Normal 2 33 4 4" xfId="11654" xr:uid="{00000000-0005-0000-0000-0000A0690000}"/>
    <cellStyle name="Normal 2 33 4 4 2" xfId="23522" xr:uid="{00000000-0005-0000-0000-0000A1690000}"/>
    <cellStyle name="Normal 2 33 4 5" xfId="11655" xr:uid="{00000000-0005-0000-0000-0000A2690000}"/>
    <cellStyle name="Normal 2 33 4 5 2" xfId="27358" xr:uid="{00000000-0005-0000-0000-0000A3690000}"/>
    <cellStyle name="Normal 2 33 4 6" xfId="11656" xr:uid="{00000000-0005-0000-0000-0000A4690000}"/>
    <cellStyle name="Normal 2 33 4 6 2" xfId="31195" xr:uid="{00000000-0005-0000-0000-0000A5690000}"/>
    <cellStyle name="Normal 2 33 4 7" xfId="18053" xr:uid="{00000000-0005-0000-0000-0000A6690000}"/>
    <cellStyle name="Normal 2 33 5" xfId="11657" xr:uid="{00000000-0005-0000-0000-0000A7690000}"/>
    <cellStyle name="Normal 2 33 5 2" xfId="11658" xr:uid="{00000000-0005-0000-0000-0000A8690000}"/>
    <cellStyle name="Normal 2 33 5 2 2" xfId="11659" xr:uid="{00000000-0005-0000-0000-0000A9690000}"/>
    <cellStyle name="Normal 2 33 5 2 2 2" xfId="11660" xr:uid="{00000000-0005-0000-0000-0000AA690000}"/>
    <cellStyle name="Normal 2 33 5 2 2 2 2" xfId="23528" xr:uid="{00000000-0005-0000-0000-0000AB690000}"/>
    <cellStyle name="Normal 2 33 5 2 2 3" xfId="11661" xr:uid="{00000000-0005-0000-0000-0000AC690000}"/>
    <cellStyle name="Normal 2 33 5 2 2 3 2" xfId="27364" xr:uid="{00000000-0005-0000-0000-0000AD690000}"/>
    <cellStyle name="Normal 2 33 5 2 2 4" xfId="11662" xr:uid="{00000000-0005-0000-0000-0000AE690000}"/>
    <cellStyle name="Normal 2 33 5 2 2 4 2" xfId="31201" xr:uid="{00000000-0005-0000-0000-0000AF690000}"/>
    <cellStyle name="Normal 2 33 5 2 2 5" xfId="20595" xr:uid="{00000000-0005-0000-0000-0000B0690000}"/>
    <cellStyle name="Normal 2 33 5 2 3" xfId="11663" xr:uid="{00000000-0005-0000-0000-0000B1690000}"/>
    <cellStyle name="Normal 2 33 5 2 3 2" xfId="23527" xr:uid="{00000000-0005-0000-0000-0000B2690000}"/>
    <cellStyle name="Normal 2 33 5 2 4" xfId="11664" xr:uid="{00000000-0005-0000-0000-0000B3690000}"/>
    <cellStyle name="Normal 2 33 5 2 4 2" xfId="27363" xr:uid="{00000000-0005-0000-0000-0000B4690000}"/>
    <cellStyle name="Normal 2 33 5 2 5" xfId="11665" xr:uid="{00000000-0005-0000-0000-0000B5690000}"/>
    <cellStyle name="Normal 2 33 5 2 5 2" xfId="31200" xr:uid="{00000000-0005-0000-0000-0000B6690000}"/>
    <cellStyle name="Normal 2 33 5 2 6" xfId="18056" xr:uid="{00000000-0005-0000-0000-0000B7690000}"/>
    <cellStyle name="Normal 2 33 5 3" xfId="11666" xr:uid="{00000000-0005-0000-0000-0000B8690000}"/>
    <cellStyle name="Normal 2 33 5 3 2" xfId="11667" xr:uid="{00000000-0005-0000-0000-0000B9690000}"/>
    <cellStyle name="Normal 2 33 5 3 2 2" xfId="23529" xr:uid="{00000000-0005-0000-0000-0000BA690000}"/>
    <cellStyle name="Normal 2 33 5 3 3" xfId="11668" xr:uid="{00000000-0005-0000-0000-0000BB690000}"/>
    <cellStyle name="Normal 2 33 5 3 3 2" xfId="27365" xr:uid="{00000000-0005-0000-0000-0000BC690000}"/>
    <cellStyle name="Normal 2 33 5 3 4" xfId="11669" xr:uid="{00000000-0005-0000-0000-0000BD690000}"/>
    <cellStyle name="Normal 2 33 5 3 4 2" xfId="31202" xr:uid="{00000000-0005-0000-0000-0000BE690000}"/>
    <cellStyle name="Normal 2 33 5 3 5" xfId="19607" xr:uid="{00000000-0005-0000-0000-0000BF690000}"/>
    <cellStyle name="Normal 2 33 5 4" xfId="11670" xr:uid="{00000000-0005-0000-0000-0000C0690000}"/>
    <cellStyle name="Normal 2 33 5 4 2" xfId="23526" xr:uid="{00000000-0005-0000-0000-0000C1690000}"/>
    <cellStyle name="Normal 2 33 5 5" xfId="11671" xr:uid="{00000000-0005-0000-0000-0000C2690000}"/>
    <cellStyle name="Normal 2 33 5 5 2" xfId="27362" xr:uid="{00000000-0005-0000-0000-0000C3690000}"/>
    <cellStyle name="Normal 2 33 5 6" xfId="11672" xr:uid="{00000000-0005-0000-0000-0000C4690000}"/>
    <cellStyle name="Normal 2 33 5 6 2" xfId="31199" xr:uid="{00000000-0005-0000-0000-0000C5690000}"/>
    <cellStyle name="Normal 2 33 5 7" xfId="18055" xr:uid="{00000000-0005-0000-0000-0000C6690000}"/>
    <cellStyle name="Normal 2 33 6" xfId="11673" xr:uid="{00000000-0005-0000-0000-0000C7690000}"/>
    <cellStyle name="Normal 2 33 6 2" xfId="11674" xr:uid="{00000000-0005-0000-0000-0000C8690000}"/>
    <cellStyle name="Normal 2 33 6 2 2" xfId="11675" xr:uid="{00000000-0005-0000-0000-0000C9690000}"/>
    <cellStyle name="Normal 2 33 6 2 2 2" xfId="23531" xr:uid="{00000000-0005-0000-0000-0000CA690000}"/>
    <cellStyle name="Normal 2 33 6 2 3" xfId="11676" xr:uid="{00000000-0005-0000-0000-0000CB690000}"/>
    <cellStyle name="Normal 2 33 6 2 3 2" xfId="27367" xr:uid="{00000000-0005-0000-0000-0000CC690000}"/>
    <cellStyle name="Normal 2 33 6 2 4" xfId="11677" xr:uid="{00000000-0005-0000-0000-0000CD690000}"/>
    <cellStyle name="Normal 2 33 6 2 4 2" xfId="31204" xr:uid="{00000000-0005-0000-0000-0000CE690000}"/>
    <cellStyle name="Normal 2 33 6 2 5" xfId="20252" xr:uid="{00000000-0005-0000-0000-0000CF690000}"/>
    <cellStyle name="Normal 2 33 6 3" xfId="11678" xr:uid="{00000000-0005-0000-0000-0000D0690000}"/>
    <cellStyle name="Normal 2 33 6 3 2" xfId="23530" xr:uid="{00000000-0005-0000-0000-0000D1690000}"/>
    <cellStyle name="Normal 2 33 6 4" xfId="11679" xr:uid="{00000000-0005-0000-0000-0000D2690000}"/>
    <cellStyle name="Normal 2 33 6 4 2" xfId="27366" xr:uid="{00000000-0005-0000-0000-0000D3690000}"/>
    <cellStyle name="Normal 2 33 6 5" xfId="11680" xr:uid="{00000000-0005-0000-0000-0000D4690000}"/>
    <cellStyle name="Normal 2 33 6 5 2" xfId="31203" xr:uid="{00000000-0005-0000-0000-0000D5690000}"/>
    <cellStyle name="Normal 2 33 6 6" xfId="18057" xr:uid="{00000000-0005-0000-0000-0000D6690000}"/>
    <cellStyle name="Normal 2 33 7" xfId="11681" xr:uid="{00000000-0005-0000-0000-0000D7690000}"/>
    <cellStyle name="Normal 2 33 7 2" xfId="11682" xr:uid="{00000000-0005-0000-0000-0000D8690000}"/>
    <cellStyle name="Normal 2 33 7 2 2" xfId="23532" xr:uid="{00000000-0005-0000-0000-0000D9690000}"/>
    <cellStyle name="Normal 2 33 7 3" xfId="11683" xr:uid="{00000000-0005-0000-0000-0000DA690000}"/>
    <cellStyle name="Normal 2 33 7 3 2" xfId="27368" xr:uid="{00000000-0005-0000-0000-0000DB690000}"/>
    <cellStyle name="Normal 2 33 7 4" xfId="11684" xr:uid="{00000000-0005-0000-0000-0000DC690000}"/>
    <cellStyle name="Normal 2 33 7 4 2" xfId="31205" xr:uid="{00000000-0005-0000-0000-0000DD690000}"/>
    <cellStyle name="Normal 2 33 7 5" xfId="19265" xr:uid="{00000000-0005-0000-0000-0000DE690000}"/>
    <cellStyle name="Normal 2 33 8" xfId="11685" xr:uid="{00000000-0005-0000-0000-0000DF690000}"/>
    <cellStyle name="Normal 2 33 8 2" xfId="23497" xr:uid="{00000000-0005-0000-0000-0000E0690000}"/>
    <cellStyle name="Normal 2 33 9" xfId="11686" xr:uid="{00000000-0005-0000-0000-0000E1690000}"/>
    <cellStyle name="Normal 2 33 9 2" xfId="27333" xr:uid="{00000000-0005-0000-0000-0000E2690000}"/>
    <cellStyle name="Normal 2 34" xfId="11687" xr:uid="{00000000-0005-0000-0000-0000E3690000}"/>
    <cellStyle name="Normal 2 34 10" xfId="11688" xr:uid="{00000000-0005-0000-0000-0000E4690000}"/>
    <cellStyle name="Normal 2 34 10 2" xfId="31206" xr:uid="{00000000-0005-0000-0000-0000E5690000}"/>
    <cellStyle name="Normal 2 34 11" xfId="32877" xr:uid="{00000000-0005-0000-0000-0000E6690000}"/>
    <cellStyle name="Normal 2 34 12" xfId="18058" xr:uid="{00000000-0005-0000-0000-0000E7690000}"/>
    <cellStyle name="Normal 2 34 2" xfId="11689" xr:uid="{00000000-0005-0000-0000-0000E8690000}"/>
    <cellStyle name="Normal 2 34 2 2" xfId="11690" xr:uid="{00000000-0005-0000-0000-0000E9690000}"/>
    <cellStyle name="Normal 2 34 2 2 2" xfId="11691" xr:uid="{00000000-0005-0000-0000-0000EA690000}"/>
    <cellStyle name="Normal 2 34 2 2 2 2" xfId="11692" xr:uid="{00000000-0005-0000-0000-0000EB690000}"/>
    <cellStyle name="Normal 2 34 2 2 2 2 2" xfId="11693" xr:uid="{00000000-0005-0000-0000-0000EC690000}"/>
    <cellStyle name="Normal 2 34 2 2 2 2 2 2" xfId="11694" xr:uid="{00000000-0005-0000-0000-0000ED690000}"/>
    <cellStyle name="Normal 2 34 2 2 2 2 2 2 2" xfId="23538" xr:uid="{00000000-0005-0000-0000-0000EE690000}"/>
    <cellStyle name="Normal 2 34 2 2 2 2 2 3" xfId="11695" xr:uid="{00000000-0005-0000-0000-0000EF690000}"/>
    <cellStyle name="Normal 2 34 2 2 2 2 2 3 2" xfId="27374" xr:uid="{00000000-0005-0000-0000-0000F0690000}"/>
    <cellStyle name="Normal 2 34 2 2 2 2 2 4" xfId="11696" xr:uid="{00000000-0005-0000-0000-0000F1690000}"/>
    <cellStyle name="Normal 2 34 2 2 2 2 2 4 2" xfId="31211" xr:uid="{00000000-0005-0000-0000-0000F2690000}"/>
    <cellStyle name="Normal 2 34 2 2 2 2 2 5" xfId="20263" xr:uid="{00000000-0005-0000-0000-0000F3690000}"/>
    <cellStyle name="Normal 2 34 2 2 2 2 3" xfId="11697" xr:uid="{00000000-0005-0000-0000-0000F4690000}"/>
    <cellStyle name="Normal 2 34 2 2 2 2 3 2" xfId="23537" xr:uid="{00000000-0005-0000-0000-0000F5690000}"/>
    <cellStyle name="Normal 2 34 2 2 2 2 4" xfId="11698" xr:uid="{00000000-0005-0000-0000-0000F6690000}"/>
    <cellStyle name="Normal 2 34 2 2 2 2 4 2" xfId="27373" xr:uid="{00000000-0005-0000-0000-0000F7690000}"/>
    <cellStyle name="Normal 2 34 2 2 2 2 5" xfId="11699" xr:uid="{00000000-0005-0000-0000-0000F8690000}"/>
    <cellStyle name="Normal 2 34 2 2 2 2 5 2" xfId="31210" xr:uid="{00000000-0005-0000-0000-0000F9690000}"/>
    <cellStyle name="Normal 2 34 2 2 2 2 6" xfId="18062" xr:uid="{00000000-0005-0000-0000-0000FA690000}"/>
    <cellStyle name="Normal 2 34 2 2 2 3" xfId="11700" xr:uid="{00000000-0005-0000-0000-0000FB690000}"/>
    <cellStyle name="Normal 2 34 2 2 2 3 2" xfId="11701" xr:uid="{00000000-0005-0000-0000-0000FC690000}"/>
    <cellStyle name="Normal 2 34 2 2 2 3 2 2" xfId="23539" xr:uid="{00000000-0005-0000-0000-0000FD690000}"/>
    <cellStyle name="Normal 2 34 2 2 2 3 3" xfId="11702" xr:uid="{00000000-0005-0000-0000-0000FE690000}"/>
    <cellStyle name="Normal 2 34 2 2 2 3 3 2" xfId="27375" xr:uid="{00000000-0005-0000-0000-0000FF690000}"/>
    <cellStyle name="Normal 2 34 2 2 2 3 4" xfId="11703" xr:uid="{00000000-0005-0000-0000-0000006A0000}"/>
    <cellStyle name="Normal 2 34 2 2 2 3 4 2" xfId="31212" xr:uid="{00000000-0005-0000-0000-0000016A0000}"/>
    <cellStyle name="Normal 2 34 2 2 2 3 5" xfId="19276" xr:uid="{00000000-0005-0000-0000-0000026A0000}"/>
    <cellStyle name="Normal 2 34 2 2 2 4" xfId="11704" xr:uid="{00000000-0005-0000-0000-0000036A0000}"/>
    <cellStyle name="Normal 2 34 2 2 2 4 2" xfId="23536" xr:uid="{00000000-0005-0000-0000-0000046A0000}"/>
    <cellStyle name="Normal 2 34 2 2 2 5" xfId="11705" xr:uid="{00000000-0005-0000-0000-0000056A0000}"/>
    <cellStyle name="Normal 2 34 2 2 2 5 2" xfId="27372" xr:uid="{00000000-0005-0000-0000-0000066A0000}"/>
    <cellStyle name="Normal 2 34 2 2 2 6" xfId="11706" xr:uid="{00000000-0005-0000-0000-0000076A0000}"/>
    <cellStyle name="Normal 2 34 2 2 2 6 2" xfId="31209" xr:uid="{00000000-0005-0000-0000-0000086A0000}"/>
    <cellStyle name="Normal 2 34 2 2 2 7" xfId="18061" xr:uid="{00000000-0005-0000-0000-0000096A0000}"/>
    <cellStyle name="Normal 2 34 2 2 3" xfId="11707" xr:uid="{00000000-0005-0000-0000-00000A6A0000}"/>
    <cellStyle name="Normal 2 34 2 2 3 2" xfId="11708" xr:uid="{00000000-0005-0000-0000-00000B6A0000}"/>
    <cellStyle name="Normal 2 34 2 2 3 2 2" xfId="11709" xr:uid="{00000000-0005-0000-0000-00000C6A0000}"/>
    <cellStyle name="Normal 2 34 2 2 3 2 2 2" xfId="23541" xr:uid="{00000000-0005-0000-0000-00000D6A0000}"/>
    <cellStyle name="Normal 2 34 2 2 3 2 3" xfId="11710" xr:uid="{00000000-0005-0000-0000-00000E6A0000}"/>
    <cellStyle name="Normal 2 34 2 2 3 2 3 2" xfId="27377" xr:uid="{00000000-0005-0000-0000-00000F6A0000}"/>
    <cellStyle name="Normal 2 34 2 2 3 2 4" xfId="11711" xr:uid="{00000000-0005-0000-0000-0000106A0000}"/>
    <cellStyle name="Normal 2 34 2 2 3 2 4 2" xfId="31214" xr:uid="{00000000-0005-0000-0000-0000116A0000}"/>
    <cellStyle name="Normal 2 34 2 2 3 2 5" xfId="20262" xr:uid="{00000000-0005-0000-0000-0000126A0000}"/>
    <cellStyle name="Normal 2 34 2 2 3 3" xfId="11712" xr:uid="{00000000-0005-0000-0000-0000136A0000}"/>
    <cellStyle name="Normal 2 34 2 2 3 3 2" xfId="23540" xr:uid="{00000000-0005-0000-0000-0000146A0000}"/>
    <cellStyle name="Normal 2 34 2 2 3 4" xfId="11713" xr:uid="{00000000-0005-0000-0000-0000156A0000}"/>
    <cellStyle name="Normal 2 34 2 2 3 4 2" xfId="27376" xr:uid="{00000000-0005-0000-0000-0000166A0000}"/>
    <cellStyle name="Normal 2 34 2 2 3 5" xfId="11714" xr:uid="{00000000-0005-0000-0000-0000176A0000}"/>
    <cellStyle name="Normal 2 34 2 2 3 5 2" xfId="31213" xr:uid="{00000000-0005-0000-0000-0000186A0000}"/>
    <cellStyle name="Normal 2 34 2 2 3 6" xfId="18063" xr:uid="{00000000-0005-0000-0000-0000196A0000}"/>
    <cellStyle name="Normal 2 34 2 2 4" xfId="11715" xr:uid="{00000000-0005-0000-0000-00001A6A0000}"/>
    <cellStyle name="Normal 2 34 2 2 4 2" xfId="11716" xr:uid="{00000000-0005-0000-0000-00001B6A0000}"/>
    <cellStyle name="Normal 2 34 2 2 4 2 2" xfId="23542" xr:uid="{00000000-0005-0000-0000-00001C6A0000}"/>
    <cellStyle name="Normal 2 34 2 2 4 3" xfId="11717" xr:uid="{00000000-0005-0000-0000-00001D6A0000}"/>
    <cellStyle name="Normal 2 34 2 2 4 3 2" xfId="27378" xr:uid="{00000000-0005-0000-0000-00001E6A0000}"/>
    <cellStyle name="Normal 2 34 2 2 4 4" xfId="11718" xr:uid="{00000000-0005-0000-0000-00001F6A0000}"/>
    <cellStyle name="Normal 2 34 2 2 4 4 2" xfId="31215" xr:uid="{00000000-0005-0000-0000-0000206A0000}"/>
    <cellStyle name="Normal 2 34 2 2 4 5" xfId="19275" xr:uid="{00000000-0005-0000-0000-0000216A0000}"/>
    <cellStyle name="Normal 2 34 2 2 5" xfId="11719" xr:uid="{00000000-0005-0000-0000-0000226A0000}"/>
    <cellStyle name="Normal 2 34 2 2 5 2" xfId="23535" xr:uid="{00000000-0005-0000-0000-0000236A0000}"/>
    <cellStyle name="Normal 2 34 2 2 6" xfId="11720" xr:uid="{00000000-0005-0000-0000-0000246A0000}"/>
    <cellStyle name="Normal 2 34 2 2 6 2" xfId="27371" xr:uid="{00000000-0005-0000-0000-0000256A0000}"/>
    <cellStyle name="Normal 2 34 2 2 7" xfId="11721" xr:uid="{00000000-0005-0000-0000-0000266A0000}"/>
    <cellStyle name="Normal 2 34 2 2 7 2" xfId="31208" xr:uid="{00000000-0005-0000-0000-0000276A0000}"/>
    <cellStyle name="Normal 2 34 2 2 8" xfId="18060" xr:uid="{00000000-0005-0000-0000-0000286A0000}"/>
    <cellStyle name="Normal 2 34 2 3" xfId="11722" xr:uid="{00000000-0005-0000-0000-0000296A0000}"/>
    <cellStyle name="Normal 2 34 2 3 2" xfId="11723" xr:uid="{00000000-0005-0000-0000-00002A6A0000}"/>
    <cellStyle name="Normal 2 34 2 3 2 2" xfId="11724" xr:uid="{00000000-0005-0000-0000-00002B6A0000}"/>
    <cellStyle name="Normal 2 34 2 3 2 2 2" xfId="11725" xr:uid="{00000000-0005-0000-0000-00002C6A0000}"/>
    <cellStyle name="Normal 2 34 2 3 2 2 2 2" xfId="23545" xr:uid="{00000000-0005-0000-0000-00002D6A0000}"/>
    <cellStyle name="Normal 2 34 2 3 2 2 3" xfId="11726" xr:uid="{00000000-0005-0000-0000-00002E6A0000}"/>
    <cellStyle name="Normal 2 34 2 3 2 2 3 2" xfId="27381" xr:uid="{00000000-0005-0000-0000-00002F6A0000}"/>
    <cellStyle name="Normal 2 34 2 3 2 2 4" xfId="11727" xr:uid="{00000000-0005-0000-0000-0000306A0000}"/>
    <cellStyle name="Normal 2 34 2 3 2 2 4 2" xfId="31218" xr:uid="{00000000-0005-0000-0000-0000316A0000}"/>
    <cellStyle name="Normal 2 34 2 3 2 2 5" xfId="20264" xr:uid="{00000000-0005-0000-0000-0000326A0000}"/>
    <cellStyle name="Normal 2 34 2 3 2 3" xfId="11728" xr:uid="{00000000-0005-0000-0000-0000336A0000}"/>
    <cellStyle name="Normal 2 34 2 3 2 3 2" xfId="23544" xr:uid="{00000000-0005-0000-0000-0000346A0000}"/>
    <cellStyle name="Normal 2 34 2 3 2 4" xfId="11729" xr:uid="{00000000-0005-0000-0000-0000356A0000}"/>
    <cellStyle name="Normal 2 34 2 3 2 4 2" xfId="27380" xr:uid="{00000000-0005-0000-0000-0000366A0000}"/>
    <cellStyle name="Normal 2 34 2 3 2 5" xfId="11730" xr:uid="{00000000-0005-0000-0000-0000376A0000}"/>
    <cellStyle name="Normal 2 34 2 3 2 5 2" xfId="31217" xr:uid="{00000000-0005-0000-0000-0000386A0000}"/>
    <cellStyle name="Normal 2 34 2 3 2 6" xfId="18065" xr:uid="{00000000-0005-0000-0000-0000396A0000}"/>
    <cellStyle name="Normal 2 34 2 3 3" xfId="11731" xr:uid="{00000000-0005-0000-0000-00003A6A0000}"/>
    <cellStyle name="Normal 2 34 2 3 3 2" xfId="11732" xr:uid="{00000000-0005-0000-0000-00003B6A0000}"/>
    <cellStyle name="Normal 2 34 2 3 3 2 2" xfId="23546" xr:uid="{00000000-0005-0000-0000-00003C6A0000}"/>
    <cellStyle name="Normal 2 34 2 3 3 3" xfId="11733" xr:uid="{00000000-0005-0000-0000-00003D6A0000}"/>
    <cellStyle name="Normal 2 34 2 3 3 3 2" xfId="27382" xr:uid="{00000000-0005-0000-0000-00003E6A0000}"/>
    <cellStyle name="Normal 2 34 2 3 3 4" xfId="11734" xr:uid="{00000000-0005-0000-0000-00003F6A0000}"/>
    <cellStyle name="Normal 2 34 2 3 3 4 2" xfId="31219" xr:uid="{00000000-0005-0000-0000-0000406A0000}"/>
    <cellStyle name="Normal 2 34 2 3 3 5" xfId="19277" xr:uid="{00000000-0005-0000-0000-0000416A0000}"/>
    <cellStyle name="Normal 2 34 2 3 4" xfId="11735" xr:uid="{00000000-0005-0000-0000-0000426A0000}"/>
    <cellStyle name="Normal 2 34 2 3 4 2" xfId="23543" xr:uid="{00000000-0005-0000-0000-0000436A0000}"/>
    <cellStyle name="Normal 2 34 2 3 5" xfId="11736" xr:uid="{00000000-0005-0000-0000-0000446A0000}"/>
    <cellStyle name="Normal 2 34 2 3 5 2" xfId="27379" xr:uid="{00000000-0005-0000-0000-0000456A0000}"/>
    <cellStyle name="Normal 2 34 2 3 6" xfId="11737" xr:uid="{00000000-0005-0000-0000-0000466A0000}"/>
    <cellStyle name="Normal 2 34 2 3 6 2" xfId="31216" xr:uid="{00000000-0005-0000-0000-0000476A0000}"/>
    <cellStyle name="Normal 2 34 2 3 7" xfId="18064" xr:uid="{00000000-0005-0000-0000-0000486A0000}"/>
    <cellStyle name="Normal 2 34 2 4" xfId="11738" xr:uid="{00000000-0005-0000-0000-0000496A0000}"/>
    <cellStyle name="Normal 2 34 2 4 2" xfId="11739" xr:uid="{00000000-0005-0000-0000-00004A6A0000}"/>
    <cellStyle name="Normal 2 34 2 4 2 2" xfId="11740" xr:uid="{00000000-0005-0000-0000-00004B6A0000}"/>
    <cellStyle name="Normal 2 34 2 4 2 2 2" xfId="23548" xr:uid="{00000000-0005-0000-0000-00004C6A0000}"/>
    <cellStyle name="Normal 2 34 2 4 2 3" xfId="11741" xr:uid="{00000000-0005-0000-0000-00004D6A0000}"/>
    <cellStyle name="Normal 2 34 2 4 2 3 2" xfId="27384" xr:uid="{00000000-0005-0000-0000-00004E6A0000}"/>
    <cellStyle name="Normal 2 34 2 4 2 4" xfId="11742" xr:uid="{00000000-0005-0000-0000-00004F6A0000}"/>
    <cellStyle name="Normal 2 34 2 4 2 4 2" xfId="31221" xr:uid="{00000000-0005-0000-0000-0000506A0000}"/>
    <cellStyle name="Normal 2 34 2 4 2 5" xfId="20261" xr:uid="{00000000-0005-0000-0000-0000516A0000}"/>
    <cellStyle name="Normal 2 34 2 4 3" xfId="11743" xr:uid="{00000000-0005-0000-0000-0000526A0000}"/>
    <cellStyle name="Normal 2 34 2 4 3 2" xfId="23547" xr:uid="{00000000-0005-0000-0000-0000536A0000}"/>
    <cellStyle name="Normal 2 34 2 4 4" xfId="11744" xr:uid="{00000000-0005-0000-0000-0000546A0000}"/>
    <cellStyle name="Normal 2 34 2 4 4 2" xfId="27383" xr:uid="{00000000-0005-0000-0000-0000556A0000}"/>
    <cellStyle name="Normal 2 34 2 4 5" xfId="11745" xr:uid="{00000000-0005-0000-0000-0000566A0000}"/>
    <cellStyle name="Normal 2 34 2 4 5 2" xfId="31220" xr:uid="{00000000-0005-0000-0000-0000576A0000}"/>
    <cellStyle name="Normal 2 34 2 4 6" xfId="18066" xr:uid="{00000000-0005-0000-0000-0000586A0000}"/>
    <cellStyle name="Normal 2 34 2 5" xfId="11746" xr:uid="{00000000-0005-0000-0000-0000596A0000}"/>
    <cellStyle name="Normal 2 34 2 5 2" xfId="11747" xr:uid="{00000000-0005-0000-0000-00005A6A0000}"/>
    <cellStyle name="Normal 2 34 2 5 2 2" xfId="23549" xr:uid="{00000000-0005-0000-0000-00005B6A0000}"/>
    <cellStyle name="Normal 2 34 2 5 3" xfId="11748" xr:uid="{00000000-0005-0000-0000-00005C6A0000}"/>
    <cellStyle name="Normal 2 34 2 5 3 2" xfId="27385" xr:uid="{00000000-0005-0000-0000-00005D6A0000}"/>
    <cellStyle name="Normal 2 34 2 5 4" xfId="11749" xr:uid="{00000000-0005-0000-0000-00005E6A0000}"/>
    <cellStyle name="Normal 2 34 2 5 4 2" xfId="31222" xr:uid="{00000000-0005-0000-0000-00005F6A0000}"/>
    <cellStyle name="Normal 2 34 2 5 5" xfId="19274" xr:uid="{00000000-0005-0000-0000-0000606A0000}"/>
    <cellStyle name="Normal 2 34 2 6" xfId="11750" xr:uid="{00000000-0005-0000-0000-0000616A0000}"/>
    <cellStyle name="Normal 2 34 2 6 2" xfId="23534" xr:uid="{00000000-0005-0000-0000-0000626A0000}"/>
    <cellStyle name="Normal 2 34 2 7" xfId="11751" xr:uid="{00000000-0005-0000-0000-0000636A0000}"/>
    <cellStyle name="Normal 2 34 2 7 2" xfId="27370" xr:uid="{00000000-0005-0000-0000-0000646A0000}"/>
    <cellStyle name="Normal 2 34 2 8" xfId="11752" xr:uid="{00000000-0005-0000-0000-0000656A0000}"/>
    <cellStyle name="Normal 2 34 2 8 2" xfId="31207" xr:uid="{00000000-0005-0000-0000-0000666A0000}"/>
    <cellStyle name="Normal 2 34 2 9" xfId="18059" xr:uid="{00000000-0005-0000-0000-0000676A0000}"/>
    <cellStyle name="Normal 2 34 3" xfId="11753" xr:uid="{00000000-0005-0000-0000-0000686A0000}"/>
    <cellStyle name="Normal 2 34 3 2" xfId="11754" xr:uid="{00000000-0005-0000-0000-0000696A0000}"/>
    <cellStyle name="Normal 2 34 3 2 2" xfId="11755" xr:uid="{00000000-0005-0000-0000-00006A6A0000}"/>
    <cellStyle name="Normal 2 34 3 2 2 2" xfId="11756" xr:uid="{00000000-0005-0000-0000-00006B6A0000}"/>
    <cellStyle name="Normal 2 34 3 2 2 2 2" xfId="11757" xr:uid="{00000000-0005-0000-0000-00006C6A0000}"/>
    <cellStyle name="Normal 2 34 3 2 2 2 2 2" xfId="23553" xr:uid="{00000000-0005-0000-0000-00006D6A0000}"/>
    <cellStyle name="Normal 2 34 3 2 2 2 3" xfId="11758" xr:uid="{00000000-0005-0000-0000-00006E6A0000}"/>
    <cellStyle name="Normal 2 34 3 2 2 2 3 2" xfId="27389" xr:uid="{00000000-0005-0000-0000-00006F6A0000}"/>
    <cellStyle name="Normal 2 34 3 2 2 2 4" xfId="11759" xr:uid="{00000000-0005-0000-0000-0000706A0000}"/>
    <cellStyle name="Normal 2 34 3 2 2 2 4 2" xfId="31226" xr:uid="{00000000-0005-0000-0000-0000716A0000}"/>
    <cellStyle name="Normal 2 34 3 2 2 2 5" xfId="20266" xr:uid="{00000000-0005-0000-0000-0000726A0000}"/>
    <cellStyle name="Normal 2 34 3 2 2 3" xfId="11760" xr:uid="{00000000-0005-0000-0000-0000736A0000}"/>
    <cellStyle name="Normal 2 34 3 2 2 3 2" xfId="23552" xr:uid="{00000000-0005-0000-0000-0000746A0000}"/>
    <cellStyle name="Normal 2 34 3 2 2 4" xfId="11761" xr:uid="{00000000-0005-0000-0000-0000756A0000}"/>
    <cellStyle name="Normal 2 34 3 2 2 4 2" xfId="27388" xr:uid="{00000000-0005-0000-0000-0000766A0000}"/>
    <cellStyle name="Normal 2 34 3 2 2 5" xfId="11762" xr:uid="{00000000-0005-0000-0000-0000776A0000}"/>
    <cellStyle name="Normal 2 34 3 2 2 5 2" xfId="31225" xr:uid="{00000000-0005-0000-0000-0000786A0000}"/>
    <cellStyle name="Normal 2 34 3 2 2 6" xfId="18069" xr:uid="{00000000-0005-0000-0000-0000796A0000}"/>
    <cellStyle name="Normal 2 34 3 2 3" xfId="11763" xr:uid="{00000000-0005-0000-0000-00007A6A0000}"/>
    <cellStyle name="Normal 2 34 3 2 3 2" xfId="11764" xr:uid="{00000000-0005-0000-0000-00007B6A0000}"/>
    <cellStyle name="Normal 2 34 3 2 3 2 2" xfId="23554" xr:uid="{00000000-0005-0000-0000-00007C6A0000}"/>
    <cellStyle name="Normal 2 34 3 2 3 3" xfId="11765" xr:uid="{00000000-0005-0000-0000-00007D6A0000}"/>
    <cellStyle name="Normal 2 34 3 2 3 3 2" xfId="27390" xr:uid="{00000000-0005-0000-0000-00007E6A0000}"/>
    <cellStyle name="Normal 2 34 3 2 3 4" xfId="11766" xr:uid="{00000000-0005-0000-0000-00007F6A0000}"/>
    <cellStyle name="Normal 2 34 3 2 3 4 2" xfId="31227" xr:uid="{00000000-0005-0000-0000-0000806A0000}"/>
    <cellStyle name="Normal 2 34 3 2 3 5" xfId="19279" xr:uid="{00000000-0005-0000-0000-0000816A0000}"/>
    <cellStyle name="Normal 2 34 3 2 4" xfId="11767" xr:uid="{00000000-0005-0000-0000-0000826A0000}"/>
    <cellStyle name="Normal 2 34 3 2 4 2" xfId="23551" xr:uid="{00000000-0005-0000-0000-0000836A0000}"/>
    <cellStyle name="Normal 2 34 3 2 5" xfId="11768" xr:uid="{00000000-0005-0000-0000-0000846A0000}"/>
    <cellStyle name="Normal 2 34 3 2 5 2" xfId="27387" xr:uid="{00000000-0005-0000-0000-0000856A0000}"/>
    <cellStyle name="Normal 2 34 3 2 6" xfId="11769" xr:uid="{00000000-0005-0000-0000-0000866A0000}"/>
    <cellStyle name="Normal 2 34 3 2 6 2" xfId="31224" xr:uid="{00000000-0005-0000-0000-0000876A0000}"/>
    <cellStyle name="Normal 2 34 3 2 7" xfId="18068" xr:uid="{00000000-0005-0000-0000-0000886A0000}"/>
    <cellStyle name="Normal 2 34 3 3" xfId="11770" xr:uid="{00000000-0005-0000-0000-0000896A0000}"/>
    <cellStyle name="Normal 2 34 3 3 2" xfId="11771" xr:uid="{00000000-0005-0000-0000-00008A6A0000}"/>
    <cellStyle name="Normal 2 34 3 3 2 2" xfId="11772" xr:uid="{00000000-0005-0000-0000-00008B6A0000}"/>
    <cellStyle name="Normal 2 34 3 3 2 2 2" xfId="23556" xr:uid="{00000000-0005-0000-0000-00008C6A0000}"/>
    <cellStyle name="Normal 2 34 3 3 2 3" xfId="11773" xr:uid="{00000000-0005-0000-0000-00008D6A0000}"/>
    <cellStyle name="Normal 2 34 3 3 2 3 2" xfId="27392" xr:uid="{00000000-0005-0000-0000-00008E6A0000}"/>
    <cellStyle name="Normal 2 34 3 3 2 4" xfId="11774" xr:uid="{00000000-0005-0000-0000-00008F6A0000}"/>
    <cellStyle name="Normal 2 34 3 3 2 4 2" xfId="31229" xr:uid="{00000000-0005-0000-0000-0000906A0000}"/>
    <cellStyle name="Normal 2 34 3 3 2 5" xfId="20265" xr:uid="{00000000-0005-0000-0000-0000916A0000}"/>
    <cellStyle name="Normal 2 34 3 3 3" xfId="11775" xr:uid="{00000000-0005-0000-0000-0000926A0000}"/>
    <cellStyle name="Normal 2 34 3 3 3 2" xfId="23555" xr:uid="{00000000-0005-0000-0000-0000936A0000}"/>
    <cellStyle name="Normal 2 34 3 3 4" xfId="11776" xr:uid="{00000000-0005-0000-0000-0000946A0000}"/>
    <cellStyle name="Normal 2 34 3 3 4 2" xfId="27391" xr:uid="{00000000-0005-0000-0000-0000956A0000}"/>
    <cellStyle name="Normal 2 34 3 3 5" xfId="11777" xr:uid="{00000000-0005-0000-0000-0000966A0000}"/>
    <cellStyle name="Normal 2 34 3 3 5 2" xfId="31228" xr:uid="{00000000-0005-0000-0000-0000976A0000}"/>
    <cellStyle name="Normal 2 34 3 3 6" xfId="18070" xr:uid="{00000000-0005-0000-0000-0000986A0000}"/>
    <cellStyle name="Normal 2 34 3 4" xfId="11778" xr:uid="{00000000-0005-0000-0000-0000996A0000}"/>
    <cellStyle name="Normal 2 34 3 4 2" xfId="11779" xr:uid="{00000000-0005-0000-0000-00009A6A0000}"/>
    <cellStyle name="Normal 2 34 3 4 2 2" xfId="23557" xr:uid="{00000000-0005-0000-0000-00009B6A0000}"/>
    <cellStyle name="Normal 2 34 3 4 3" xfId="11780" xr:uid="{00000000-0005-0000-0000-00009C6A0000}"/>
    <cellStyle name="Normal 2 34 3 4 3 2" xfId="27393" xr:uid="{00000000-0005-0000-0000-00009D6A0000}"/>
    <cellStyle name="Normal 2 34 3 4 4" xfId="11781" xr:uid="{00000000-0005-0000-0000-00009E6A0000}"/>
    <cellStyle name="Normal 2 34 3 4 4 2" xfId="31230" xr:uid="{00000000-0005-0000-0000-00009F6A0000}"/>
    <cellStyle name="Normal 2 34 3 4 5" xfId="19278" xr:uid="{00000000-0005-0000-0000-0000A06A0000}"/>
    <cellStyle name="Normal 2 34 3 5" xfId="11782" xr:uid="{00000000-0005-0000-0000-0000A16A0000}"/>
    <cellStyle name="Normal 2 34 3 5 2" xfId="23550" xr:uid="{00000000-0005-0000-0000-0000A26A0000}"/>
    <cellStyle name="Normal 2 34 3 6" xfId="11783" xr:uid="{00000000-0005-0000-0000-0000A36A0000}"/>
    <cellStyle name="Normal 2 34 3 6 2" xfId="27386" xr:uid="{00000000-0005-0000-0000-0000A46A0000}"/>
    <cellStyle name="Normal 2 34 3 7" xfId="11784" xr:uid="{00000000-0005-0000-0000-0000A56A0000}"/>
    <cellStyle name="Normal 2 34 3 7 2" xfId="31223" xr:uid="{00000000-0005-0000-0000-0000A66A0000}"/>
    <cellStyle name="Normal 2 34 3 8" xfId="18067" xr:uid="{00000000-0005-0000-0000-0000A76A0000}"/>
    <cellStyle name="Normal 2 34 4" xfId="11785" xr:uid="{00000000-0005-0000-0000-0000A86A0000}"/>
    <cellStyle name="Normal 2 34 4 2" xfId="11786" xr:uid="{00000000-0005-0000-0000-0000A96A0000}"/>
    <cellStyle name="Normal 2 34 4 2 2" xfId="11787" xr:uid="{00000000-0005-0000-0000-0000AA6A0000}"/>
    <cellStyle name="Normal 2 34 4 2 2 2" xfId="11788" xr:uid="{00000000-0005-0000-0000-0000AB6A0000}"/>
    <cellStyle name="Normal 2 34 4 2 2 2 2" xfId="23560" xr:uid="{00000000-0005-0000-0000-0000AC6A0000}"/>
    <cellStyle name="Normal 2 34 4 2 2 3" xfId="11789" xr:uid="{00000000-0005-0000-0000-0000AD6A0000}"/>
    <cellStyle name="Normal 2 34 4 2 2 3 2" xfId="27396" xr:uid="{00000000-0005-0000-0000-0000AE6A0000}"/>
    <cellStyle name="Normal 2 34 4 2 2 4" xfId="11790" xr:uid="{00000000-0005-0000-0000-0000AF6A0000}"/>
    <cellStyle name="Normal 2 34 4 2 2 4 2" xfId="31233" xr:uid="{00000000-0005-0000-0000-0000B06A0000}"/>
    <cellStyle name="Normal 2 34 4 2 2 5" xfId="20267" xr:uid="{00000000-0005-0000-0000-0000B16A0000}"/>
    <cellStyle name="Normal 2 34 4 2 3" xfId="11791" xr:uid="{00000000-0005-0000-0000-0000B26A0000}"/>
    <cellStyle name="Normal 2 34 4 2 3 2" xfId="23559" xr:uid="{00000000-0005-0000-0000-0000B36A0000}"/>
    <cellStyle name="Normal 2 34 4 2 4" xfId="11792" xr:uid="{00000000-0005-0000-0000-0000B46A0000}"/>
    <cellStyle name="Normal 2 34 4 2 4 2" xfId="27395" xr:uid="{00000000-0005-0000-0000-0000B56A0000}"/>
    <cellStyle name="Normal 2 34 4 2 5" xfId="11793" xr:uid="{00000000-0005-0000-0000-0000B66A0000}"/>
    <cellStyle name="Normal 2 34 4 2 5 2" xfId="31232" xr:uid="{00000000-0005-0000-0000-0000B76A0000}"/>
    <cellStyle name="Normal 2 34 4 2 6" xfId="18072" xr:uid="{00000000-0005-0000-0000-0000B86A0000}"/>
    <cellStyle name="Normal 2 34 4 3" xfId="11794" xr:uid="{00000000-0005-0000-0000-0000B96A0000}"/>
    <cellStyle name="Normal 2 34 4 3 2" xfId="11795" xr:uid="{00000000-0005-0000-0000-0000BA6A0000}"/>
    <cellStyle name="Normal 2 34 4 3 2 2" xfId="23561" xr:uid="{00000000-0005-0000-0000-0000BB6A0000}"/>
    <cellStyle name="Normal 2 34 4 3 3" xfId="11796" xr:uid="{00000000-0005-0000-0000-0000BC6A0000}"/>
    <cellStyle name="Normal 2 34 4 3 3 2" xfId="27397" xr:uid="{00000000-0005-0000-0000-0000BD6A0000}"/>
    <cellStyle name="Normal 2 34 4 3 4" xfId="11797" xr:uid="{00000000-0005-0000-0000-0000BE6A0000}"/>
    <cellStyle name="Normal 2 34 4 3 4 2" xfId="31234" xr:uid="{00000000-0005-0000-0000-0000BF6A0000}"/>
    <cellStyle name="Normal 2 34 4 3 5" xfId="19280" xr:uid="{00000000-0005-0000-0000-0000C06A0000}"/>
    <cellStyle name="Normal 2 34 4 4" xfId="11798" xr:uid="{00000000-0005-0000-0000-0000C16A0000}"/>
    <cellStyle name="Normal 2 34 4 4 2" xfId="23558" xr:uid="{00000000-0005-0000-0000-0000C26A0000}"/>
    <cellStyle name="Normal 2 34 4 5" xfId="11799" xr:uid="{00000000-0005-0000-0000-0000C36A0000}"/>
    <cellStyle name="Normal 2 34 4 5 2" xfId="27394" xr:uid="{00000000-0005-0000-0000-0000C46A0000}"/>
    <cellStyle name="Normal 2 34 4 6" xfId="11800" xr:uid="{00000000-0005-0000-0000-0000C56A0000}"/>
    <cellStyle name="Normal 2 34 4 6 2" xfId="31231" xr:uid="{00000000-0005-0000-0000-0000C66A0000}"/>
    <cellStyle name="Normal 2 34 4 7" xfId="18071" xr:uid="{00000000-0005-0000-0000-0000C76A0000}"/>
    <cellStyle name="Normal 2 34 5" xfId="11801" xr:uid="{00000000-0005-0000-0000-0000C86A0000}"/>
    <cellStyle name="Normal 2 34 5 2" xfId="11802" xr:uid="{00000000-0005-0000-0000-0000C96A0000}"/>
    <cellStyle name="Normal 2 34 5 2 2" xfId="11803" xr:uid="{00000000-0005-0000-0000-0000CA6A0000}"/>
    <cellStyle name="Normal 2 34 5 2 2 2" xfId="11804" xr:uid="{00000000-0005-0000-0000-0000CB6A0000}"/>
    <cellStyle name="Normal 2 34 5 2 2 2 2" xfId="23564" xr:uid="{00000000-0005-0000-0000-0000CC6A0000}"/>
    <cellStyle name="Normal 2 34 5 2 2 3" xfId="11805" xr:uid="{00000000-0005-0000-0000-0000CD6A0000}"/>
    <cellStyle name="Normal 2 34 5 2 2 3 2" xfId="27400" xr:uid="{00000000-0005-0000-0000-0000CE6A0000}"/>
    <cellStyle name="Normal 2 34 5 2 2 4" xfId="11806" xr:uid="{00000000-0005-0000-0000-0000CF6A0000}"/>
    <cellStyle name="Normal 2 34 5 2 2 4 2" xfId="31237" xr:uid="{00000000-0005-0000-0000-0000D06A0000}"/>
    <cellStyle name="Normal 2 34 5 2 2 5" xfId="20596" xr:uid="{00000000-0005-0000-0000-0000D16A0000}"/>
    <cellStyle name="Normal 2 34 5 2 3" xfId="11807" xr:uid="{00000000-0005-0000-0000-0000D26A0000}"/>
    <cellStyle name="Normal 2 34 5 2 3 2" xfId="23563" xr:uid="{00000000-0005-0000-0000-0000D36A0000}"/>
    <cellStyle name="Normal 2 34 5 2 4" xfId="11808" xr:uid="{00000000-0005-0000-0000-0000D46A0000}"/>
    <cellStyle name="Normal 2 34 5 2 4 2" xfId="27399" xr:uid="{00000000-0005-0000-0000-0000D56A0000}"/>
    <cellStyle name="Normal 2 34 5 2 5" xfId="11809" xr:uid="{00000000-0005-0000-0000-0000D66A0000}"/>
    <cellStyle name="Normal 2 34 5 2 5 2" xfId="31236" xr:uid="{00000000-0005-0000-0000-0000D76A0000}"/>
    <cellStyle name="Normal 2 34 5 2 6" xfId="18074" xr:uid="{00000000-0005-0000-0000-0000D86A0000}"/>
    <cellStyle name="Normal 2 34 5 3" xfId="11810" xr:uid="{00000000-0005-0000-0000-0000D96A0000}"/>
    <cellStyle name="Normal 2 34 5 3 2" xfId="11811" xr:uid="{00000000-0005-0000-0000-0000DA6A0000}"/>
    <cellStyle name="Normal 2 34 5 3 2 2" xfId="23565" xr:uid="{00000000-0005-0000-0000-0000DB6A0000}"/>
    <cellStyle name="Normal 2 34 5 3 3" xfId="11812" xr:uid="{00000000-0005-0000-0000-0000DC6A0000}"/>
    <cellStyle name="Normal 2 34 5 3 3 2" xfId="27401" xr:uid="{00000000-0005-0000-0000-0000DD6A0000}"/>
    <cellStyle name="Normal 2 34 5 3 4" xfId="11813" xr:uid="{00000000-0005-0000-0000-0000DE6A0000}"/>
    <cellStyle name="Normal 2 34 5 3 4 2" xfId="31238" xr:uid="{00000000-0005-0000-0000-0000DF6A0000}"/>
    <cellStyle name="Normal 2 34 5 3 5" xfId="19608" xr:uid="{00000000-0005-0000-0000-0000E06A0000}"/>
    <cellStyle name="Normal 2 34 5 4" xfId="11814" xr:uid="{00000000-0005-0000-0000-0000E16A0000}"/>
    <cellStyle name="Normal 2 34 5 4 2" xfId="23562" xr:uid="{00000000-0005-0000-0000-0000E26A0000}"/>
    <cellStyle name="Normal 2 34 5 5" xfId="11815" xr:uid="{00000000-0005-0000-0000-0000E36A0000}"/>
    <cellStyle name="Normal 2 34 5 5 2" xfId="27398" xr:uid="{00000000-0005-0000-0000-0000E46A0000}"/>
    <cellStyle name="Normal 2 34 5 6" xfId="11816" xr:uid="{00000000-0005-0000-0000-0000E56A0000}"/>
    <cellStyle name="Normal 2 34 5 6 2" xfId="31235" xr:uid="{00000000-0005-0000-0000-0000E66A0000}"/>
    <cellStyle name="Normal 2 34 5 7" xfId="18073" xr:uid="{00000000-0005-0000-0000-0000E76A0000}"/>
    <cellStyle name="Normal 2 34 6" xfId="11817" xr:uid="{00000000-0005-0000-0000-0000E86A0000}"/>
    <cellStyle name="Normal 2 34 6 2" xfId="11818" xr:uid="{00000000-0005-0000-0000-0000E96A0000}"/>
    <cellStyle name="Normal 2 34 6 2 2" xfId="11819" xr:uid="{00000000-0005-0000-0000-0000EA6A0000}"/>
    <cellStyle name="Normal 2 34 6 2 2 2" xfId="23567" xr:uid="{00000000-0005-0000-0000-0000EB6A0000}"/>
    <cellStyle name="Normal 2 34 6 2 3" xfId="11820" xr:uid="{00000000-0005-0000-0000-0000EC6A0000}"/>
    <cellStyle name="Normal 2 34 6 2 3 2" xfId="27403" xr:uid="{00000000-0005-0000-0000-0000ED6A0000}"/>
    <cellStyle name="Normal 2 34 6 2 4" xfId="11821" xr:uid="{00000000-0005-0000-0000-0000EE6A0000}"/>
    <cellStyle name="Normal 2 34 6 2 4 2" xfId="31240" xr:uid="{00000000-0005-0000-0000-0000EF6A0000}"/>
    <cellStyle name="Normal 2 34 6 2 5" xfId="20260" xr:uid="{00000000-0005-0000-0000-0000F06A0000}"/>
    <cellStyle name="Normal 2 34 6 3" xfId="11822" xr:uid="{00000000-0005-0000-0000-0000F16A0000}"/>
    <cellStyle name="Normal 2 34 6 3 2" xfId="23566" xr:uid="{00000000-0005-0000-0000-0000F26A0000}"/>
    <cellStyle name="Normal 2 34 6 4" xfId="11823" xr:uid="{00000000-0005-0000-0000-0000F36A0000}"/>
    <cellStyle name="Normal 2 34 6 4 2" xfId="27402" xr:uid="{00000000-0005-0000-0000-0000F46A0000}"/>
    <cellStyle name="Normal 2 34 6 5" xfId="11824" xr:uid="{00000000-0005-0000-0000-0000F56A0000}"/>
    <cellStyle name="Normal 2 34 6 5 2" xfId="31239" xr:uid="{00000000-0005-0000-0000-0000F66A0000}"/>
    <cellStyle name="Normal 2 34 6 6" xfId="18075" xr:uid="{00000000-0005-0000-0000-0000F76A0000}"/>
    <cellStyle name="Normal 2 34 7" xfId="11825" xr:uid="{00000000-0005-0000-0000-0000F86A0000}"/>
    <cellStyle name="Normal 2 34 7 2" xfId="11826" xr:uid="{00000000-0005-0000-0000-0000F96A0000}"/>
    <cellStyle name="Normal 2 34 7 2 2" xfId="23568" xr:uid="{00000000-0005-0000-0000-0000FA6A0000}"/>
    <cellStyle name="Normal 2 34 7 3" xfId="11827" xr:uid="{00000000-0005-0000-0000-0000FB6A0000}"/>
    <cellStyle name="Normal 2 34 7 3 2" xfId="27404" xr:uid="{00000000-0005-0000-0000-0000FC6A0000}"/>
    <cellStyle name="Normal 2 34 7 4" xfId="11828" xr:uid="{00000000-0005-0000-0000-0000FD6A0000}"/>
    <cellStyle name="Normal 2 34 7 4 2" xfId="31241" xr:uid="{00000000-0005-0000-0000-0000FE6A0000}"/>
    <cellStyle name="Normal 2 34 7 5" xfId="19273" xr:uid="{00000000-0005-0000-0000-0000FF6A0000}"/>
    <cellStyle name="Normal 2 34 8" xfId="11829" xr:uid="{00000000-0005-0000-0000-0000006B0000}"/>
    <cellStyle name="Normal 2 34 8 2" xfId="23533" xr:uid="{00000000-0005-0000-0000-0000016B0000}"/>
    <cellStyle name="Normal 2 34 9" xfId="11830" xr:uid="{00000000-0005-0000-0000-0000026B0000}"/>
    <cellStyle name="Normal 2 34 9 2" xfId="27369" xr:uid="{00000000-0005-0000-0000-0000036B0000}"/>
    <cellStyle name="Normal 2 35" xfId="11831" xr:uid="{00000000-0005-0000-0000-0000046B0000}"/>
    <cellStyle name="Normal 2 35 10" xfId="11832" xr:uid="{00000000-0005-0000-0000-0000056B0000}"/>
    <cellStyle name="Normal 2 35 10 2" xfId="31242" xr:uid="{00000000-0005-0000-0000-0000066B0000}"/>
    <cellStyle name="Normal 2 35 11" xfId="18076" xr:uid="{00000000-0005-0000-0000-0000076B0000}"/>
    <cellStyle name="Normal 2 35 2" xfId="11833" xr:uid="{00000000-0005-0000-0000-0000086B0000}"/>
    <cellStyle name="Normal 2 35 2 2" xfId="11834" xr:uid="{00000000-0005-0000-0000-0000096B0000}"/>
    <cellStyle name="Normal 2 35 2 2 2" xfId="11835" xr:uid="{00000000-0005-0000-0000-00000A6B0000}"/>
    <cellStyle name="Normal 2 35 2 2 2 2" xfId="11836" xr:uid="{00000000-0005-0000-0000-00000B6B0000}"/>
    <cellStyle name="Normal 2 35 2 2 2 2 2" xfId="11837" xr:uid="{00000000-0005-0000-0000-00000C6B0000}"/>
    <cellStyle name="Normal 2 35 2 2 2 2 2 2" xfId="11838" xr:uid="{00000000-0005-0000-0000-00000D6B0000}"/>
    <cellStyle name="Normal 2 35 2 2 2 2 2 2 2" xfId="23574" xr:uid="{00000000-0005-0000-0000-00000E6B0000}"/>
    <cellStyle name="Normal 2 35 2 2 2 2 2 3" xfId="11839" xr:uid="{00000000-0005-0000-0000-00000F6B0000}"/>
    <cellStyle name="Normal 2 35 2 2 2 2 2 3 2" xfId="27410" xr:uid="{00000000-0005-0000-0000-0000106B0000}"/>
    <cellStyle name="Normal 2 35 2 2 2 2 2 4" xfId="11840" xr:uid="{00000000-0005-0000-0000-0000116B0000}"/>
    <cellStyle name="Normal 2 35 2 2 2 2 2 4 2" xfId="31247" xr:uid="{00000000-0005-0000-0000-0000126B0000}"/>
    <cellStyle name="Normal 2 35 2 2 2 2 2 5" xfId="20271" xr:uid="{00000000-0005-0000-0000-0000136B0000}"/>
    <cellStyle name="Normal 2 35 2 2 2 2 3" xfId="11841" xr:uid="{00000000-0005-0000-0000-0000146B0000}"/>
    <cellStyle name="Normal 2 35 2 2 2 2 3 2" xfId="23573" xr:uid="{00000000-0005-0000-0000-0000156B0000}"/>
    <cellStyle name="Normal 2 35 2 2 2 2 4" xfId="11842" xr:uid="{00000000-0005-0000-0000-0000166B0000}"/>
    <cellStyle name="Normal 2 35 2 2 2 2 4 2" xfId="27409" xr:uid="{00000000-0005-0000-0000-0000176B0000}"/>
    <cellStyle name="Normal 2 35 2 2 2 2 5" xfId="11843" xr:uid="{00000000-0005-0000-0000-0000186B0000}"/>
    <cellStyle name="Normal 2 35 2 2 2 2 5 2" xfId="31246" xr:uid="{00000000-0005-0000-0000-0000196B0000}"/>
    <cellStyle name="Normal 2 35 2 2 2 2 6" xfId="18080" xr:uid="{00000000-0005-0000-0000-00001A6B0000}"/>
    <cellStyle name="Normal 2 35 2 2 2 3" xfId="11844" xr:uid="{00000000-0005-0000-0000-00001B6B0000}"/>
    <cellStyle name="Normal 2 35 2 2 2 3 2" xfId="11845" xr:uid="{00000000-0005-0000-0000-00001C6B0000}"/>
    <cellStyle name="Normal 2 35 2 2 2 3 2 2" xfId="23575" xr:uid="{00000000-0005-0000-0000-00001D6B0000}"/>
    <cellStyle name="Normal 2 35 2 2 2 3 3" xfId="11846" xr:uid="{00000000-0005-0000-0000-00001E6B0000}"/>
    <cellStyle name="Normal 2 35 2 2 2 3 3 2" xfId="27411" xr:uid="{00000000-0005-0000-0000-00001F6B0000}"/>
    <cellStyle name="Normal 2 35 2 2 2 3 4" xfId="11847" xr:uid="{00000000-0005-0000-0000-0000206B0000}"/>
    <cellStyle name="Normal 2 35 2 2 2 3 4 2" xfId="31248" xr:uid="{00000000-0005-0000-0000-0000216B0000}"/>
    <cellStyle name="Normal 2 35 2 2 2 3 5" xfId="19284" xr:uid="{00000000-0005-0000-0000-0000226B0000}"/>
    <cellStyle name="Normal 2 35 2 2 2 4" xfId="11848" xr:uid="{00000000-0005-0000-0000-0000236B0000}"/>
    <cellStyle name="Normal 2 35 2 2 2 4 2" xfId="23572" xr:uid="{00000000-0005-0000-0000-0000246B0000}"/>
    <cellStyle name="Normal 2 35 2 2 2 5" xfId="11849" xr:uid="{00000000-0005-0000-0000-0000256B0000}"/>
    <cellStyle name="Normal 2 35 2 2 2 5 2" xfId="27408" xr:uid="{00000000-0005-0000-0000-0000266B0000}"/>
    <cellStyle name="Normal 2 35 2 2 2 6" xfId="11850" xr:uid="{00000000-0005-0000-0000-0000276B0000}"/>
    <cellStyle name="Normal 2 35 2 2 2 6 2" xfId="31245" xr:uid="{00000000-0005-0000-0000-0000286B0000}"/>
    <cellStyle name="Normal 2 35 2 2 2 7" xfId="18079" xr:uid="{00000000-0005-0000-0000-0000296B0000}"/>
    <cellStyle name="Normal 2 35 2 2 3" xfId="11851" xr:uid="{00000000-0005-0000-0000-00002A6B0000}"/>
    <cellStyle name="Normal 2 35 2 2 3 2" xfId="11852" xr:uid="{00000000-0005-0000-0000-00002B6B0000}"/>
    <cellStyle name="Normal 2 35 2 2 3 2 2" xfId="11853" xr:uid="{00000000-0005-0000-0000-00002C6B0000}"/>
    <cellStyle name="Normal 2 35 2 2 3 2 2 2" xfId="23577" xr:uid="{00000000-0005-0000-0000-00002D6B0000}"/>
    <cellStyle name="Normal 2 35 2 2 3 2 3" xfId="11854" xr:uid="{00000000-0005-0000-0000-00002E6B0000}"/>
    <cellStyle name="Normal 2 35 2 2 3 2 3 2" xfId="27413" xr:uid="{00000000-0005-0000-0000-00002F6B0000}"/>
    <cellStyle name="Normal 2 35 2 2 3 2 4" xfId="11855" xr:uid="{00000000-0005-0000-0000-0000306B0000}"/>
    <cellStyle name="Normal 2 35 2 2 3 2 4 2" xfId="31250" xr:uid="{00000000-0005-0000-0000-0000316B0000}"/>
    <cellStyle name="Normal 2 35 2 2 3 2 5" xfId="20270" xr:uid="{00000000-0005-0000-0000-0000326B0000}"/>
    <cellStyle name="Normal 2 35 2 2 3 3" xfId="11856" xr:uid="{00000000-0005-0000-0000-0000336B0000}"/>
    <cellStyle name="Normal 2 35 2 2 3 3 2" xfId="23576" xr:uid="{00000000-0005-0000-0000-0000346B0000}"/>
    <cellStyle name="Normal 2 35 2 2 3 4" xfId="11857" xr:uid="{00000000-0005-0000-0000-0000356B0000}"/>
    <cellStyle name="Normal 2 35 2 2 3 4 2" xfId="27412" xr:uid="{00000000-0005-0000-0000-0000366B0000}"/>
    <cellStyle name="Normal 2 35 2 2 3 5" xfId="11858" xr:uid="{00000000-0005-0000-0000-0000376B0000}"/>
    <cellStyle name="Normal 2 35 2 2 3 5 2" xfId="31249" xr:uid="{00000000-0005-0000-0000-0000386B0000}"/>
    <cellStyle name="Normal 2 35 2 2 3 6" xfId="18081" xr:uid="{00000000-0005-0000-0000-0000396B0000}"/>
    <cellStyle name="Normal 2 35 2 2 4" xfId="11859" xr:uid="{00000000-0005-0000-0000-00003A6B0000}"/>
    <cellStyle name="Normal 2 35 2 2 4 2" xfId="11860" xr:uid="{00000000-0005-0000-0000-00003B6B0000}"/>
    <cellStyle name="Normal 2 35 2 2 4 2 2" xfId="23578" xr:uid="{00000000-0005-0000-0000-00003C6B0000}"/>
    <cellStyle name="Normal 2 35 2 2 4 3" xfId="11861" xr:uid="{00000000-0005-0000-0000-00003D6B0000}"/>
    <cellStyle name="Normal 2 35 2 2 4 3 2" xfId="27414" xr:uid="{00000000-0005-0000-0000-00003E6B0000}"/>
    <cellStyle name="Normal 2 35 2 2 4 4" xfId="11862" xr:uid="{00000000-0005-0000-0000-00003F6B0000}"/>
    <cellStyle name="Normal 2 35 2 2 4 4 2" xfId="31251" xr:uid="{00000000-0005-0000-0000-0000406B0000}"/>
    <cellStyle name="Normal 2 35 2 2 4 5" xfId="19283" xr:uid="{00000000-0005-0000-0000-0000416B0000}"/>
    <cellStyle name="Normal 2 35 2 2 5" xfId="11863" xr:uid="{00000000-0005-0000-0000-0000426B0000}"/>
    <cellStyle name="Normal 2 35 2 2 5 2" xfId="23571" xr:uid="{00000000-0005-0000-0000-0000436B0000}"/>
    <cellStyle name="Normal 2 35 2 2 6" xfId="11864" xr:uid="{00000000-0005-0000-0000-0000446B0000}"/>
    <cellStyle name="Normal 2 35 2 2 6 2" xfId="27407" xr:uid="{00000000-0005-0000-0000-0000456B0000}"/>
    <cellStyle name="Normal 2 35 2 2 7" xfId="11865" xr:uid="{00000000-0005-0000-0000-0000466B0000}"/>
    <cellStyle name="Normal 2 35 2 2 7 2" xfId="31244" xr:uid="{00000000-0005-0000-0000-0000476B0000}"/>
    <cellStyle name="Normal 2 35 2 2 8" xfId="18078" xr:uid="{00000000-0005-0000-0000-0000486B0000}"/>
    <cellStyle name="Normal 2 35 2 3" xfId="11866" xr:uid="{00000000-0005-0000-0000-0000496B0000}"/>
    <cellStyle name="Normal 2 35 2 3 2" xfId="11867" xr:uid="{00000000-0005-0000-0000-00004A6B0000}"/>
    <cellStyle name="Normal 2 35 2 3 2 2" xfId="11868" xr:uid="{00000000-0005-0000-0000-00004B6B0000}"/>
    <cellStyle name="Normal 2 35 2 3 2 2 2" xfId="11869" xr:uid="{00000000-0005-0000-0000-00004C6B0000}"/>
    <cellStyle name="Normal 2 35 2 3 2 2 2 2" xfId="23581" xr:uid="{00000000-0005-0000-0000-00004D6B0000}"/>
    <cellStyle name="Normal 2 35 2 3 2 2 3" xfId="11870" xr:uid="{00000000-0005-0000-0000-00004E6B0000}"/>
    <cellStyle name="Normal 2 35 2 3 2 2 3 2" xfId="27417" xr:uid="{00000000-0005-0000-0000-00004F6B0000}"/>
    <cellStyle name="Normal 2 35 2 3 2 2 4" xfId="11871" xr:uid="{00000000-0005-0000-0000-0000506B0000}"/>
    <cellStyle name="Normal 2 35 2 3 2 2 4 2" xfId="31254" xr:uid="{00000000-0005-0000-0000-0000516B0000}"/>
    <cellStyle name="Normal 2 35 2 3 2 2 5" xfId="20272" xr:uid="{00000000-0005-0000-0000-0000526B0000}"/>
    <cellStyle name="Normal 2 35 2 3 2 3" xfId="11872" xr:uid="{00000000-0005-0000-0000-0000536B0000}"/>
    <cellStyle name="Normal 2 35 2 3 2 3 2" xfId="23580" xr:uid="{00000000-0005-0000-0000-0000546B0000}"/>
    <cellStyle name="Normal 2 35 2 3 2 4" xfId="11873" xr:uid="{00000000-0005-0000-0000-0000556B0000}"/>
    <cellStyle name="Normal 2 35 2 3 2 4 2" xfId="27416" xr:uid="{00000000-0005-0000-0000-0000566B0000}"/>
    <cellStyle name="Normal 2 35 2 3 2 5" xfId="11874" xr:uid="{00000000-0005-0000-0000-0000576B0000}"/>
    <cellStyle name="Normal 2 35 2 3 2 5 2" xfId="31253" xr:uid="{00000000-0005-0000-0000-0000586B0000}"/>
    <cellStyle name="Normal 2 35 2 3 2 6" xfId="18083" xr:uid="{00000000-0005-0000-0000-0000596B0000}"/>
    <cellStyle name="Normal 2 35 2 3 3" xfId="11875" xr:uid="{00000000-0005-0000-0000-00005A6B0000}"/>
    <cellStyle name="Normal 2 35 2 3 3 2" xfId="11876" xr:uid="{00000000-0005-0000-0000-00005B6B0000}"/>
    <cellStyle name="Normal 2 35 2 3 3 2 2" xfId="23582" xr:uid="{00000000-0005-0000-0000-00005C6B0000}"/>
    <cellStyle name="Normal 2 35 2 3 3 3" xfId="11877" xr:uid="{00000000-0005-0000-0000-00005D6B0000}"/>
    <cellStyle name="Normal 2 35 2 3 3 3 2" xfId="27418" xr:uid="{00000000-0005-0000-0000-00005E6B0000}"/>
    <cellStyle name="Normal 2 35 2 3 3 4" xfId="11878" xr:uid="{00000000-0005-0000-0000-00005F6B0000}"/>
    <cellStyle name="Normal 2 35 2 3 3 4 2" xfId="31255" xr:uid="{00000000-0005-0000-0000-0000606B0000}"/>
    <cellStyle name="Normal 2 35 2 3 3 5" xfId="19285" xr:uid="{00000000-0005-0000-0000-0000616B0000}"/>
    <cellStyle name="Normal 2 35 2 3 4" xfId="11879" xr:uid="{00000000-0005-0000-0000-0000626B0000}"/>
    <cellStyle name="Normal 2 35 2 3 4 2" xfId="23579" xr:uid="{00000000-0005-0000-0000-0000636B0000}"/>
    <cellStyle name="Normal 2 35 2 3 5" xfId="11880" xr:uid="{00000000-0005-0000-0000-0000646B0000}"/>
    <cellStyle name="Normal 2 35 2 3 5 2" xfId="27415" xr:uid="{00000000-0005-0000-0000-0000656B0000}"/>
    <cellStyle name="Normal 2 35 2 3 6" xfId="11881" xr:uid="{00000000-0005-0000-0000-0000666B0000}"/>
    <cellStyle name="Normal 2 35 2 3 6 2" xfId="31252" xr:uid="{00000000-0005-0000-0000-0000676B0000}"/>
    <cellStyle name="Normal 2 35 2 3 7" xfId="18082" xr:uid="{00000000-0005-0000-0000-0000686B0000}"/>
    <cellStyle name="Normal 2 35 2 4" xfId="11882" xr:uid="{00000000-0005-0000-0000-0000696B0000}"/>
    <cellStyle name="Normal 2 35 2 4 2" xfId="11883" xr:uid="{00000000-0005-0000-0000-00006A6B0000}"/>
    <cellStyle name="Normal 2 35 2 4 2 2" xfId="11884" xr:uid="{00000000-0005-0000-0000-00006B6B0000}"/>
    <cellStyle name="Normal 2 35 2 4 2 2 2" xfId="23584" xr:uid="{00000000-0005-0000-0000-00006C6B0000}"/>
    <cellStyle name="Normal 2 35 2 4 2 3" xfId="11885" xr:uid="{00000000-0005-0000-0000-00006D6B0000}"/>
    <cellStyle name="Normal 2 35 2 4 2 3 2" xfId="27420" xr:uid="{00000000-0005-0000-0000-00006E6B0000}"/>
    <cellStyle name="Normal 2 35 2 4 2 4" xfId="11886" xr:uid="{00000000-0005-0000-0000-00006F6B0000}"/>
    <cellStyle name="Normal 2 35 2 4 2 4 2" xfId="31257" xr:uid="{00000000-0005-0000-0000-0000706B0000}"/>
    <cellStyle name="Normal 2 35 2 4 2 5" xfId="20269" xr:uid="{00000000-0005-0000-0000-0000716B0000}"/>
    <cellStyle name="Normal 2 35 2 4 3" xfId="11887" xr:uid="{00000000-0005-0000-0000-0000726B0000}"/>
    <cellStyle name="Normal 2 35 2 4 3 2" xfId="23583" xr:uid="{00000000-0005-0000-0000-0000736B0000}"/>
    <cellStyle name="Normal 2 35 2 4 4" xfId="11888" xr:uid="{00000000-0005-0000-0000-0000746B0000}"/>
    <cellStyle name="Normal 2 35 2 4 4 2" xfId="27419" xr:uid="{00000000-0005-0000-0000-0000756B0000}"/>
    <cellStyle name="Normal 2 35 2 4 5" xfId="11889" xr:uid="{00000000-0005-0000-0000-0000766B0000}"/>
    <cellStyle name="Normal 2 35 2 4 5 2" xfId="31256" xr:uid="{00000000-0005-0000-0000-0000776B0000}"/>
    <cellStyle name="Normal 2 35 2 4 6" xfId="18084" xr:uid="{00000000-0005-0000-0000-0000786B0000}"/>
    <cellStyle name="Normal 2 35 2 5" xfId="11890" xr:uid="{00000000-0005-0000-0000-0000796B0000}"/>
    <cellStyle name="Normal 2 35 2 5 2" xfId="11891" xr:uid="{00000000-0005-0000-0000-00007A6B0000}"/>
    <cellStyle name="Normal 2 35 2 5 2 2" xfId="23585" xr:uid="{00000000-0005-0000-0000-00007B6B0000}"/>
    <cellStyle name="Normal 2 35 2 5 3" xfId="11892" xr:uid="{00000000-0005-0000-0000-00007C6B0000}"/>
    <cellStyle name="Normal 2 35 2 5 3 2" xfId="27421" xr:uid="{00000000-0005-0000-0000-00007D6B0000}"/>
    <cellStyle name="Normal 2 35 2 5 4" xfId="11893" xr:uid="{00000000-0005-0000-0000-00007E6B0000}"/>
    <cellStyle name="Normal 2 35 2 5 4 2" xfId="31258" xr:uid="{00000000-0005-0000-0000-00007F6B0000}"/>
    <cellStyle name="Normal 2 35 2 5 5" xfId="19282" xr:uid="{00000000-0005-0000-0000-0000806B0000}"/>
    <cellStyle name="Normal 2 35 2 6" xfId="11894" xr:uid="{00000000-0005-0000-0000-0000816B0000}"/>
    <cellStyle name="Normal 2 35 2 6 2" xfId="23570" xr:uid="{00000000-0005-0000-0000-0000826B0000}"/>
    <cellStyle name="Normal 2 35 2 7" xfId="11895" xr:uid="{00000000-0005-0000-0000-0000836B0000}"/>
    <cellStyle name="Normal 2 35 2 7 2" xfId="27406" xr:uid="{00000000-0005-0000-0000-0000846B0000}"/>
    <cellStyle name="Normal 2 35 2 8" xfId="11896" xr:uid="{00000000-0005-0000-0000-0000856B0000}"/>
    <cellStyle name="Normal 2 35 2 8 2" xfId="31243" xr:uid="{00000000-0005-0000-0000-0000866B0000}"/>
    <cellStyle name="Normal 2 35 2 9" xfId="18077" xr:uid="{00000000-0005-0000-0000-0000876B0000}"/>
    <cellStyle name="Normal 2 35 3" xfId="11897" xr:uid="{00000000-0005-0000-0000-0000886B0000}"/>
    <cellStyle name="Normal 2 35 3 2" xfId="11898" xr:uid="{00000000-0005-0000-0000-0000896B0000}"/>
    <cellStyle name="Normal 2 35 3 2 2" xfId="11899" xr:uid="{00000000-0005-0000-0000-00008A6B0000}"/>
    <cellStyle name="Normal 2 35 3 2 2 2" xfId="11900" xr:uid="{00000000-0005-0000-0000-00008B6B0000}"/>
    <cellStyle name="Normal 2 35 3 2 2 2 2" xfId="11901" xr:uid="{00000000-0005-0000-0000-00008C6B0000}"/>
    <cellStyle name="Normal 2 35 3 2 2 2 2 2" xfId="23589" xr:uid="{00000000-0005-0000-0000-00008D6B0000}"/>
    <cellStyle name="Normal 2 35 3 2 2 2 3" xfId="11902" xr:uid="{00000000-0005-0000-0000-00008E6B0000}"/>
    <cellStyle name="Normal 2 35 3 2 2 2 3 2" xfId="27425" xr:uid="{00000000-0005-0000-0000-00008F6B0000}"/>
    <cellStyle name="Normal 2 35 3 2 2 2 4" xfId="11903" xr:uid="{00000000-0005-0000-0000-0000906B0000}"/>
    <cellStyle name="Normal 2 35 3 2 2 2 4 2" xfId="31262" xr:uid="{00000000-0005-0000-0000-0000916B0000}"/>
    <cellStyle name="Normal 2 35 3 2 2 2 5" xfId="20274" xr:uid="{00000000-0005-0000-0000-0000926B0000}"/>
    <cellStyle name="Normal 2 35 3 2 2 3" xfId="11904" xr:uid="{00000000-0005-0000-0000-0000936B0000}"/>
    <cellStyle name="Normal 2 35 3 2 2 3 2" xfId="23588" xr:uid="{00000000-0005-0000-0000-0000946B0000}"/>
    <cellStyle name="Normal 2 35 3 2 2 4" xfId="11905" xr:uid="{00000000-0005-0000-0000-0000956B0000}"/>
    <cellStyle name="Normal 2 35 3 2 2 4 2" xfId="27424" xr:uid="{00000000-0005-0000-0000-0000966B0000}"/>
    <cellStyle name="Normal 2 35 3 2 2 5" xfId="11906" xr:uid="{00000000-0005-0000-0000-0000976B0000}"/>
    <cellStyle name="Normal 2 35 3 2 2 5 2" xfId="31261" xr:uid="{00000000-0005-0000-0000-0000986B0000}"/>
    <cellStyle name="Normal 2 35 3 2 2 6" xfId="18087" xr:uid="{00000000-0005-0000-0000-0000996B0000}"/>
    <cellStyle name="Normal 2 35 3 2 3" xfId="11907" xr:uid="{00000000-0005-0000-0000-00009A6B0000}"/>
    <cellStyle name="Normal 2 35 3 2 3 2" xfId="11908" xr:uid="{00000000-0005-0000-0000-00009B6B0000}"/>
    <cellStyle name="Normal 2 35 3 2 3 2 2" xfId="23590" xr:uid="{00000000-0005-0000-0000-00009C6B0000}"/>
    <cellStyle name="Normal 2 35 3 2 3 3" xfId="11909" xr:uid="{00000000-0005-0000-0000-00009D6B0000}"/>
    <cellStyle name="Normal 2 35 3 2 3 3 2" xfId="27426" xr:uid="{00000000-0005-0000-0000-00009E6B0000}"/>
    <cellStyle name="Normal 2 35 3 2 3 4" xfId="11910" xr:uid="{00000000-0005-0000-0000-00009F6B0000}"/>
    <cellStyle name="Normal 2 35 3 2 3 4 2" xfId="31263" xr:uid="{00000000-0005-0000-0000-0000A06B0000}"/>
    <cellStyle name="Normal 2 35 3 2 3 5" xfId="19287" xr:uid="{00000000-0005-0000-0000-0000A16B0000}"/>
    <cellStyle name="Normal 2 35 3 2 4" xfId="11911" xr:uid="{00000000-0005-0000-0000-0000A26B0000}"/>
    <cellStyle name="Normal 2 35 3 2 4 2" xfId="23587" xr:uid="{00000000-0005-0000-0000-0000A36B0000}"/>
    <cellStyle name="Normal 2 35 3 2 5" xfId="11912" xr:uid="{00000000-0005-0000-0000-0000A46B0000}"/>
    <cellStyle name="Normal 2 35 3 2 5 2" xfId="27423" xr:uid="{00000000-0005-0000-0000-0000A56B0000}"/>
    <cellStyle name="Normal 2 35 3 2 6" xfId="11913" xr:uid="{00000000-0005-0000-0000-0000A66B0000}"/>
    <cellStyle name="Normal 2 35 3 2 6 2" xfId="31260" xr:uid="{00000000-0005-0000-0000-0000A76B0000}"/>
    <cellStyle name="Normal 2 35 3 2 7" xfId="18086" xr:uid="{00000000-0005-0000-0000-0000A86B0000}"/>
    <cellStyle name="Normal 2 35 3 3" xfId="11914" xr:uid="{00000000-0005-0000-0000-0000A96B0000}"/>
    <cellStyle name="Normal 2 35 3 3 2" xfId="11915" xr:uid="{00000000-0005-0000-0000-0000AA6B0000}"/>
    <cellStyle name="Normal 2 35 3 3 2 2" xfId="11916" xr:uid="{00000000-0005-0000-0000-0000AB6B0000}"/>
    <cellStyle name="Normal 2 35 3 3 2 2 2" xfId="23592" xr:uid="{00000000-0005-0000-0000-0000AC6B0000}"/>
    <cellStyle name="Normal 2 35 3 3 2 3" xfId="11917" xr:uid="{00000000-0005-0000-0000-0000AD6B0000}"/>
    <cellStyle name="Normal 2 35 3 3 2 3 2" xfId="27428" xr:uid="{00000000-0005-0000-0000-0000AE6B0000}"/>
    <cellStyle name="Normal 2 35 3 3 2 4" xfId="11918" xr:uid="{00000000-0005-0000-0000-0000AF6B0000}"/>
    <cellStyle name="Normal 2 35 3 3 2 4 2" xfId="31265" xr:uid="{00000000-0005-0000-0000-0000B06B0000}"/>
    <cellStyle name="Normal 2 35 3 3 2 5" xfId="20273" xr:uid="{00000000-0005-0000-0000-0000B16B0000}"/>
    <cellStyle name="Normal 2 35 3 3 3" xfId="11919" xr:uid="{00000000-0005-0000-0000-0000B26B0000}"/>
    <cellStyle name="Normal 2 35 3 3 3 2" xfId="23591" xr:uid="{00000000-0005-0000-0000-0000B36B0000}"/>
    <cellStyle name="Normal 2 35 3 3 4" xfId="11920" xr:uid="{00000000-0005-0000-0000-0000B46B0000}"/>
    <cellStyle name="Normal 2 35 3 3 4 2" xfId="27427" xr:uid="{00000000-0005-0000-0000-0000B56B0000}"/>
    <cellStyle name="Normal 2 35 3 3 5" xfId="11921" xr:uid="{00000000-0005-0000-0000-0000B66B0000}"/>
    <cellStyle name="Normal 2 35 3 3 5 2" xfId="31264" xr:uid="{00000000-0005-0000-0000-0000B76B0000}"/>
    <cellStyle name="Normal 2 35 3 3 6" xfId="18088" xr:uid="{00000000-0005-0000-0000-0000B86B0000}"/>
    <cellStyle name="Normal 2 35 3 4" xfId="11922" xr:uid="{00000000-0005-0000-0000-0000B96B0000}"/>
    <cellStyle name="Normal 2 35 3 4 2" xfId="11923" xr:uid="{00000000-0005-0000-0000-0000BA6B0000}"/>
    <cellStyle name="Normal 2 35 3 4 2 2" xfId="23593" xr:uid="{00000000-0005-0000-0000-0000BB6B0000}"/>
    <cellStyle name="Normal 2 35 3 4 3" xfId="11924" xr:uid="{00000000-0005-0000-0000-0000BC6B0000}"/>
    <cellStyle name="Normal 2 35 3 4 3 2" xfId="27429" xr:uid="{00000000-0005-0000-0000-0000BD6B0000}"/>
    <cellStyle name="Normal 2 35 3 4 4" xfId="11925" xr:uid="{00000000-0005-0000-0000-0000BE6B0000}"/>
    <cellStyle name="Normal 2 35 3 4 4 2" xfId="31266" xr:uid="{00000000-0005-0000-0000-0000BF6B0000}"/>
    <cellStyle name="Normal 2 35 3 4 5" xfId="19286" xr:uid="{00000000-0005-0000-0000-0000C06B0000}"/>
    <cellStyle name="Normal 2 35 3 5" xfId="11926" xr:uid="{00000000-0005-0000-0000-0000C16B0000}"/>
    <cellStyle name="Normal 2 35 3 5 2" xfId="23586" xr:uid="{00000000-0005-0000-0000-0000C26B0000}"/>
    <cellStyle name="Normal 2 35 3 6" xfId="11927" xr:uid="{00000000-0005-0000-0000-0000C36B0000}"/>
    <cellStyle name="Normal 2 35 3 6 2" xfId="27422" xr:uid="{00000000-0005-0000-0000-0000C46B0000}"/>
    <cellStyle name="Normal 2 35 3 7" xfId="11928" xr:uid="{00000000-0005-0000-0000-0000C56B0000}"/>
    <cellStyle name="Normal 2 35 3 7 2" xfId="31259" xr:uid="{00000000-0005-0000-0000-0000C66B0000}"/>
    <cellStyle name="Normal 2 35 3 8" xfId="18085" xr:uid="{00000000-0005-0000-0000-0000C76B0000}"/>
    <cellStyle name="Normal 2 35 4" xfId="11929" xr:uid="{00000000-0005-0000-0000-0000C86B0000}"/>
    <cellStyle name="Normal 2 35 4 2" xfId="11930" xr:uid="{00000000-0005-0000-0000-0000C96B0000}"/>
    <cellStyle name="Normal 2 35 4 2 2" xfId="11931" xr:uid="{00000000-0005-0000-0000-0000CA6B0000}"/>
    <cellStyle name="Normal 2 35 4 2 2 2" xfId="11932" xr:uid="{00000000-0005-0000-0000-0000CB6B0000}"/>
    <cellStyle name="Normal 2 35 4 2 2 2 2" xfId="23596" xr:uid="{00000000-0005-0000-0000-0000CC6B0000}"/>
    <cellStyle name="Normal 2 35 4 2 2 3" xfId="11933" xr:uid="{00000000-0005-0000-0000-0000CD6B0000}"/>
    <cellStyle name="Normal 2 35 4 2 2 3 2" xfId="27432" xr:uid="{00000000-0005-0000-0000-0000CE6B0000}"/>
    <cellStyle name="Normal 2 35 4 2 2 4" xfId="11934" xr:uid="{00000000-0005-0000-0000-0000CF6B0000}"/>
    <cellStyle name="Normal 2 35 4 2 2 4 2" xfId="31269" xr:uid="{00000000-0005-0000-0000-0000D06B0000}"/>
    <cellStyle name="Normal 2 35 4 2 2 5" xfId="20275" xr:uid="{00000000-0005-0000-0000-0000D16B0000}"/>
    <cellStyle name="Normal 2 35 4 2 3" xfId="11935" xr:uid="{00000000-0005-0000-0000-0000D26B0000}"/>
    <cellStyle name="Normal 2 35 4 2 3 2" xfId="23595" xr:uid="{00000000-0005-0000-0000-0000D36B0000}"/>
    <cellStyle name="Normal 2 35 4 2 4" xfId="11936" xr:uid="{00000000-0005-0000-0000-0000D46B0000}"/>
    <cellStyle name="Normal 2 35 4 2 4 2" xfId="27431" xr:uid="{00000000-0005-0000-0000-0000D56B0000}"/>
    <cellStyle name="Normal 2 35 4 2 5" xfId="11937" xr:uid="{00000000-0005-0000-0000-0000D66B0000}"/>
    <cellStyle name="Normal 2 35 4 2 5 2" xfId="31268" xr:uid="{00000000-0005-0000-0000-0000D76B0000}"/>
    <cellStyle name="Normal 2 35 4 2 6" xfId="18090" xr:uid="{00000000-0005-0000-0000-0000D86B0000}"/>
    <cellStyle name="Normal 2 35 4 3" xfId="11938" xr:uid="{00000000-0005-0000-0000-0000D96B0000}"/>
    <cellStyle name="Normal 2 35 4 3 2" xfId="11939" xr:uid="{00000000-0005-0000-0000-0000DA6B0000}"/>
    <cellStyle name="Normal 2 35 4 3 2 2" xfId="23597" xr:uid="{00000000-0005-0000-0000-0000DB6B0000}"/>
    <cellStyle name="Normal 2 35 4 3 3" xfId="11940" xr:uid="{00000000-0005-0000-0000-0000DC6B0000}"/>
    <cellStyle name="Normal 2 35 4 3 3 2" xfId="27433" xr:uid="{00000000-0005-0000-0000-0000DD6B0000}"/>
    <cellStyle name="Normal 2 35 4 3 4" xfId="11941" xr:uid="{00000000-0005-0000-0000-0000DE6B0000}"/>
    <cellStyle name="Normal 2 35 4 3 4 2" xfId="31270" xr:uid="{00000000-0005-0000-0000-0000DF6B0000}"/>
    <cellStyle name="Normal 2 35 4 3 5" xfId="19288" xr:uid="{00000000-0005-0000-0000-0000E06B0000}"/>
    <cellStyle name="Normal 2 35 4 4" xfId="11942" xr:uid="{00000000-0005-0000-0000-0000E16B0000}"/>
    <cellStyle name="Normal 2 35 4 4 2" xfId="23594" xr:uid="{00000000-0005-0000-0000-0000E26B0000}"/>
    <cellStyle name="Normal 2 35 4 5" xfId="11943" xr:uid="{00000000-0005-0000-0000-0000E36B0000}"/>
    <cellStyle name="Normal 2 35 4 5 2" xfId="27430" xr:uid="{00000000-0005-0000-0000-0000E46B0000}"/>
    <cellStyle name="Normal 2 35 4 6" xfId="11944" xr:uid="{00000000-0005-0000-0000-0000E56B0000}"/>
    <cellStyle name="Normal 2 35 4 6 2" xfId="31267" xr:uid="{00000000-0005-0000-0000-0000E66B0000}"/>
    <cellStyle name="Normal 2 35 4 7" xfId="18089" xr:uid="{00000000-0005-0000-0000-0000E76B0000}"/>
    <cellStyle name="Normal 2 35 5" xfId="11945" xr:uid="{00000000-0005-0000-0000-0000E86B0000}"/>
    <cellStyle name="Normal 2 35 5 2" xfId="11946" xr:uid="{00000000-0005-0000-0000-0000E96B0000}"/>
    <cellStyle name="Normal 2 35 5 2 2" xfId="11947" xr:uid="{00000000-0005-0000-0000-0000EA6B0000}"/>
    <cellStyle name="Normal 2 35 5 2 2 2" xfId="11948" xr:uid="{00000000-0005-0000-0000-0000EB6B0000}"/>
    <cellStyle name="Normal 2 35 5 2 2 2 2" xfId="23600" xr:uid="{00000000-0005-0000-0000-0000EC6B0000}"/>
    <cellStyle name="Normal 2 35 5 2 2 3" xfId="11949" xr:uid="{00000000-0005-0000-0000-0000ED6B0000}"/>
    <cellStyle name="Normal 2 35 5 2 2 3 2" xfId="27436" xr:uid="{00000000-0005-0000-0000-0000EE6B0000}"/>
    <cellStyle name="Normal 2 35 5 2 2 4" xfId="11950" xr:uid="{00000000-0005-0000-0000-0000EF6B0000}"/>
    <cellStyle name="Normal 2 35 5 2 2 4 2" xfId="31273" xr:uid="{00000000-0005-0000-0000-0000F06B0000}"/>
    <cellStyle name="Normal 2 35 5 2 2 5" xfId="20597" xr:uid="{00000000-0005-0000-0000-0000F16B0000}"/>
    <cellStyle name="Normal 2 35 5 2 3" xfId="11951" xr:uid="{00000000-0005-0000-0000-0000F26B0000}"/>
    <cellStyle name="Normal 2 35 5 2 3 2" xfId="23599" xr:uid="{00000000-0005-0000-0000-0000F36B0000}"/>
    <cellStyle name="Normal 2 35 5 2 4" xfId="11952" xr:uid="{00000000-0005-0000-0000-0000F46B0000}"/>
    <cellStyle name="Normal 2 35 5 2 4 2" xfId="27435" xr:uid="{00000000-0005-0000-0000-0000F56B0000}"/>
    <cellStyle name="Normal 2 35 5 2 5" xfId="11953" xr:uid="{00000000-0005-0000-0000-0000F66B0000}"/>
    <cellStyle name="Normal 2 35 5 2 5 2" xfId="31272" xr:uid="{00000000-0005-0000-0000-0000F76B0000}"/>
    <cellStyle name="Normal 2 35 5 2 6" xfId="18092" xr:uid="{00000000-0005-0000-0000-0000F86B0000}"/>
    <cellStyle name="Normal 2 35 5 3" xfId="11954" xr:uid="{00000000-0005-0000-0000-0000F96B0000}"/>
    <cellStyle name="Normal 2 35 5 3 2" xfId="11955" xr:uid="{00000000-0005-0000-0000-0000FA6B0000}"/>
    <cellStyle name="Normal 2 35 5 3 2 2" xfId="23601" xr:uid="{00000000-0005-0000-0000-0000FB6B0000}"/>
    <cellStyle name="Normal 2 35 5 3 3" xfId="11956" xr:uid="{00000000-0005-0000-0000-0000FC6B0000}"/>
    <cellStyle name="Normal 2 35 5 3 3 2" xfId="27437" xr:uid="{00000000-0005-0000-0000-0000FD6B0000}"/>
    <cellStyle name="Normal 2 35 5 3 4" xfId="11957" xr:uid="{00000000-0005-0000-0000-0000FE6B0000}"/>
    <cellStyle name="Normal 2 35 5 3 4 2" xfId="31274" xr:uid="{00000000-0005-0000-0000-0000FF6B0000}"/>
    <cellStyle name="Normal 2 35 5 3 5" xfId="19609" xr:uid="{00000000-0005-0000-0000-0000006C0000}"/>
    <cellStyle name="Normal 2 35 5 4" xfId="11958" xr:uid="{00000000-0005-0000-0000-0000016C0000}"/>
    <cellStyle name="Normal 2 35 5 4 2" xfId="23598" xr:uid="{00000000-0005-0000-0000-0000026C0000}"/>
    <cellStyle name="Normal 2 35 5 5" xfId="11959" xr:uid="{00000000-0005-0000-0000-0000036C0000}"/>
    <cellStyle name="Normal 2 35 5 5 2" xfId="27434" xr:uid="{00000000-0005-0000-0000-0000046C0000}"/>
    <cellStyle name="Normal 2 35 5 6" xfId="11960" xr:uid="{00000000-0005-0000-0000-0000056C0000}"/>
    <cellStyle name="Normal 2 35 5 6 2" xfId="31271" xr:uid="{00000000-0005-0000-0000-0000066C0000}"/>
    <cellStyle name="Normal 2 35 5 7" xfId="18091" xr:uid="{00000000-0005-0000-0000-0000076C0000}"/>
    <cellStyle name="Normal 2 35 6" xfId="11961" xr:uid="{00000000-0005-0000-0000-0000086C0000}"/>
    <cellStyle name="Normal 2 35 6 2" xfId="11962" xr:uid="{00000000-0005-0000-0000-0000096C0000}"/>
    <cellStyle name="Normal 2 35 6 2 2" xfId="11963" xr:uid="{00000000-0005-0000-0000-00000A6C0000}"/>
    <cellStyle name="Normal 2 35 6 2 2 2" xfId="23603" xr:uid="{00000000-0005-0000-0000-00000B6C0000}"/>
    <cellStyle name="Normal 2 35 6 2 3" xfId="11964" xr:uid="{00000000-0005-0000-0000-00000C6C0000}"/>
    <cellStyle name="Normal 2 35 6 2 3 2" xfId="27439" xr:uid="{00000000-0005-0000-0000-00000D6C0000}"/>
    <cellStyle name="Normal 2 35 6 2 4" xfId="11965" xr:uid="{00000000-0005-0000-0000-00000E6C0000}"/>
    <cellStyle name="Normal 2 35 6 2 4 2" xfId="31276" xr:uid="{00000000-0005-0000-0000-00000F6C0000}"/>
    <cellStyle name="Normal 2 35 6 2 5" xfId="20268" xr:uid="{00000000-0005-0000-0000-0000106C0000}"/>
    <cellStyle name="Normal 2 35 6 3" xfId="11966" xr:uid="{00000000-0005-0000-0000-0000116C0000}"/>
    <cellStyle name="Normal 2 35 6 3 2" xfId="23602" xr:uid="{00000000-0005-0000-0000-0000126C0000}"/>
    <cellStyle name="Normal 2 35 6 4" xfId="11967" xr:uid="{00000000-0005-0000-0000-0000136C0000}"/>
    <cellStyle name="Normal 2 35 6 4 2" xfId="27438" xr:uid="{00000000-0005-0000-0000-0000146C0000}"/>
    <cellStyle name="Normal 2 35 6 5" xfId="11968" xr:uid="{00000000-0005-0000-0000-0000156C0000}"/>
    <cellStyle name="Normal 2 35 6 5 2" xfId="31275" xr:uid="{00000000-0005-0000-0000-0000166C0000}"/>
    <cellStyle name="Normal 2 35 6 6" xfId="18093" xr:uid="{00000000-0005-0000-0000-0000176C0000}"/>
    <cellStyle name="Normal 2 35 7" xfId="11969" xr:uid="{00000000-0005-0000-0000-0000186C0000}"/>
    <cellStyle name="Normal 2 35 7 2" xfId="11970" xr:uid="{00000000-0005-0000-0000-0000196C0000}"/>
    <cellStyle name="Normal 2 35 7 2 2" xfId="23604" xr:uid="{00000000-0005-0000-0000-00001A6C0000}"/>
    <cellStyle name="Normal 2 35 7 3" xfId="11971" xr:uid="{00000000-0005-0000-0000-00001B6C0000}"/>
    <cellStyle name="Normal 2 35 7 3 2" xfId="27440" xr:uid="{00000000-0005-0000-0000-00001C6C0000}"/>
    <cellStyle name="Normal 2 35 7 4" xfId="11972" xr:uid="{00000000-0005-0000-0000-00001D6C0000}"/>
    <cellStyle name="Normal 2 35 7 4 2" xfId="31277" xr:uid="{00000000-0005-0000-0000-00001E6C0000}"/>
    <cellStyle name="Normal 2 35 7 5" xfId="19281" xr:uid="{00000000-0005-0000-0000-00001F6C0000}"/>
    <cellStyle name="Normal 2 35 8" xfId="11973" xr:uid="{00000000-0005-0000-0000-0000206C0000}"/>
    <cellStyle name="Normal 2 35 8 2" xfId="23569" xr:uid="{00000000-0005-0000-0000-0000216C0000}"/>
    <cellStyle name="Normal 2 35 9" xfId="11974" xr:uid="{00000000-0005-0000-0000-0000226C0000}"/>
    <cellStyle name="Normal 2 35 9 2" xfId="27405" xr:uid="{00000000-0005-0000-0000-0000236C0000}"/>
    <cellStyle name="Normal 2 36" xfId="11975" xr:uid="{00000000-0005-0000-0000-0000246C0000}"/>
    <cellStyle name="Normal 2 36 10" xfId="11976" xr:uid="{00000000-0005-0000-0000-0000256C0000}"/>
    <cellStyle name="Normal 2 36 10 2" xfId="31278" xr:uid="{00000000-0005-0000-0000-0000266C0000}"/>
    <cellStyle name="Normal 2 36 11" xfId="18094" xr:uid="{00000000-0005-0000-0000-0000276C0000}"/>
    <cellStyle name="Normal 2 36 2" xfId="11977" xr:uid="{00000000-0005-0000-0000-0000286C0000}"/>
    <cellStyle name="Normal 2 36 2 2" xfId="11978" xr:uid="{00000000-0005-0000-0000-0000296C0000}"/>
    <cellStyle name="Normal 2 36 2 2 2" xfId="11979" xr:uid="{00000000-0005-0000-0000-00002A6C0000}"/>
    <cellStyle name="Normal 2 36 2 2 2 2" xfId="11980" xr:uid="{00000000-0005-0000-0000-00002B6C0000}"/>
    <cellStyle name="Normal 2 36 2 2 2 2 2" xfId="11981" xr:uid="{00000000-0005-0000-0000-00002C6C0000}"/>
    <cellStyle name="Normal 2 36 2 2 2 2 2 2" xfId="11982" xr:uid="{00000000-0005-0000-0000-00002D6C0000}"/>
    <cellStyle name="Normal 2 36 2 2 2 2 2 2 2" xfId="23610" xr:uid="{00000000-0005-0000-0000-00002E6C0000}"/>
    <cellStyle name="Normal 2 36 2 2 2 2 2 3" xfId="11983" xr:uid="{00000000-0005-0000-0000-00002F6C0000}"/>
    <cellStyle name="Normal 2 36 2 2 2 2 2 3 2" xfId="27446" xr:uid="{00000000-0005-0000-0000-0000306C0000}"/>
    <cellStyle name="Normal 2 36 2 2 2 2 2 4" xfId="11984" xr:uid="{00000000-0005-0000-0000-0000316C0000}"/>
    <cellStyle name="Normal 2 36 2 2 2 2 2 4 2" xfId="31283" xr:uid="{00000000-0005-0000-0000-0000326C0000}"/>
    <cellStyle name="Normal 2 36 2 2 2 2 2 5" xfId="20279" xr:uid="{00000000-0005-0000-0000-0000336C0000}"/>
    <cellStyle name="Normal 2 36 2 2 2 2 3" xfId="11985" xr:uid="{00000000-0005-0000-0000-0000346C0000}"/>
    <cellStyle name="Normal 2 36 2 2 2 2 3 2" xfId="23609" xr:uid="{00000000-0005-0000-0000-0000356C0000}"/>
    <cellStyle name="Normal 2 36 2 2 2 2 4" xfId="11986" xr:uid="{00000000-0005-0000-0000-0000366C0000}"/>
    <cellStyle name="Normal 2 36 2 2 2 2 4 2" xfId="27445" xr:uid="{00000000-0005-0000-0000-0000376C0000}"/>
    <cellStyle name="Normal 2 36 2 2 2 2 5" xfId="11987" xr:uid="{00000000-0005-0000-0000-0000386C0000}"/>
    <cellStyle name="Normal 2 36 2 2 2 2 5 2" xfId="31282" xr:uid="{00000000-0005-0000-0000-0000396C0000}"/>
    <cellStyle name="Normal 2 36 2 2 2 2 6" xfId="18098" xr:uid="{00000000-0005-0000-0000-00003A6C0000}"/>
    <cellStyle name="Normal 2 36 2 2 2 3" xfId="11988" xr:uid="{00000000-0005-0000-0000-00003B6C0000}"/>
    <cellStyle name="Normal 2 36 2 2 2 3 2" xfId="11989" xr:uid="{00000000-0005-0000-0000-00003C6C0000}"/>
    <cellStyle name="Normal 2 36 2 2 2 3 2 2" xfId="23611" xr:uid="{00000000-0005-0000-0000-00003D6C0000}"/>
    <cellStyle name="Normal 2 36 2 2 2 3 3" xfId="11990" xr:uid="{00000000-0005-0000-0000-00003E6C0000}"/>
    <cellStyle name="Normal 2 36 2 2 2 3 3 2" xfId="27447" xr:uid="{00000000-0005-0000-0000-00003F6C0000}"/>
    <cellStyle name="Normal 2 36 2 2 2 3 4" xfId="11991" xr:uid="{00000000-0005-0000-0000-0000406C0000}"/>
    <cellStyle name="Normal 2 36 2 2 2 3 4 2" xfId="31284" xr:uid="{00000000-0005-0000-0000-0000416C0000}"/>
    <cellStyle name="Normal 2 36 2 2 2 3 5" xfId="19292" xr:uid="{00000000-0005-0000-0000-0000426C0000}"/>
    <cellStyle name="Normal 2 36 2 2 2 4" xfId="11992" xr:uid="{00000000-0005-0000-0000-0000436C0000}"/>
    <cellStyle name="Normal 2 36 2 2 2 4 2" xfId="23608" xr:uid="{00000000-0005-0000-0000-0000446C0000}"/>
    <cellStyle name="Normal 2 36 2 2 2 5" xfId="11993" xr:uid="{00000000-0005-0000-0000-0000456C0000}"/>
    <cellStyle name="Normal 2 36 2 2 2 5 2" xfId="27444" xr:uid="{00000000-0005-0000-0000-0000466C0000}"/>
    <cellStyle name="Normal 2 36 2 2 2 6" xfId="11994" xr:uid="{00000000-0005-0000-0000-0000476C0000}"/>
    <cellStyle name="Normal 2 36 2 2 2 6 2" xfId="31281" xr:uid="{00000000-0005-0000-0000-0000486C0000}"/>
    <cellStyle name="Normal 2 36 2 2 2 7" xfId="18097" xr:uid="{00000000-0005-0000-0000-0000496C0000}"/>
    <cellStyle name="Normal 2 36 2 2 3" xfId="11995" xr:uid="{00000000-0005-0000-0000-00004A6C0000}"/>
    <cellStyle name="Normal 2 36 2 2 3 2" xfId="11996" xr:uid="{00000000-0005-0000-0000-00004B6C0000}"/>
    <cellStyle name="Normal 2 36 2 2 3 2 2" xfId="11997" xr:uid="{00000000-0005-0000-0000-00004C6C0000}"/>
    <cellStyle name="Normal 2 36 2 2 3 2 2 2" xfId="23613" xr:uid="{00000000-0005-0000-0000-00004D6C0000}"/>
    <cellStyle name="Normal 2 36 2 2 3 2 3" xfId="11998" xr:uid="{00000000-0005-0000-0000-00004E6C0000}"/>
    <cellStyle name="Normal 2 36 2 2 3 2 3 2" xfId="27449" xr:uid="{00000000-0005-0000-0000-00004F6C0000}"/>
    <cellStyle name="Normal 2 36 2 2 3 2 4" xfId="11999" xr:uid="{00000000-0005-0000-0000-0000506C0000}"/>
    <cellStyle name="Normal 2 36 2 2 3 2 4 2" xfId="31286" xr:uid="{00000000-0005-0000-0000-0000516C0000}"/>
    <cellStyle name="Normal 2 36 2 2 3 2 5" xfId="20278" xr:uid="{00000000-0005-0000-0000-0000526C0000}"/>
    <cellStyle name="Normal 2 36 2 2 3 3" xfId="12000" xr:uid="{00000000-0005-0000-0000-0000536C0000}"/>
    <cellStyle name="Normal 2 36 2 2 3 3 2" xfId="23612" xr:uid="{00000000-0005-0000-0000-0000546C0000}"/>
    <cellStyle name="Normal 2 36 2 2 3 4" xfId="12001" xr:uid="{00000000-0005-0000-0000-0000556C0000}"/>
    <cellStyle name="Normal 2 36 2 2 3 4 2" xfId="27448" xr:uid="{00000000-0005-0000-0000-0000566C0000}"/>
    <cellStyle name="Normal 2 36 2 2 3 5" xfId="12002" xr:uid="{00000000-0005-0000-0000-0000576C0000}"/>
    <cellStyle name="Normal 2 36 2 2 3 5 2" xfId="31285" xr:uid="{00000000-0005-0000-0000-0000586C0000}"/>
    <cellStyle name="Normal 2 36 2 2 3 6" xfId="18099" xr:uid="{00000000-0005-0000-0000-0000596C0000}"/>
    <cellStyle name="Normal 2 36 2 2 4" xfId="12003" xr:uid="{00000000-0005-0000-0000-00005A6C0000}"/>
    <cellStyle name="Normal 2 36 2 2 4 2" xfId="12004" xr:uid="{00000000-0005-0000-0000-00005B6C0000}"/>
    <cellStyle name="Normal 2 36 2 2 4 2 2" xfId="23614" xr:uid="{00000000-0005-0000-0000-00005C6C0000}"/>
    <cellStyle name="Normal 2 36 2 2 4 3" xfId="12005" xr:uid="{00000000-0005-0000-0000-00005D6C0000}"/>
    <cellStyle name="Normal 2 36 2 2 4 3 2" xfId="27450" xr:uid="{00000000-0005-0000-0000-00005E6C0000}"/>
    <cellStyle name="Normal 2 36 2 2 4 4" xfId="12006" xr:uid="{00000000-0005-0000-0000-00005F6C0000}"/>
    <cellStyle name="Normal 2 36 2 2 4 4 2" xfId="31287" xr:uid="{00000000-0005-0000-0000-0000606C0000}"/>
    <cellStyle name="Normal 2 36 2 2 4 5" xfId="19291" xr:uid="{00000000-0005-0000-0000-0000616C0000}"/>
    <cellStyle name="Normal 2 36 2 2 5" xfId="12007" xr:uid="{00000000-0005-0000-0000-0000626C0000}"/>
    <cellStyle name="Normal 2 36 2 2 5 2" xfId="23607" xr:uid="{00000000-0005-0000-0000-0000636C0000}"/>
    <cellStyle name="Normal 2 36 2 2 6" xfId="12008" xr:uid="{00000000-0005-0000-0000-0000646C0000}"/>
    <cellStyle name="Normal 2 36 2 2 6 2" xfId="27443" xr:uid="{00000000-0005-0000-0000-0000656C0000}"/>
    <cellStyle name="Normal 2 36 2 2 7" xfId="12009" xr:uid="{00000000-0005-0000-0000-0000666C0000}"/>
    <cellStyle name="Normal 2 36 2 2 7 2" xfId="31280" xr:uid="{00000000-0005-0000-0000-0000676C0000}"/>
    <cellStyle name="Normal 2 36 2 2 8" xfId="18096" xr:uid="{00000000-0005-0000-0000-0000686C0000}"/>
    <cellStyle name="Normal 2 36 2 3" xfId="12010" xr:uid="{00000000-0005-0000-0000-0000696C0000}"/>
    <cellStyle name="Normal 2 36 2 3 2" xfId="12011" xr:uid="{00000000-0005-0000-0000-00006A6C0000}"/>
    <cellStyle name="Normal 2 36 2 3 2 2" xfId="12012" xr:uid="{00000000-0005-0000-0000-00006B6C0000}"/>
    <cellStyle name="Normal 2 36 2 3 2 2 2" xfId="12013" xr:uid="{00000000-0005-0000-0000-00006C6C0000}"/>
    <cellStyle name="Normal 2 36 2 3 2 2 2 2" xfId="23617" xr:uid="{00000000-0005-0000-0000-00006D6C0000}"/>
    <cellStyle name="Normal 2 36 2 3 2 2 3" xfId="12014" xr:uid="{00000000-0005-0000-0000-00006E6C0000}"/>
    <cellStyle name="Normal 2 36 2 3 2 2 3 2" xfId="27453" xr:uid="{00000000-0005-0000-0000-00006F6C0000}"/>
    <cellStyle name="Normal 2 36 2 3 2 2 4" xfId="12015" xr:uid="{00000000-0005-0000-0000-0000706C0000}"/>
    <cellStyle name="Normal 2 36 2 3 2 2 4 2" xfId="31290" xr:uid="{00000000-0005-0000-0000-0000716C0000}"/>
    <cellStyle name="Normal 2 36 2 3 2 2 5" xfId="20280" xr:uid="{00000000-0005-0000-0000-0000726C0000}"/>
    <cellStyle name="Normal 2 36 2 3 2 3" xfId="12016" xr:uid="{00000000-0005-0000-0000-0000736C0000}"/>
    <cellStyle name="Normal 2 36 2 3 2 3 2" xfId="23616" xr:uid="{00000000-0005-0000-0000-0000746C0000}"/>
    <cellStyle name="Normal 2 36 2 3 2 4" xfId="12017" xr:uid="{00000000-0005-0000-0000-0000756C0000}"/>
    <cellStyle name="Normal 2 36 2 3 2 4 2" xfId="27452" xr:uid="{00000000-0005-0000-0000-0000766C0000}"/>
    <cellStyle name="Normal 2 36 2 3 2 5" xfId="12018" xr:uid="{00000000-0005-0000-0000-0000776C0000}"/>
    <cellStyle name="Normal 2 36 2 3 2 5 2" xfId="31289" xr:uid="{00000000-0005-0000-0000-0000786C0000}"/>
    <cellStyle name="Normal 2 36 2 3 2 6" xfId="18101" xr:uid="{00000000-0005-0000-0000-0000796C0000}"/>
    <cellStyle name="Normal 2 36 2 3 3" xfId="12019" xr:uid="{00000000-0005-0000-0000-00007A6C0000}"/>
    <cellStyle name="Normal 2 36 2 3 3 2" xfId="12020" xr:uid="{00000000-0005-0000-0000-00007B6C0000}"/>
    <cellStyle name="Normal 2 36 2 3 3 2 2" xfId="23618" xr:uid="{00000000-0005-0000-0000-00007C6C0000}"/>
    <cellStyle name="Normal 2 36 2 3 3 3" xfId="12021" xr:uid="{00000000-0005-0000-0000-00007D6C0000}"/>
    <cellStyle name="Normal 2 36 2 3 3 3 2" xfId="27454" xr:uid="{00000000-0005-0000-0000-00007E6C0000}"/>
    <cellStyle name="Normal 2 36 2 3 3 4" xfId="12022" xr:uid="{00000000-0005-0000-0000-00007F6C0000}"/>
    <cellStyle name="Normal 2 36 2 3 3 4 2" xfId="31291" xr:uid="{00000000-0005-0000-0000-0000806C0000}"/>
    <cellStyle name="Normal 2 36 2 3 3 5" xfId="19293" xr:uid="{00000000-0005-0000-0000-0000816C0000}"/>
    <cellStyle name="Normal 2 36 2 3 4" xfId="12023" xr:uid="{00000000-0005-0000-0000-0000826C0000}"/>
    <cellStyle name="Normal 2 36 2 3 4 2" xfId="23615" xr:uid="{00000000-0005-0000-0000-0000836C0000}"/>
    <cellStyle name="Normal 2 36 2 3 5" xfId="12024" xr:uid="{00000000-0005-0000-0000-0000846C0000}"/>
    <cellStyle name="Normal 2 36 2 3 5 2" xfId="27451" xr:uid="{00000000-0005-0000-0000-0000856C0000}"/>
    <cellStyle name="Normal 2 36 2 3 6" xfId="12025" xr:uid="{00000000-0005-0000-0000-0000866C0000}"/>
    <cellStyle name="Normal 2 36 2 3 6 2" xfId="31288" xr:uid="{00000000-0005-0000-0000-0000876C0000}"/>
    <cellStyle name="Normal 2 36 2 3 7" xfId="18100" xr:uid="{00000000-0005-0000-0000-0000886C0000}"/>
    <cellStyle name="Normal 2 36 2 4" xfId="12026" xr:uid="{00000000-0005-0000-0000-0000896C0000}"/>
    <cellStyle name="Normal 2 36 2 4 2" xfId="12027" xr:uid="{00000000-0005-0000-0000-00008A6C0000}"/>
    <cellStyle name="Normal 2 36 2 4 2 2" xfId="12028" xr:uid="{00000000-0005-0000-0000-00008B6C0000}"/>
    <cellStyle name="Normal 2 36 2 4 2 2 2" xfId="23620" xr:uid="{00000000-0005-0000-0000-00008C6C0000}"/>
    <cellStyle name="Normal 2 36 2 4 2 3" xfId="12029" xr:uid="{00000000-0005-0000-0000-00008D6C0000}"/>
    <cellStyle name="Normal 2 36 2 4 2 3 2" xfId="27456" xr:uid="{00000000-0005-0000-0000-00008E6C0000}"/>
    <cellStyle name="Normal 2 36 2 4 2 4" xfId="12030" xr:uid="{00000000-0005-0000-0000-00008F6C0000}"/>
    <cellStyle name="Normal 2 36 2 4 2 4 2" xfId="31293" xr:uid="{00000000-0005-0000-0000-0000906C0000}"/>
    <cellStyle name="Normal 2 36 2 4 2 5" xfId="20277" xr:uid="{00000000-0005-0000-0000-0000916C0000}"/>
    <cellStyle name="Normal 2 36 2 4 3" xfId="12031" xr:uid="{00000000-0005-0000-0000-0000926C0000}"/>
    <cellStyle name="Normal 2 36 2 4 3 2" xfId="23619" xr:uid="{00000000-0005-0000-0000-0000936C0000}"/>
    <cellStyle name="Normal 2 36 2 4 4" xfId="12032" xr:uid="{00000000-0005-0000-0000-0000946C0000}"/>
    <cellStyle name="Normal 2 36 2 4 4 2" xfId="27455" xr:uid="{00000000-0005-0000-0000-0000956C0000}"/>
    <cellStyle name="Normal 2 36 2 4 5" xfId="12033" xr:uid="{00000000-0005-0000-0000-0000966C0000}"/>
    <cellStyle name="Normal 2 36 2 4 5 2" xfId="31292" xr:uid="{00000000-0005-0000-0000-0000976C0000}"/>
    <cellStyle name="Normal 2 36 2 4 6" xfId="18102" xr:uid="{00000000-0005-0000-0000-0000986C0000}"/>
    <cellStyle name="Normal 2 36 2 5" xfId="12034" xr:uid="{00000000-0005-0000-0000-0000996C0000}"/>
    <cellStyle name="Normal 2 36 2 5 2" xfId="12035" xr:uid="{00000000-0005-0000-0000-00009A6C0000}"/>
    <cellStyle name="Normal 2 36 2 5 2 2" xfId="23621" xr:uid="{00000000-0005-0000-0000-00009B6C0000}"/>
    <cellStyle name="Normal 2 36 2 5 3" xfId="12036" xr:uid="{00000000-0005-0000-0000-00009C6C0000}"/>
    <cellStyle name="Normal 2 36 2 5 3 2" xfId="27457" xr:uid="{00000000-0005-0000-0000-00009D6C0000}"/>
    <cellStyle name="Normal 2 36 2 5 4" xfId="12037" xr:uid="{00000000-0005-0000-0000-00009E6C0000}"/>
    <cellStyle name="Normal 2 36 2 5 4 2" xfId="31294" xr:uid="{00000000-0005-0000-0000-00009F6C0000}"/>
    <cellStyle name="Normal 2 36 2 5 5" xfId="19290" xr:uid="{00000000-0005-0000-0000-0000A06C0000}"/>
    <cellStyle name="Normal 2 36 2 6" xfId="12038" xr:uid="{00000000-0005-0000-0000-0000A16C0000}"/>
    <cellStyle name="Normal 2 36 2 6 2" xfId="23606" xr:uid="{00000000-0005-0000-0000-0000A26C0000}"/>
    <cellStyle name="Normal 2 36 2 7" xfId="12039" xr:uid="{00000000-0005-0000-0000-0000A36C0000}"/>
    <cellStyle name="Normal 2 36 2 7 2" xfId="27442" xr:uid="{00000000-0005-0000-0000-0000A46C0000}"/>
    <cellStyle name="Normal 2 36 2 8" xfId="12040" xr:uid="{00000000-0005-0000-0000-0000A56C0000}"/>
    <cellStyle name="Normal 2 36 2 8 2" xfId="31279" xr:uid="{00000000-0005-0000-0000-0000A66C0000}"/>
    <cellStyle name="Normal 2 36 2 9" xfId="18095" xr:uid="{00000000-0005-0000-0000-0000A76C0000}"/>
    <cellStyle name="Normal 2 36 3" xfId="12041" xr:uid="{00000000-0005-0000-0000-0000A86C0000}"/>
    <cellStyle name="Normal 2 36 3 2" xfId="12042" xr:uid="{00000000-0005-0000-0000-0000A96C0000}"/>
    <cellStyle name="Normal 2 36 3 2 2" xfId="12043" xr:uid="{00000000-0005-0000-0000-0000AA6C0000}"/>
    <cellStyle name="Normal 2 36 3 2 2 2" xfId="12044" xr:uid="{00000000-0005-0000-0000-0000AB6C0000}"/>
    <cellStyle name="Normal 2 36 3 2 2 2 2" xfId="12045" xr:uid="{00000000-0005-0000-0000-0000AC6C0000}"/>
    <cellStyle name="Normal 2 36 3 2 2 2 2 2" xfId="23625" xr:uid="{00000000-0005-0000-0000-0000AD6C0000}"/>
    <cellStyle name="Normal 2 36 3 2 2 2 3" xfId="12046" xr:uid="{00000000-0005-0000-0000-0000AE6C0000}"/>
    <cellStyle name="Normal 2 36 3 2 2 2 3 2" xfId="27461" xr:uid="{00000000-0005-0000-0000-0000AF6C0000}"/>
    <cellStyle name="Normal 2 36 3 2 2 2 4" xfId="12047" xr:uid="{00000000-0005-0000-0000-0000B06C0000}"/>
    <cellStyle name="Normal 2 36 3 2 2 2 4 2" xfId="31298" xr:uid="{00000000-0005-0000-0000-0000B16C0000}"/>
    <cellStyle name="Normal 2 36 3 2 2 2 5" xfId="20282" xr:uid="{00000000-0005-0000-0000-0000B26C0000}"/>
    <cellStyle name="Normal 2 36 3 2 2 3" xfId="12048" xr:uid="{00000000-0005-0000-0000-0000B36C0000}"/>
    <cellStyle name="Normal 2 36 3 2 2 3 2" xfId="23624" xr:uid="{00000000-0005-0000-0000-0000B46C0000}"/>
    <cellStyle name="Normal 2 36 3 2 2 4" xfId="12049" xr:uid="{00000000-0005-0000-0000-0000B56C0000}"/>
    <cellStyle name="Normal 2 36 3 2 2 4 2" xfId="27460" xr:uid="{00000000-0005-0000-0000-0000B66C0000}"/>
    <cellStyle name="Normal 2 36 3 2 2 5" xfId="12050" xr:uid="{00000000-0005-0000-0000-0000B76C0000}"/>
    <cellStyle name="Normal 2 36 3 2 2 5 2" xfId="31297" xr:uid="{00000000-0005-0000-0000-0000B86C0000}"/>
    <cellStyle name="Normal 2 36 3 2 2 6" xfId="18105" xr:uid="{00000000-0005-0000-0000-0000B96C0000}"/>
    <cellStyle name="Normal 2 36 3 2 3" xfId="12051" xr:uid="{00000000-0005-0000-0000-0000BA6C0000}"/>
    <cellStyle name="Normal 2 36 3 2 3 2" xfId="12052" xr:uid="{00000000-0005-0000-0000-0000BB6C0000}"/>
    <cellStyle name="Normal 2 36 3 2 3 2 2" xfId="23626" xr:uid="{00000000-0005-0000-0000-0000BC6C0000}"/>
    <cellStyle name="Normal 2 36 3 2 3 3" xfId="12053" xr:uid="{00000000-0005-0000-0000-0000BD6C0000}"/>
    <cellStyle name="Normal 2 36 3 2 3 3 2" xfId="27462" xr:uid="{00000000-0005-0000-0000-0000BE6C0000}"/>
    <cellStyle name="Normal 2 36 3 2 3 4" xfId="12054" xr:uid="{00000000-0005-0000-0000-0000BF6C0000}"/>
    <cellStyle name="Normal 2 36 3 2 3 4 2" xfId="31299" xr:uid="{00000000-0005-0000-0000-0000C06C0000}"/>
    <cellStyle name="Normal 2 36 3 2 3 5" xfId="19295" xr:uid="{00000000-0005-0000-0000-0000C16C0000}"/>
    <cellStyle name="Normal 2 36 3 2 4" xfId="12055" xr:uid="{00000000-0005-0000-0000-0000C26C0000}"/>
    <cellStyle name="Normal 2 36 3 2 4 2" xfId="23623" xr:uid="{00000000-0005-0000-0000-0000C36C0000}"/>
    <cellStyle name="Normal 2 36 3 2 5" xfId="12056" xr:uid="{00000000-0005-0000-0000-0000C46C0000}"/>
    <cellStyle name="Normal 2 36 3 2 5 2" xfId="27459" xr:uid="{00000000-0005-0000-0000-0000C56C0000}"/>
    <cellStyle name="Normal 2 36 3 2 6" xfId="12057" xr:uid="{00000000-0005-0000-0000-0000C66C0000}"/>
    <cellStyle name="Normal 2 36 3 2 6 2" xfId="31296" xr:uid="{00000000-0005-0000-0000-0000C76C0000}"/>
    <cellStyle name="Normal 2 36 3 2 7" xfId="18104" xr:uid="{00000000-0005-0000-0000-0000C86C0000}"/>
    <cellStyle name="Normal 2 36 3 3" xfId="12058" xr:uid="{00000000-0005-0000-0000-0000C96C0000}"/>
    <cellStyle name="Normal 2 36 3 3 2" xfId="12059" xr:uid="{00000000-0005-0000-0000-0000CA6C0000}"/>
    <cellStyle name="Normal 2 36 3 3 2 2" xfId="12060" xr:uid="{00000000-0005-0000-0000-0000CB6C0000}"/>
    <cellStyle name="Normal 2 36 3 3 2 2 2" xfId="23628" xr:uid="{00000000-0005-0000-0000-0000CC6C0000}"/>
    <cellStyle name="Normal 2 36 3 3 2 3" xfId="12061" xr:uid="{00000000-0005-0000-0000-0000CD6C0000}"/>
    <cellStyle name="Normal 2 36 3 3 2 3 2" xfId="27464" xr:uid="{00000000-0005-0000-0000-0000CE6C0000}"/>
    <cellStyle name="Normal 2 36 3 3 2 4" xfId="12062" xr:uid="{00000000-0005-0000-0000-0000CF6C0000}"/>
    <cellStyle name="Normal 2 36 3 3 2 4 2" xfId="31301" xr:uid="{00000000-0005-0000-0000-0000D06C0000}"/>
    <cellStyle name="Normal 2 36 3 3 2 5" xfId="20281" xr:uid="{00000000-0005-0000-0000-0000D16C0000}"/>
    <cellStyle name="Normal 2 36 3 3 3" xfId="12063" xr:uid="{00000000-0005-0000-0000-0000D26C0000}"/>
    <cellStyle name="Normal 2 36 3 3 3 2" xfId="23627" xr:uid="{00000000-0005-0000-0000-0000D36C0000}"/>
    <cellStyle name="Normal 2 36 3 3 4" xfId="12064" xr:uid="{00000000-0005-0000-0000-0000D46C0000}"/>
    <cellStyle name="Normal 2 36 3 3 4 2" xfId="27463" xr:uid="{00000000-0005-0000-0000-0000D56C0000}"/>
    <cellStyle name="Normal 2 36 3 3 5" xfId="12065" xr:uid="{00000000-0005-0000-0000-0000D66C0000}"/>
    <cellStyle name="Normal 2 36 3 3 5 2" xfId="31300" xr:uid="{00000000-0005-0000-0000-0000D76C0000}"/>
    <cellStyle name="Normal 2 36 3 3 6" xfId="18106" xr:uid="{00000000-0005-0000-0000-0000D86C0000}"/>
    <cellStyle name="Normal 2 36 3 4" xfId="12066" xr:uid="{00000000-0005-0000-0000-0000D96C0000}"/>
    <cellStyle name="Normal 2 36 3 4 2" xfId="12067" xr:uid="{00000000-0005-0000-0000-0000DA6C0000}"/>
    <cellStyle name="Normal 2 36 3 4 2 2" xfId="23629" xr:uid="{00000000-0005-0000-0000-0000DB6C0000}"/>
    <cellStyle name="Normal 2 36 3 4 3" xfId="12068" xr:uid="{00000000-0005-0000-0000-0000DC6C0000}"/>
    <cellStyle name="Normal 2 36 3 4 3 2" xfId="27465" xr:uid="{00000000-0005-0000-0000-0000DD6C0000}"/>
    <cellStyle name="Normal 2 36 3 4 4" xfId="12069" xr:uid="{00000000-0005-0000-0000-0000DE6C0000}"/>
    <cellStyle name="Normal 2 36 3 4 4 2" xfId="31302" xr:uid="{00000000-0005-0000-0000-0000DF6C0000}"/>
    <cellStyle name="Normal 2 36 3 4 5" xfId="19294" xr:uid="{00000000-0005-0000-0000-0000E06C0000}"/>
    <cellStyle name="Normal 2 36 3 5" xfId="12070" xr:uid="{00000000-0005-0000-0000-0000E16C0000}"/>
    <cellStyle name="Normal 2 36 3 5 2" xfId="23622" xr:uid="{00000000-0005-0000-0000-0000E26C0000}"/>
    <cellStyle name="Normal 2 36 3 6" xfId="12071" xr:uid="{00000000-0005-0000-0000-0000E36C0000}"/>
    <cellStyle name="Normal 2 36 3 6 2" xfId="27458" xr:uid="{00000000-0005-0000-0000-0000E46C0000}"/>
    <cellStyle name="Normal 2 36 3 7" xfId="12072" xr:uid="{00000000-0005-0000-0000-0000E56C0000}"/>
    <cellStyle name="Normal 2 36 3 7 2" xfId="31295" xr:uid="{00000000-0005-0000-0000-0000E66C0000}"/>
    <cellStyle name="Normal 2 36 3 8" xfId="18103" xr:uid="{00000000-0005-0000-0000-0000E76C0000}"/>
    <cellStyle name="Normal 2 36 4" xfId="12073" xr:uid="{00000000-0005-0000-0000-0000E86C0000}"/>
    <cellStyle name="Normal 2 36 4 2" xfId="12074" xr:uid="{00000000-0005-0000-0000-0000E96C0000}"/>
    <cellStyle name="Normal 2 36 4 2 2" xfId="12075" xr:uid="{00000000-0005-0000-0000-0000EA6C0000}"/>
    <cellStyle name="Normal 2 36 4 2 2 2" xfId="12076" xr:uid="{00000000-0005-0000-0000-0000EB6C0000}"/>
    <cellStyle name="Normal 2 36 4 2 2 2 2" xfId="23632" xr:uid="{00000000-0005-0000-0000-0000EC6C0000}"/>
    <cellStyle name="Normal 2 36 4 2 2 3" xfId="12077" xr:uid="{00000000-0005-0000-0000-0000ED6C0000}"/>
    <cellStyle name="Normal 2 36 4 2 2 3 2" xfId="27468" xr:uid="{00000000-0005-0000-0000-0000EE6C0000}"/>
    <cellStyle name="Normal 2 36 4 2 2 4" xfId="12078" xr:uid="{00000000-0005-0000-0000-0000EF6C0000}"/>
    <cellStyle name="Normal 2 36 4 2 2 4 2" xfId="31305" xr:uid="{00000000-0005-0000-0000-0000F06C0000}"/>
    <cellStyle name="Normal 2 36 4 2 2 5" xfId="20283" xr:uid="{00000000-0005-0000-0000-0000F16C0000}"/>
    <cellStyle name="Normal 2 36 4 2 3" xfId="12079" xr:uid="{00000000-0005-0000-0000-0000F26C0000}"/>
    <cellStyle name="Normal 2 36 4 2 3 2" xfId="23631" xr:uid="{00000000-0005-0000-0000-0000F36C0000}"/>
    <cellStyle name="Normal 2 36 4 2 4" xfId="12080" xr:uid="{00000000-0005-0000-0000-0000F46C0000}"/>
    <cellStyle name="Normal 2 36 4 2 4 2" xfId="27467" xr:uid="{00000000-0005-0000-0000-0000F56C0000}"/>
    <cellStyle name="Normal 2 36 4 2 5" xfId="12081" xr:uid="{00000000-0005-0000-0000-0000F66C0000}"/>
    <cellStyle name="Normal 2 36 4 2 5 2" xfId="31304" xr:uid="{00000000-0005-0000-0000-0000F76C0000}"/>
    <cellStyle name="Normal 2 36 4 2 6" xfId="18108" xr:uid="{00000000-0005-0000-0000-0000F86C0000}"/>
    <cellStyle name="Normal 2 36 4 3" xfId="12082" xr:uid="{00000000-0005-0000-0000-0000F96C0000}"/>
    <cellStyle name="Normal 2 36 4 3 2" xfId="12083" xr:uid="{00000000-0005-0000-0000-0000FA6C0000}"/>
    <cellStyle name="Normal 2 36 4 3 2 2" xfId="23633" xr:uid="{00000000-0005-0000-0000-0000FB6C0000}"/>
    <cellStyle name="Normal 2 36 4 3 3" xfId="12084" xr:uid="{00000000-0005-0000-0000-0000FC6C0000}"/>
    <cellStyle name="Normal 2 36 4 3 3 2" xfId="27469" xr:uid="{00000000-0005-0000-0000-0000FD6C0000}"/>
    <cellStyle name="Normal 2 36 4 3 4" xfId="12085" xr:uid="{00000000-0005-0000-0000-0000FE6C0000}"/>
    <cellStyle name="Normal 2 36 4 3 4 2" xfId="31306" xr:uid="{00000000-0005-0000-0000-0000FF6C0000}"/>
    <cellStyle name="Normal 2 36 4 3 5" xfId="19296" xr:uid="{00000000-0005-0000-0000-0000006D0000}"/>
    <cellStyle name="Normal 2 36 4 4" xfId="12086" xr:uid="{00000000-0005-0000-0000-0000016D0000}"/>
    <cellStyle name="Normal 2 36 4 4 2" xfId="23630" xr:uid="{00000000-0005-0000-0000-0000026D0000}"/>
    <cellStyle name="Normal 2 36 4 5" xfId="12087" xr:uid="{00000000-0005-0000-0000-0000036D0000}"/>
    <cellStyle name="Normal 2 36 4 5 2" xfId="27466" xr:uid="{00000000-0005-0000-0000-0000046D0000}"/>
    <cellStyle name="Normal 2 36 4 6" xfId="12088" xr:uid="{00000000-0005-0000-0000-0000056D0000}"/>
    <cellStyle name="Normal 2 36 4 6 2" xfId="31303" xr:uid="{00000000-0005-0000-0000-0000066D0000}"/>
    <cellStyle name="Normal 2 36 4 7" xfId="18107" xr:uid="{00000000-0005-0000-0000-0000076D0000}"/>
    <cellStyle name="Normal 2 36 5" xfId="12089" xr:uid="{00000000-0005-0000-0000-0000086D0000}"/>
    <cellStyle name="Normal 2 36 5 2" xfId="12090" xr:uid="{00000000-0005-0000-0000-0000096D0000}"/>
    <cellStyle name="Normal 2 36 5 2 2" xfId="12091" xr:uid="{00000000-0005-0000-0000-00000A6D0000}"/>
    <cellStyle name="Normal 2 36 5 2 2 2" xfId="12092" xr:uid="{00000000-0005-0000-0000-00000B6D0000}"/>
    <cellStyle name="Normal 2 36 5 2 2 2 2" xfId="23636" xr:uid="{00000000-0005-0000-0000-00000C6D0000}"/>
    <cellStyle name="Normal 2 36 5 2 2 3" xfId="12093" xr:uid="{00000000-0005-0000-0000-00000D6D0000}"/>
    <cellStyle name="Normal 2 36 5 2 2 3 2" xfId="27472" xr:uid="{00000000-0005-0000-0000-00000E6D0000}"/>
    <cellStyle name="Normal 2 36 5 2 2 4" xfId="12094" xr:uid="{00000000-0005-0000-0000-00000F6D0000}"/>
    <cellStyle name="Normal 2 36 5 2 2 4 2" xfId="31309" xr:uid="{00000000-0005-0000-0000-0000106D0000}"/>
    <cellStyle name="Normal 2 36 5 2 2 5" xfId="20598" xr:uid="{00000000-0005-0000-0000-0000116D0000}"/>
    <cellStyle name="Normal 2 36 5 2 3" xfId="12095" xr:uid="{00000000-0005-0000-0000-0000126D0000}"/>
    <cellStyle name="Normal 2 36 5 2 3 2" xfId="23635" xr:uid="{00000000-0005-0000-0000-0000136D0000}"/>
    <cellStyle name="Normal 2 36 5 2 4" xfId="12096" xr:uid="{00000000-0005-0000-0000-0000146D0000}"/>
    <cellStyle name="Normal 2 36 5 2 4 2" xfId="27471" xr:uid="{00000000-0005-0000-0000-0000156D0000}"/>
    <cellStyle name="Normal 2 36 5 2 5" xfId="12097" xr:uid="{00000000-0005-0000-0000-0000166D0000}"/>
    <cellStyle name="Normal 2 36 5 2 5 2" xfId="31308" xr:uid="{00000000-0005-0000-0000-0000176D0000}"/>
    <cellStyle name="Normal 2 36 5 2 6" xfId="18110" xr:uid="{00000000-0005-0000-0000-0000186D0000}"/>
    <cellStyle name="Normal 2 36 5 3" xfId="12098" xr:uid="{00000000-0005-0000-0000-0000196D0000}"/>
    <cellStyle name="Normal 2 36 5 3 2" xfId="12099" xr:uid="{00000000-0005-0000-0000-00001A6D0000}"/>
    <cellStyle name="Normal 2 36 5 3 2 2" xfId="23637" xr:uid="{00000000-0005-0000-0000-00001B6D0000}"/>
    <cellStyle name="Normal 2 36 5 3 3" xfId="12100" xr:uid="{00000000-0005-0000-0000-00001C6D0000}"/>
    <cellStyle name="Normal 2 36 5 3 3 2" xfId="27473" xr:uid="{00000000-0005-0000-0000-00001D6D0000}"/>
    <cellStyle name="Normal 2 36 5 3 4" xfId="12101" xr:uid="{00000000-0005-0000-0000-00001E6D0000}"/>
    <cellStyle name="Normal 2 36 5 3 4 2" xfId="31310" xr:uid="{00000000-0005-0000-0000-00001F6D0000}"/>
    <cellStyle name="Normal 2 36 5 3 5" xfId="19610" xr:uid="{00000000-0005-0000-0000-0000206D0000}"/>
    <cellStyle name="Normal 2 36 5 4" xfId="12102" xr:uid="{00000000-0005-0000-0000-0000216D0000}"/>
    <cellStyle name="Normal 2 36 5 4 2" xfId="23634" xr:uid="{00000000-0005-0000-0000-0000226D0000}"/>
    <cellStyle name="Normal 2 36 5 5" xfId="12103" xr:uid="{00000000-0005-0000-0000-0000236D0000}"/>
    <cellStyle name="Normal 2 36 5 5 2" xfId="27470" xr:uid="{00000000-0005-0000-0000-0000246D0000}"/>
    <cellStyle name="Normal 2 36 5 6" xfId="12104" xr:uid="{00000000-0005-0000-0000-0000256D0000}"/>
    <cellStyle name="Normal 2 36 5 6 2" xfId="31307" xr:uid="{00000000-0005-0000-0000-0000266D0000}"/>
    <cellStyle name="Normal 2 36 5 7" xfId="18109" xr:uid="{00000000-0005-0000-0000-0000276D0000}"/>
    <cellStyle name="Normal 2 36 6" xfId="12105" xr:uid="{00000000-0005-0000-0000-0000286D0000}"/>
    <cellStyle name="Normal 2 36 6 2" xfId="12106" xr:uid="{00000000-0005-0000-0000-0000296D0000}"/>
    <cellStyle name="Normal 2 36 6 2 2" xfId="12107" xr:uid="{00000000-0005-0000-0000-00002A6D0000}"/>
    <cellStyle name="Normal 2 36 6 2 2 2" xfId="23639" xr:uid="{00000000-0005-0000-0000-00002B6D0000}"/>
    <cellStyle name="Normal 2 36 6 2 3" xfId="12108" xr:uid="{00000000-0005-0000-0000-00002C6D0000}"/>
    <cellStyle name="Normal 2 36 6 2 3 2" xfId="27475" xr:uid="{00000000-0005-0000-0000-00002D6D0000}"/>
    <cellStyle name="Normal 2 36 6 2 4" xfId="12109" xr:uid="{00000000-0005-0000-0000-00002E6D0000}"/>
    <cellStyle name="Normal 2 36 6 2 4 2" xfId="31312" xr:uid="{00000000-0005-0000-0000-00002F6D0000}"/>
    <cellStyle name="Normal 2 36 6 2 5" xfId="20276" xr:uid="{00000000-0005-0000-0000-0000306D0000}"/>
    <cellStyle name="Normal 2 36 6 3" xfId="12110" xr:uid="{00000000-0005-0000-0000-0000316D0000}"/>
    <cellStyle name="Normal 2 36 6 3 2" xfId="23638" xr:uid="{00000000-0005-0000-0000-0000326D0000}"/>
    <cellStyle name="Normal 2 36 6 4" xfId="12111" xr:uid="{00000000-0005-0000-0000-0000336D0000}"/>
    <cellStyle name="Normal 2 36 6 4 2" xfId="27474" xr:uid="{00000000-0005-0000-0000-0000346D0000}"/>
    <cellStyle name="Normal 2 36 6 5" xfId="12112" xr:uid="{00000000-0005-0000-0000-0000356D0000}"/>
    <cellStyle name="Normal 2 36 6 5 2" xfId="31311" xr:uid="{00000000-0005-0000-0000-0000366D0000}"/>
    <cellStyle name="Normal 2 36 6 6" xfId="18111" xr:uid="{00000000-0005-0000-0000-0000376D0000}"/>
    <cellStyle name="Normal 2 36 7" xfId="12113" xr:uid="{00000000-0005-0000-0000-0000386D0000}"/>
    <cellStyle name="Normal 2 36 7 2" xfId="12114" xr:uid="{00000000-0005-0000-0000-0000396D0000}"/>
    <cellStyle name="Normal 2 36 7 2 2" xfId="23640" xr:uid="{00000000-0005-0000-0000-00003A6D0000}"/>
    <cellStyle name="Normal 2 36 7 3" xfId="12115" xr:uid="{00000000-0005-0000-0000-00003B6D0000}"/>
    <cellStyle name="Normal 2 36 7 3 2" xfId="27476" xr:uid="{00000000-0005-0000-0000-00003C6D0000}"/>
    <cellStyle name="Normal 2 36 7 4" xfId="12116" xr:uid="{00000000-0005-0000-0000-00003D6D0000}"/>
    <cellStyle name="Normal 2 36 7 4 2" xfId="31313" xr:uid="{00000000-0005-0000-0000-00003E6D0000}"/>
    <cellStyle name="Normal 2 36 7 5" xfId="19289" xr:uid="{00000000-0005-0000-0000-00003F6D0000}"/>
    <cellStyle name="Normal 2 36 8" xfId="12117" xr:uid="{00000000-0005-0000-0000-0000406D0000}"/>
    <cellStyle name="Normal 2 36 8 2" xfId="23605" xr:uid="{00000000-0005-0000-0000-0000416D0000}"/>
    <cellStyle name="Normal 2 36 9" xfId="12118" xr:uid="{00000000-0005-0000-0000-0000426D0000}"/>
    <cellStyle name="Normal 2 36 9 2" xfId="27441" xr:uid="{00000000-0005-0000-0000-0000436D0000}"/>
    <cellStyle name="Normal 2 37" xfId="12119" xr:uid="{00000000-0005-0000-0000-0000446D0000}"/>
    <cellStyle name="Normal 2 37 10" xfId="12120" xr:uid="{00000000-0005-0000-0000-0000456D0000}"/>
    <cellStyle name="Normal 2 37 10 2" xfId="31314" xr:uid="{00000000-0005-0000-0000-0000466D0000}"/>
    <cellStyle name="Normal 2 37 11" xfId="18112" xr:uid="{00000000-0005-0000-0000-0000476D0000}"/>
    <cellStyle name="Normal 2 37 2" xfId="12121" xr:uid="{00000000-0005-0000-0000-0000486D0000}"/>
    <cellStyle name="Normal 2 37 2 2" xfId="12122" xr:uid="{00000000-0005-0000-0000-0000496D0000}"/>
    <cellStyle name="Normal 2 37 2 2 2" xfId="12123" xr:uid="{00000000-0005-0000-0000-00004A6D0000}"/>
    <cellStyle name="Normal 2 37 2 2 2 2" xfId="12124" xr:uid="{00000000-0005-0000-0000-00004B6D0000}"/>
    <cellStyle name="Normal 2 37 2 2 2 2 2" xfId="12125" xr:uid="{00000000-0005-0000-0000-00004C6D0000}"/>
    <cellStyle name="Normal 2 37 2 2 2 2 2 2" xfId="12126" xr:uid="{00000000-0005-0000-0000-00004D6D0000}"/>
    <cellStyle name="Normal 2 37 2 2 2 2 2 2 2" xfId="23646" xr:uid="{00000000-0005-0000-0000-00004E6D0000}"/>
    <cellStyle name="Normal 2 37 2 2 2 2 2 3" xfId="12127" xr:uid="{00000000-0005-0000-0000-00004F6D0000}"/>
    <cellStyle name="Normal 2 37 2 2 2 2 2 3 2" xfId="27482" xr:uid="{00000000-0005-0000-0000-0000506D0000}"/>
    <cellStyle name="Normal 2 37 2 2 2 2 2 4" xfId="12128" xr:uid="{00000000-0005-0000-0000-0000516D0000}"/>
    <cellStyle name="Normal 2 37 2 2 2 2 2 4 2" xfId="31319" xr:uid="{00000000-0005-0000-0000-0000526D0000}"/>
    <cellStyle name="Normal 2 37 2 2 2 2 2 5" xfId="20287" xr:uid="{00000000-0005-0000-0000-0000536D0000}"/>
    <cellStyle name="Normal 2 37 2 2 2 2 3" xfId="12129" xr:uid="{00000000-0005-0000-0000-0000546D0000}"/>
    <cellStyle name="Normal 2 37 2 2 2 2 3 2" xfId="23645" xr:uid="{00000000-0005-0000-0000-0000556D0000}"/>
    <cellStyle name="Normal 2 37 2 2 2 2 4" xfId="12130" xr:uid="{00000000-0005-0000-0000-0000566D0000}"/>
    <cellStyle name="Normal 2 37 2 2 2 2 4 2" xfId="27481" xr:uid="{00000000-0005-0000-0000-0000576D0000}"/>
    <cellStyle name="Normal 2 37 2 2 2 2 5" xfId="12131" xr:uid="{00000000-0005-0000-0000-0000586D0000}"/>
    <cellStyle name="Normal 2 37 2 2 2 2 5 2" xfId="31318" xr:uid="{00000000-0005-0000-0000-0000596D0000}"/>
    <cellStyle name="Normal 2 37 2 2 2 2 6" xfId="18116" xr:uid="{00000000-0005-0000-0000-00005A6D0000}"/>
    <cellStyle name="Normal 2 37 2 2 2 3" xfId="12132" xr:uid="{00000000-0005-0000-0000-00005B6D0000}"/>
    <cellStyle name="Normal 2 37 2 2 2 3 2" xfId="12133" xr:uid="{00000000-0005-0000-0000-00005C6D0000}"/>
    <cellStyle name="Normal 2 37 2 2 2 3 2 2" xfId="23647" xr:uid="{00000000-0005-0000-0000-00005D6D0000}"/>
    <cellStyle name="Normal 2 37 2 2 2 3 3" xfId="12134" xr:uid="{00000000-0005-0000-0000-00005E6D0000}"/>
    <cellStyle name="Normal 2 37 2 2 2 3 3 2" xfId="27483" xr:uid="{00000000-0005-0000-0000-00005F6D0000}"/>
    <cellStyle name="Normal 2 37 2 2 2 3 4" xfId="12135" xr:uid="{00000000-0005-0000-0000-0000606D0000}"/>
    <cellStyle name="Normal 2 37 2 2 2 3 4 2" xfId="31320" xr:uid="{00000000-0005-0000-0000-0000616D0000}"/>
    <cellStyle name="Normal 2 37 2 2 2 3 5" xfId="19300" xr:uid="{00000000-0005-0000-0000-0000626D0000}"/>
    <cellStyle name="Normal 2 37 2 2 2 4" xfId="12136" xr:uid="{00000000-0005-0000-0000-0000636D0000}"/>
    <cellStyle name="Normal 2 37 2 2 2 4 2" xfId="23644" xr:uid="{00000000-0005-0000-0000-0000646D0000}"/>
    <cellStyle name="Normal 2 37 2 2 2 5" xfId="12137" xr:uid="{00000000-0005-0000-0000-0000656D0000}"/>
    <cellStyle name="Normal 2 37 2 2 2 5 2" xfId="27480" xr:uid="{00000000-0005-0000-0000-0000666D0000}"/>
    <cellStyle name="Normal 2 37 2 2 2 6" xfId="12138" xr:uid="{00000000-0005-0000-0000-0000676D0000}"/>
    <cellStyle name="Normal 2 37 2 2 2 6 2" xfId="31317" xr:uid="{00000000-0005-0000-0000-0000686D0000}"/>
    <cellStyle name="Normal 2 37 2 2 2 7" xfId="18115" xr:uid="{00000000-0005-0000-0000-0000696D0000}"/>
    <cellStyle name="Normal 2 37 2 2 3" xfId="12139" xr:uid="{00000000-0005-0000-0000-00006A6D0000}"/>
    <cellStyle name="Normal 2 37 2 2 3 2" xfId="12140" xr:uid="{00000000-0005-0000-0000-00006B6D0000}"/>
    <cellStyle name="Normal 2 37 2 2 3 2 2" xfId="12141" xr:uid="{00000000-0005-0000-0000-00006C6D0000}"/>
    <cellStyle name="Normal 2 37 2 2 3 2 2 2" xfId="23649" xr:uid="{00000000-0005-0000-0000-00006D6D0000}"/>
    <cellStyle name="Normal 2 37 2 2 3 2 3" xfId="12142" xr:uid="{00000000-0005-0000-0000-00006E6D0000}"/>
    <cellStyle name="Normal 2 37 2 2 3 2 3 2" xfId="27485" xr:uid="{00000000-0005-0000-0000-00006F6D0000}"/>
    <cellStyle name="Normal 2 37 2 2 3 2 4" xfId="12143" xr:uid="{00000000-0005-0000-0000-0000706D0000}"/>
    <cellStyle name="Normal 2 37 2 2 3 2 4 2" xfId="31322" xr:uid="{00000000-0005-0000-0000-0000716D0000}"/>
    <cellStyle name="Normal 2 37 2 2 3 2 5" xfId="20286" xr:uid="{00000000-0005-0000-0000-0000726D0000}"/>
    <cellStyle name="Normal 2 37 2 2 3 3" xfId="12144" xr:uid="{00000000-0005-0000-0000-0000736D0000}"/>
    <cellStyle name="Normal 2 37 2 2 3 3 2" xfId="23648" xr:uid="{00000000-0005-0000-0000-0000746D0000}"/>
    <cellStyle name="Normal 2 37 2 2 3 4" xfId="12145" xr:uid="{00000000-0005-0000-0000-0000756D0000}"/>
    <cellStyle name="Normal 2 37 2 2 3 4 2" xfId="27484" xr:uid="{00000000-0005-0000-0000-0000766D0000}"/>
    <cellStyle name="Normal 2 37 2 2 3 5" xfId="12146" xr:uid="{00000000-0005-0000-0000-0000776D0000}"/>
    <cellStyle name="Normal 2 37 2 2 3 5 2" xfId="31321" xr:uid="{00000000-0005-0000-0000-0000786D0000}"/>
    <cellStyle name="Normal 2 37 2 2 3 6" xfId="18117" xr:uid="{00000000-0005-0000-0000-0000796D0000}"/>
    <cellStyle name="Normal 2 37 2 2 4" xfId="12147" xr:uid="{00000000-0005-0000-0000-00007A6D0000}"/>
    <cellStyle name="Normal 2 37 2 2 4 2" xfId="12148" xr:uid="{00000000-0005-0000-0000-00007B6D0000}"/>
    <cellStyle name="Normal 2 37 2 2 4 2 2" xfId="23650" xr:uid="{00000000-0005-0000-0000-00007C6D0000}"/>
    <cellStyle name="Normal 2 37 2 2 4 3" xfId="12149" xr:uid="{00000000-0005-0000-0000-00007D6D0000}"/>
    <cellStyle name="Normal 2 37 2 2 4 3 2" xfId="27486" xr:uid="{00000000-0005-0000-0000-00007E6D0000}"/>
    <cellStyle name="Normal 2 37 2 2 4 4" xfId="12150" xr:uid="{00000000-0005-0000-0000-00007F6D0000}"/>
    <cellStyle name="Normal 2 37 2 2 4 4 2" xfId="31323" xr:uid="{00000000-0005-0000-0000-0000806D0000}"/>
    <cellStyle name="Normal 2 37 2 2 4 5" xfId="19299" xr:uid="{00000000-0005-0000-0000-0000816D0000}"/>
    <cellStyle name="Normal 2 37 2 2 5" xfId="12151" xr:uid="{00000000-0005-0000-0000-0000826D0000}"/>
    <cellStyle name="Normal 2 37 2 2 5 2" xfId="23643" xr:uid="{00000000-0005-0000-0000-0000836D0000}"/>
    <cellStyle name="Normal 2 37 2 2 6" xfId="12152" xr:uid="{00000000-0005-0000-0000-0000846D0000}"/>
    <cellStyle name="Normal 2 37 2 2 6 2" xfId="27479" xr:uid="{00000000-0005-0000-0000-0000856D0000}"/>
    <cellStyle name="Normal 2 37 2 2 7" xfId="12153" xr:uid="{00000000-0005-0000-0000-0000866D0000}"/>
    <cellStyle name="Normal 2 37 2 2 7 2" xfId="31316" xr:uid="{00000000-0005-0000-0000-0000876D0000}"/>
    <cellStyle name="Normal 2 37 2 2 8" xfId="18114" xr:uid="{00000000-0005-0000-0000-0000886D0000}"/>
    <cellStyle name="Normal 2 37 2 3" xfId="12154" xr:uid="{00000000-0005-0000-0000-0000896D0000}"/>
    <cellStyle name="Normal 2 37 2 3 2" xfId="12155" xr:uid="{00000000-0005-0000-0000-00008A6D0000}"/>
    <cellStyle name="Normal 2 37 2 3 2 2" xfId="12156" xr:uid="{00000000-0005-0000-0000-00008B6D0000}"/>
    <cellStyle name="Normal 2 37 2 3 2 2 2" xfId="12157" xr:uid="{00000000-0005-0000-0000-00008C6D0000}"/>
    <cellStyle name="Normal 2 37 2 3 2 2 2 2" xfId="23653" xr:uid="{00000000-0005-0000-0000-00008D6D0000}"/>
    <cellStyle name="Normal 2 37 2 3 2 2 3" xfId="12158" xr:uid="{00000000-0005-0000-0000-00008E6D0000}"/>
    <cellStyle name="Normal 2 37 2 3 2 2 3 2" xfId="27489" xr:uid="{00000000-0005-0000-0000-00008F6D0000}"/>
    <cellStyle name="Normal 2 37 2 3 2 2 4" xfId="12159" xr:uid="{00000000-0005-0000-0000-0000906D0000}"/>
    <cellStyle name="Normal 2 37 2 3 2 2 4 2" xfId="31326" xr:uid="{00000000-0005-0000-0000-0000916D0000}"/>
    <cellStyle name="Normal 2 37 2 3 2 2 5" xfId="20288" xr:uid="{00000000-0005-0000-0000-0000926D0000}"/>
    <cellStyle name="Normal 2 37 2 3 2 3" xfId="12160" xr:uid="{00000000-0005-0000-0000-0000936D0000}"/>
    <cellStyle name="Normal 2 37 2 3 2 3 2" xfId="23652" xr:uid="{00000000-0005-0000-0000-0000946D0000}"/>
    <cellStyle name="Normal 2 37 2 3 2 4" xfId="12161" xr:uid="{00000000-0005-0000-0000-0000956D0000}"/>
    <cellStyle name="Normal 2 37 2 3 2 4 2" xfId="27488" xr:uid="{00000000-0005-0000-0000-0000966D0000}"/>
    <cellStyle name="Normal 2 37 2 3 2 5" xfId="12162" xr:uid="{00000000-0005-0000-0000-0000976D0000}"/>
    <cellStyle name="Normal 2 37 2 3 2 5 2" xfId="31325" xr:uid="{00000000-0005-0000-0000-0000986D0000}"/>
    <cellStyle name="Normal 2 37 2 3 2 6" xfId="18119" xr:uid="{00000000-0005-0000-0000-0000996D0000}"/>
    <cellStyle name="Normal 2 37 2 3 3" xfId="12163" xr:uid="{00000000-0005-0000-0000-00009A6D0000}"/>
    <cellStyle name="Normal 2 37 2 3 3 2" xfId="12164" xr:uid="{00000000-0005-0000-0000-00009B6D0000}"/>
    <cellStyle name="Normal 2 37 2 3 3 2 2" xfId="23654" xr:uid="{00000000-0005-0000-0000-00009C6D0000}"/>
    <cellStyle name="Normal 2 37 2 3 3 3" xfId="12165" xr:uid="{00000000-0005-0000-0000-00009D6D0000}"/>
    <cellStyle name="Normal 2 37 2 3 3 3 2" xfId="27490" xr:uid="{00000000-0005-0000-0000-00009E6D0000}"/>
    <cellStyle name="Normal 2 37 2 3 3 4" xfId="12166" xr:uid="{00000000-0005-0000-0000-00009F6D0000}"/>
    <cellStyle name="Normal 2 37 2 3 3 4 2" xfId="31327" xr:uid="{00000000-0005-0000-0000-0000A06D0000}"/>
    <cellStyle name="Normal 2 37 2 3 3 5" xfId="19301" xr:uid="{00000000-0005-0000-0000-0000A16D0000}"/>
    <cellStyle name="Normal 2 37 2 3 4" xfId="12167" xr:uid="{00000000-0005-0000-0000-0000A26D0000}"/>
    <cellStyle name="Normal 2 37 2 3 4 2" xfId="23651" xr:uid="{00000000-0005-0000-0000-0000A36D0000}"/>
    <cellStyle name="Normal 2 37 2 3 5" xfId="12168" xr:uid="{00000000-0005-0000-0000-0000A46D0000}"/>
    <cellStyle name="Normal 2 37 2 3 5 2" xfId="27487" xr:uid="{00000000-0005-0000-0000-0000A56D0000}"/>
    <cellStyle name="Normal 2 37 2 3 6" xfId="12169" xr:uid="{00000000-0005-0000-0000-0000A66D0000}"/>
    <cellStyle name="Normal 2 37 2 3 6 2" xfId="31324" xr:uid="{00000000-0005-0000-0000-0000A76D0000}"/>
    <cellStyle name="Normal 2 37 2 3 7" xfId="18118" xr:uid="{00000000-0005-0000-0000-0000A86D0000}"/>
    <cellStyle name="Normal 2 37 2 4" xfId="12170" xr:uid="{00000000-0005-0000-0000-0000A96D0000}"/>
    <cellStyle name="Normal 2 37 2 4 2" xfId="12171" xr:uid="{00000000-0005-0000-0000-0000AA6D0000}"/>
    <cellStyle name="Normal 2 37 2 4 2 2" xfId="12172" xr:uid="{00000000-0005-0000-0000-0000AB6D0000}"/>
    <cellStyle name="Normal 2 37 2 4 2 2 2" xfId="23656" xr:uid="{00000000-0005-0000-0000-0000AC6D0000}"/>
    <cellStyle name="Normal 2 37 2 4 2 3" xfId="12173" xr:uid="{00000000-0005-0000-0000-0000AD6D0000}"/>
    <cellStyle name="Normal 2 37 2 4 2 3 2" xfId="27492" xr:uid="{00000000-0005-0000-0000-0000AE6D0000}"/>
    <cellStyle name="Normal 2 37 2 4 2 4" xfId="12174" xr:uid="{00000000-0005-0000-0000-0000AF6D0000}"/>
    <cellStyle name="Normal 2 37 2 4 2 4 2" xfId="31329" xr:uid="{00000000-0005-0000-0000-0000B06D0000}"/>
    <cellStyle name="Normal 2 37 2 4 2 5" xfId="20285" xr:uid="{00000000-0005-0000-0000-0000B16D0000}"/>
    <cellStyle name="Normal 2 37 2 4 3" xfId="12175" xr:uid="{00000000-0005-0000-0000-0000B26D0000}"/>
    <cellStyle name="Normal 2 37 2 4 3 2" xfId="23655" xr:uid="{00000000-0005-0000-0000-0000B36D0000}"/>
    <cellStyle name="Normal 2 37 2 4 4" xfId="12176" xr:uid="{00000000-0005-0000-0000-0000B46D0000}"/>
    <cellStyle name="Normal 2 37 2 4 4 2" xfId="27491" xr:uid="{00000000-0005-0000-0000-0000B56D0000}"/>
    <cellStyle name="Normal 2 37 2 4 5" xfId="12177" xr:uid="{00000000-0005-0000-0000-0000B66D0000}"/>
    <cellStyle name="Normal 2 37 2 4 5 2" xfId="31328" xr:uid="{00000000-0005-0000-0000-0000B76D0000}"/>
    <cellStyle name="Normal 2 37 2 4 6" xfId="18120" xr:uid="{00000000-0005-0000-0000-0000B86D0000}"/>
    <cellStyle name="Normal 2 37 2 5" xfId="12178" xr:uid="{00000000-0005-0000-0000-0000B96D0000}"/>
    <cellStyle name="Normal 2 37 2 5 2" xfId="12179" xr:uid="{00000000-0005-0000-0000-0000BA6D0000}"/>
    <cellStyle name="Normal 2 37 2 5 2 2" xfId="23657" xr:uid="{00000000-0005-0000-0000-0000BB6D0000}"/>
    <cellStyle name="Normal 2 37 2 5 3" xfId="12180" xr:uid="{00000000-0005-0000-0000-0000BC6D0000}"/>
    <cellStyle name="Normal 2 37 2 5 3 2" xfId="27493" xr:uid="{00000000-0005-0000-0000-0000BD6D0000}"/>
    <cellStyle name="Normal 2 37 2 5 4" xfId="12181" xr:uid="{00000000-0005-0000-0000-0000BE6D0000}"/>
    <cellStyle name="Normal 2 37 2 5 4 2" xfId="31330" xr:uid="{00000000-0005-0000-0000-0000BF6D0000}"/>
    <cellStyle name="Normal 2 37 2 5 5" xfId="19298" xr:uid="{00000000-0005-0000-0000-0000C06D0000}"/>
    <cellStyle name="Normal 2 37 2 6" xfId="12182" xr:uid="{00000000-0005-0000-0000-0000C16D0000}"/>
    <cellStyle name="Normal 2 37 2 6 2" xfId="23642" xr:uid="{00000000-0005-0000-0000-0000C26D0000}"/>
    <cellStyle name="Normal 2 37 2 7" xfId="12183" xr:uid="{00000000-0005-0000-0000-0000C36D0000}"/>
    <cellStyle name="Normal 2 37 2 7 2" xfId="27478" xr:uid="{00000000-0005-0000-0000-0000C46D0000}"/>
    <cellStyle name="Normal 2 37 2 8" xfId="12184" xr:uid="{00000000-0005-0000-0000-0000C56D0000}"/>
    <cellStyle name="Normal 2 37 2 8 2" xfId="31315" xr:uid="{00000000-0005-0000-0000-0000C66D0000}"/>
    <cellStyle name="Normal 2 37 2 9" xfId="18113" xr:uid="{00000000-0005-0000-0000-0000C76D0000}"/>
    <cellStyle name="Normal 2 37 3" xfId="12185" xr:uid="{00000000-0005-0000-0000-0000C86D0000}"/>
    <cellStyle name="Normal 2 37 3 2" xfId="12186" xr:uid="{00000000-0005-0000-0000-0000C96D0000}"/>
    <cellStyle name="Normal 2 37 3 2 2" xfId="12187" xr:uid="{00000000-0005-0000-0000-0000CA6D0000}"/>
    <cellStyle name="Normal 2 37 3 2 2 2" xfId="12188" xr:uid="{00000000-0005-0000-0000-0000CB6D0000}"/>
    <cellStyle name="Normal 2 37 3 2 2 2 2" xfId="12189" xr:uid="{00000000-0005-0000-0000-0000CC6D0000}"/>
    <cellStyle name="Normal 2 37 3 2 2 2 2 2" xfId="23661" xr:uid="{00000000-0005-0000-0000-0000CD6D0000}"/>
    <cellStyle name="Normal 2 37 3 2 2 2 3" xfId="12190" xr:uid="{00000000-0005-0000-0000-0000CE6D0000}"/>
    <cellStyle name="Normal 2 37 3 2 2 2 3 2" xfId="27497" xr:uid="{00000000-0005-0000-0000-0000CF6D0000}"/>
    <cellStyle name="Normal 2 37 3 2 2 2 4" xfId="12191" xr:uid="{00000000-0005-0000-0000-0000D06D0000}"/>
    <cellStyle name="Normal 2 37 3 2 2 2 4 2" xfId="31334" xr:uid="{00000000-0005-0000-0000-0000D16D0000}"/>
    <cellStyle name="Normal 2 37 3 2 2 2 5" xfId="20290" xr:uid="{00000000-0005-0000-0000-0000D26D0000}"/>
    <cellStyle name="Normal 2 37 3 2 2 3" xfId="12192" xr:uid="{00000000-0005-0000-0000-0000D36D0000}"/>
    <cellStyle name="Normal 2 37 3 2 2 3 2" xfId="23660" xr:uid="{00000000-0005-0000-0000-0000D46D0000}"/>
    <cellStyle name="Normal 2 37 3 2 2 4" xfId="12193" xr:uid="{00000000-0005-0000-0000-0000D56D0000}"/>
    <cellStyle name="Normal 2 37 3 2 2 4 2" xfId="27496" xr:uid="{00000000-0005-0000-0000-0000D66D0000}"/>
    <cellStyle name="Normal 2 37 3 2 2 5" xfId="12194" xr:uid="{00000000-0005-0000-0000-0000D76D0000}"/>
    <cellStyle name="Normal 2 37 3 2 2 5 2" xfId="31333" xr:uid="{00000000-0005-0000-0000-0000D86D0000}"/>
    <cellStyle name="Normal 2 37 3 2 2 6" xfId="18123" xr:uid="{00000000-0005-0000-0000-0000D96D0000}"/>
    <cellStyle name="Normal 2 37 3 2 3" xfId="12195" xr:uid="{00000000-0005-0000-0000-0000DA6D0000}"/>
    <cellStyle name="Normal 2 37 3 2 3 2" xfId="12196" xr:uid="{00000000-0005-0000-0000-0000DB6D0000}"/>
    <cellStyle name="Normal 2 37 3 2 3 2 2" xfId="23662" xr:uid="{00000000-0005-0000-0000-0000DC6D0000}"/>
    <cellStyle name="Normal 2 37 3 2 3 3" xfId="12197" xr:uid="{00000000-0005-0000-0000-0000DD6D0000}"/>
    <cellStyle name="Normal 2 37 3 2 3 3 2" xfId="27498" xr:uid="{00000000-0005-0000-0000-0000DE6D0000}"/>
    <cellStyle name="Normal 2 37 3 2 3 4" xfId="12198" xr:uid="{00000000-0005-0000-0000-0000DF6D0000}"/>
    <cellStyle name="Normal 2 37 3 2 3 4 2" xfId="31335" xr:uid="{00000000-0005-0000-0000-0000E06D0000}"/>
    <cellStyle name="Normal 2 37 3 2 3 5" xfId="19303" xr:uid="{00000000-0005-0000-0000-0000E16D0000}"/>
    <cellStyle name="Normal 2 37 3 2 4" xfId="12199" xr:uid="{00000000-0005-0000-0000-0000E26D0000}"/>
    <cellStyle name="Normal 2 37 3 2 4 2" xfId="23659" xr:uid="{00000000-0005-0000-0000-0000E36D0000}"/>
    <cellStyle name="Normal 2 37 3 2 5" xfId="12200" xr:uid="{00000000-0005-0000-0000-0000E46D0000}"/>
    <cellStyle name="Normal 2 37 3 2 5 2" xfId="27495" xr:uid="{00000000-0005-0000-0000-0000E56D0000}"/>
    <cellStyle name="Normal 2 37 3 2 6" xfId="12201" xr:uid="{00000000-0005-0000-0000-0000E66D0000}"/>
    <cellStyle name="Normal 2 37 3 2 6 2" xfId="31332" xr:uid="{00000000-0005-0000-0000-0000E76D0000}"/>
    <cellStyle name="Normal 2 37 3 2 7" xfId="18122" xr:uid="{00000000-0005-0000-0000-0000E86D0000}"/>
    <cellStyle name="Normal 2 37 3 3" xfId="12202" xr:uid="{00000000-0005-0000-0000-0000E96D0000}"/>
    <cellStyle name="Normal 2 37 3 3 2" xfId="12203" xr:uid="{00000000-0005-0000-0000-0000EA6D0000}"/>
    <cellStyle name="Normal 2 37 3 3 2 2" xfId="12204" xr:uid="{00000000-0005-0000-0000-0000EB6D0000}"/>
    <cellStyle name="Normal 2 37 3 3 2 2 2" xfId="23664" xr:uid="{00000000-0005-0000-0000-0000EC6D0000}"/>
    <cellStyle name="Normal 2 37 3 3 2 3" xfId="12205" xr:uid="{00000000-0005-0000-0000-0000ED6D0000}"/>
    <cellStyle name="Normal 2 37 3 3 2 3 2" xfId="27500" xr:uid="{00000000-0005-0000-0000-0000EE6D0000}"/>
    <cellStyle name="Normal 2 37 3 3 2 4" xfId="12206" xr:uid="{00000000-0005-0000-0000-0000EF6D0000}"/>
    <cellStyle name="Normal 2 37 3 3 2 4 2" xfId="31337" xr:uid="{00000000-0005-0000-0000-0000F06D0000}"/>
    <cellStyle name="Normal 2 37 3 3 2 5" xfId="20289" xr:uid="{00000000-0005-0000-0000-0000F16D0000}"/>
    <cellStyle name="Normal 2 37 3 3 3" xfId="12207" xr:uid="{00000000-0005-0000-0000-0000F26D0000}"/>
    <cellStyle name="Normal 2 37 3 3 3 2" xfId="23663" xr:uid="{00000000-0005-0000-0000-0000F36D0000}"/>
    <cellStyle name="Normal 2 37 3 3 4" xfId="12208" xr:uid="{00000000-0005-0000-0000-0000F46D0000}"/>
    <cellStyle name="Normal 2 37 3 3 4 2" xfId="27499" xr:uid="{00000000-0005-0000-0000-0000F56D0000}"/>
    <cellStyle name="Normal 2 37 3 3 5" xfId="12209" xr:uid="{00000000-0005-0000-0000-0000F66D0000}"/>
    <cellStyle name="Normal 2 37 3 3 5 2" xfId="31336" xr:uid="{00000000-0005-0000-0000-0000F76D0000}"/>
    <cellStyle name="Normal 2 37 3 3 6" xfId="18124" xr:uid="{00000000-0005-0000-0000-0000F86D0000}"/>
    <cellStyle name="Normal 2 37 3 4" xfId="12210" xr:uid="{00000000-0005-0000-0000-0000F96D0000}"/>
    <cellStyle name="Normal 2 37 3 4 2" xfId="12211" xr:uid="{00000000-0005-0000-0000-0000FA6D0000}"/>
    <cellStyle name="Normal 2 37 3 4 2 2" xfId="23665" xr:uid="{00000000-0005-0000-0000-0000FB6D0000}"/>
    <cellStyle name="Normal 2 37 3 4 3" xfId="12212" xr:uid="{00000000-0005-0000-0000-0000FC6D0000}"/>
    <cellStyle name="Normal 2 37 3 4 3 2" xfId="27501" xr:uid="{00000000-0005-0000-0000-0000FD6D0000}"/>
    <cellStyle name="Normal 2 37 3 4 4" xfId="12213" xr:uid="{00000000-0005-0000-0000-0000FE6D0000}"/>
    <cellStyle name="Normal 2 37 3 4 4 2" xfId="31338" xr:uid="{00000000-0005-0000-0000-0000FF6D0000}"/>
    <cellStyle name="Normal 2 37 3 4 5" xfId="19302" xr:uid="{00000000-0005-0000-0000-0000006E0000}"/>
    <cellStyle name="Normal 2 37 3 5" xfId="12214" xr:uid="{00000000-0005-0000-0000-0000016E0000}"/>
    <cellStyle name="Normal 2 37 3 5 2" xfId="23658" xr:uid="{00000000-0005-0000-0000-0000026E0000}"/>
    <cellStyle name="Normal 2 37 3 6" xfId="12215" xr:uid="{00000000-0005-0000-0000-0000036E0000}"/>
    <cellStyle name="Normal 2 37 3 6 2" xfId="27494" xr:uid="{00000000-0005-0000-0000-0000046E0000}"/>
    <cellStyle name="Normal 2 37 3 7" xfId="12216" xr:uid="{00000000-0005-0000-0000-0000056E0000}"/>
    <cellStyle name="Normal 2 37 3 7 2" xfId="31331" xr:uid="{00000000-0005-0000-0000-0000066E0000}"/>
    <cellStyle name="Normal 2 37 3 8" xfId="18121" xr:uid="{00000000-0005-0000-0000-0000076E0000}"/>
    <cellStyle name="Normal 2 37 4" xfId="12217" xr:uid="{00000000-0005-0000-0000-0000086E0000}"/>
    <cellStyle name="Normal 2 37 4 2" xfId="12218" xr:uid="{00000000-0005-0000-0000-0000096E0000}"/>
    <cellStyle name="Normal 2 37 4 2 2" xfId="12219" xr:uid="{00000000-0005-0000-0000-00000A6E0000}"/>
    <cellStyle name="Normal 2 37 4 2 2 2" xfId="12220" xr:uid="{00000000-0005-0000-0000-00000B6E0000}"/>
    <cellStyle name="Normal 2 37 4 2 2 2 2" xfId="23668" xr:uid="{00000000-0005-0000-0000-00000C6E0000}"/>
    <cellStyle name="Normal 2 37 4 2 2 3" xfId="12221" xr:uid="{00000000-0005-0000-0000-00000D6E0000}"/>
    <cellStyle name="Normal 2 37 4 2 2 3 2" xfId="27504" xr:uid="{00000000-0005-0000-0000-00000E6E0000}"/>
    <cellStyle name="Normal 2 37 4 2 2 4" xfId="12222" xr:uid="{00000000-0005-0000-0000-00000F6E0000}"/>
    <cellStyle name="Normal 2 37 4 2 2 4 2" xfId="31341" xr:uid="{00000000-0005-0000-0000-0000106E0000}"/>
    <cellStyle name="Normal 2 37 4 2 2 5" xfId="20291" xr:uid="{00000000-0005-0000-0000-0000116E0000}"/>
    <cellStyle name="Normal 2 37 4 2 3" xfId="12223" xr:uid="{00000000-0005-0000-0000-0000126E0000}"/>
    <cellStyle name="Normal 2 37 4 2 3 2" xfId="23667" xr:uid="{00000000-0005-0000-0000-0000136E0000}"/>
    <cellStyle name="Normal 2 37 4 2 4" xfId="12224" xr:uid="{00000000-0005-0000-0000-0000146E0000}"/>
    <cellStyle name="Normal 2 37 4 2 4 2" xfId="27503" xr:uid="{00000000-0005-0000-0000-0000156E0000}"/>
    <cellStyle name="Normal 2 37 4 2 5" xfId="12225" xr:uid="{00000000-0005-0000-0000-0000166E0000}"/>
    <cellStyle name="Normal 2 37 4 2 5 2" xfId="31340" xr:uid="{00000000-0005-0000-0000-0000176E0000}"/>
    <cellStyle name="Normal 2 37 4 2 6" xfId="18126" xr:uid="{00000000-0005-0000-0000-0000186E0000}"/>
    <cellStyle name="Normal 2 37 4 3" xfId="12226" xr:uid="{00000000-0005-0000-0000-0000196E0000}"/>
    <cellStyle name="Normal 2 37 4 3 2" xfId="12227" xr:uid="{00000000-0005-0000-0000-00001A6E0000}"/>
    <cellStyle name="Normal 2 37 4 3 2 2" xfId="23669" xr:uid="{00000000-0005-0000-0000-00001B6E0000}"/>
    <cellStyle name="Normal 2 37 4 3 3" xfId="12228" xr:uid="{00000000-0005-0000-0000-00001C6E0000}"/>
    <cellStyle name="Normal 2 37 4 3 3 2" xfId="27505" xr:uid="{00000000-0005-0000-0000-00001D6E0000}"/>
    <cellStyle name="Normal 2 37 4 3 4" xfId="12229" xr:uid="{00000000-0005-0000-0000-00001E6E0000}"/>
    <cellStyle name="Normal 2 37 4 3 4 2" xfId="31342" xr:uid="{00000000-0005-0000-0000-00001F6E0000}"/>
    <cellStyle name="Normal 2 37 4 3 5" xfId="19304" xr:uid="{00000000-0005-0000-0000-0000206E0000}"/>
    <cellStyle name="Normal 2 37 4 4" xfId="12230" xr:uid="{00000000-0005-0000-0000-0000216E0000}"/>
    <cellStyle name="Normal 2 37 4 4 2" xfId="23666" xr:uid="{00000000-0005-0000-0000-0000226E0000}"/>
    <cellStyle name="Normal 2 37 4 5" xfId="12231" xr:uid="{00000000-0005-0000-0000-0000236E0000}"/>
    <cellStyle name="Normal 2 37 4 5 2" xfId="27502" xr:uid="{00000000-0005-0000-0000-0000246E0000}"/>
    <cellStyle name="Normal 2 37 4 6" xfId="12232" xr:uid="{00000000-0005-0000-0000-0000256E0000}"/>
    <cellStyle name="Normal 2 37 4 6 2" xfId="31339" xr:uid="{00000000-0005-0000-0000-0000266E0000}"/>
    <cellStyle name="Normal 2 37 4 7" xfId="18125" xr:uid="{00000000-0005-0000-0000-0000276E0000}"/>
    <cellStyle name="Normal 2 37 5" xfId="12233" xr:uid="{00000000-0005-0000-0000-0000286E0000}"/>
    <cellStyle name="Normal 2 37 5 2" xfId="12234" xr:uid="{00000000-0005-0000-0000-0000296E0000}"/>
    <cellStyle name="Normal 2 37 5 2 2" xfId="12235" xr:uid="{00000000-0005-0000-0000-00002A6E0000}"/>
    <cellStyle name="Normal 2 37 5 2 2 2" xfId="12236" xr:uid="{00000000-0005-0000-0000-00002B6E0000}"/>
    <cellStyle name="Normal 2 37 5 2 2 2 2" xfId="23672" xr:uid="{00000000-0005-0000-0000-00002C6E0000}"/>
    <cellStyle name="Normal 2 37 5 2 2 3" xfId="12237" xr:uid="{00000000-0005-0000-0000-00002D6E0000}"/>
    <cellStyle name="Normal 2 37 5 2 2 3 2" xfId="27508" xr:uid="{00000000-0005-0000-0000-00002E6E0000}"/>
    <cellStyle name="Normal 2 37 5 2 2 4" xfId="12238" xr:uid="{00000000-0005-0000-0000-00002F6E0000}"/>
    <cellStyle name="Normal 2 37 5 2 2 4 2" xfId="31345" xr:uid="{00000000-0005-0000-0000-0000306E0000}"/>
    <cellStyle name="Normal 2 37 5 2 2 5" xfId="20599" xr:uid="{00000000-0005-0000-0000-0000316E0000}"/>
    <cellStyle name="Normal 2 37 5 2 3" xfId="12239" xr:uid="{00000000-0005-0000-0000-0000326E0000}"/>
    <cellStyle name="Normal 2 37 5 2 3 2" xfId="23671" xr:uid="{00000000-0005-0000-0000-0000336E0000}"/>
    <cellStyle name="Normal 2 37 5 2 4" xfId="12240" xr:uid="{00000000-0005-0000-0000-0000346E0000}"/>
    <cellStyle name="Normal 2 37 5 2 4 2" xfId="27507" xr:uid="{00000000-0005-0000-0000-0000356E0000}"/>
    <cellStyle name="Normal 2 37 5 2 5" xfId="12241" xr:uid="{00000000-0005-0000-0000-0000366E0000}"/>
    <cellStyle name="Normal 2 37 5 2 5 2" xfId="31344" xr:uid="{00000000-0005-0000-0000-0000376E0000}"/>
    <cellStyle name="Normal 2 37 5 2 6" xfId="18128" xr:uid="{00000000-0005-0000-0000-0000386E0000}"/>
    <cellStyle name="Normal 2 37 5 3" xfId="12242" xr:uid="{00000000-0005-0000-0000-0000396E0000}"/>
    <cellStyle name="Normal 2 37 5 3 2" xfId="12243" xr:uid="{00000000-0005-0000-0000-00003A6E0000}"/>
    <cellStyle name="Normal 2 37 5 3 2 2" xfId="23673" xr:uid="{00000000-0005-0000-0000-00003B6E0000}"/>
    <cellStyle name="Normal 2 37 5 3 3" xfId="12244" xr:uid="{00000000-0005-0000-0000-00003C6E0000}"/>
    <cellStyle name="Normal 2 37 5 3 3 2" xfId="27509" xr:uid="{00000000-0005-0000-0000-00003D6E0000}"/>
    <cellStyle name="Normal 2 37 5 3 4" xfId="12245" xr:uid="{00000000-0005-0000-0000-00003E6E0000}"/>
    <cellStyle name="Normal 2 37 5 3 4 2" xfId="31346" xr:uid="{00000000-0005-0000-0000-00003F6E0000}"/>
    <cellStyle name="Normal 2 37 5 3 5" xfId="19611" xr:uid="{00000000-0005-0000-0000-0000406E0000}"/>
    <cellStyle name="Normal 2 37 5 4" xfId="12246" xr:uid="{00000000-0005-0000-0000-0000416E0000}"/>
    <cellStyle name="Normal 2 37 5 4 2" xfId="23670" xr:uid="{00000000-0005-0000-0000-0000426E0000}"/>
    <cellStyle name="Normal 2 37 5 5" xfId="12247" xr:uid="{00000000-0005-0000-0000-0000436E0000}"/>
    <cellStyle name="Normal 2 37 5 5 2" xfId="27506" xr:uid="{00000000-0005-0000-0000-0000446E0000}"/>
    <cellStyle name="Normal 2 37 5 6" xfId="12248" xr:uid="{00000000-0005-0000-0000-0000456E0000}"/>
    <cellStyle name="Normal 2 37 5 6 2" xfId="31343" xr:uid="{00000000-0005-0000-0000-0000466E0000}"/>
    <cellStyle name="Normal 2 37 5 7" xfId="18127" xr:uid="{00000000-0005-0000-0000-0000476E0000}"/>
    <cellStyle name="Normal 2 37 6" xfId="12249" xr:uid="{00000000-0005-0000-0000-0000486E0000}"/>
    <cellStyle name="Normal 2 37 6 2" xfId="12250" xr:uid="{00000000-0005-0000-0000-0000496E0000}"/>
    <cellStyle name="Normal 2 37 6 2 2" xfId="12251" xr:uid="{00000000-0005-0000-0000-00004A6E0000}"/>
    <cellStyle name="Normal 2 37 6 2 2 2" xfId="23675" xr:uid="{00000000-0005-0000-0000-00004B6E0000}"/>
    <cellStyle name="Normal 2 37 6 2 3" xfId="12252" xr:uid="{00000000-0005-0000-0000-00004C6E0000}"/>
    <cellStyle name="Normal 2 37 6 2 3 2" xfId="27511" xr:uid="{00000000-0005-0000-0000-00004D6E0000}"/>
    <cellStyle name="Normal 2 37 6 2 4" xfId="12253" xr:uid="{00000000-0005-0000-0000-00004E6E0000}"/>
    <cellStyle name="Normal 2 37 6 2 4 2" xfId="31348" xr:uid="{00000000-0005-0000-0000-00004F6E0000}"/>
    <cellStyle name="Normal 2 37 6 2 5" xfId="20284" xr:uid="{00000000-0005-0000-0000-0000506E0000}"/>
    <cellStyle name="Normal 2 37 6 3" xfId="12254" xr:uid="{00000000-0005-0000-0000-0000516E0000}"/>
    <cellStyle name="Normal 2 37 6 3 2" xfId="23674" xr:uid="{00000000-0005-0000-0000-0000526E0000}"/>
    <cellStyle name="Normal 2 37 6 4" xfId="12255" xr:uid="{00000000-0005-0000-0000-0000536E0000}"/>
    <cellStyle name="Normal 2 37 6 4 2" xfId="27510" xr:uid="{00000000-0005-0000-0000-0000546E0000}"/>
    <cellStyle name="Normal 2 37 6 5" xfId="12256" xr:uid="{00000000-0005-0000-0000-0000556E0000}"/>
    <cellStyle name="Normal 2 37 6 5 2" xfId="31347" xr:uid="{00000000-0005-0000-0000-0000566E0000}"/>
    <cellStyle name="Normal 2 37 6 6" xfId="18129" xr:uid="{00000000-0005-0000-0000-0000576E0000}"/>
    <cellStyle name="Normal 2 37 7" xfId="12257" xr:uid="{00000000-0005-0000-0000-0000586E0000}"/>
    <cellStyle name="Normal 2 37 7 2" xfId="12258" xr:uid="{00000000-0005-0000-0000-0000596E0000}"/>
    <cellStyle name="Normal 2 37 7 2 2" xfId="23676" xr:uid="{00000000-0005-0000-0000-00005A6E0000}"/>
    <cellStyle name="Normal 2 37 7 3" xfId="12259" xr:uid="{00000000-0005-0000-0000-00005B6E0000}"/>
    <cellStyle name="Normal 2 37 7 3 2" xfId="27512" xr:uid="{00000000-0005-0000-0000-00005C6E0000}"/>
    <cellStyle name="Normal 2 37 7 4" xfId="12260" xr:uid="{00000000-0005-0000-0000-00005D6E0000}"/>
    <cellStyle name="Normal 2 37 7 4 2" xfId="31349" xr:uid="{00000000-0005-0000-0000-00005E6E0000}"/>
    <cellStyle name="Normal 2 37 7 5" xfId="19297" xr:uid="{00000000-0005-0000-0000-00005F6E0000}"/>
    <cellStyle name="Normal 2 37 8" xfId="12261" xr:uid="{00000000-0005-0000-0000-0000606E0000}"/>
    <cellStyle name="Normal 2 37 8 2" xfId="23641" xr:uid="{00000000-0005-0000-0000-0000616E0000}"/>
    <cellStyle name="Normal 2 37 9" xfId="12262" xr:uid="{00000000-0005-0000-0000-0000626E0000}"/>
    <cellStyle name="Normal 2 37 9 2" xfId="27477" xr:uid="{00000000-0005-0000-0000-0000636E0000}"/>
    <cellStyle name="Normal 2 38" xfId="12263" xr:uid="{00000000-0005-0000-0000-0000646E0000}"/>
    <cellStyle name="Normal 2 38 2" xfId="12264" xr:uid="{00000000-0005-0000-0000-0000656E0000}"/>
    <cellStyle name="Normal 2 38 2 2" xfId="12265" xr:uid="{00000000-0005-0000-0000-0000666E0000}"/>
    <cellStyle name="Normal 2 38 2 2 2" xfId="12266" xr:uid="{00000000-0005-0000-0000-0000676E0000}"/>
    <cellStyle name="Normal 2 38 2 2 2 2" xfId="12267" xr:uid="{00000000-0005-0000-0000-0000686E0000}"/>
    <cellStyle name="Normal 2 38 2 2 2 2 2" xfId="12268" xr:uid="{00000000-0005-0000-0000-0000696E0000}"/>
    <cellStyle name="Normal 2 38 2 2 2 2 2 2" xfId="23681" xr:uid="{00000000-0005-0000-0000-00006A6E0000}"/>
    <cellStyle name="Normal 2 38 2 2 2 2 3" xfId="12269" xr:uid="{00000000-0005-0000-0000-00006B6E0000}"/>
    <cellStyle name="Normal 2 38 2 2 2 2 3 2" xfId="27517" xr:uid="{00000000-0005-0000-0000-00006C6E0000}"/>
    <cellStyle name="Normal 2 38 2 2 2 2 4" xfId="12270" xr:uid="{00000000-0005-0000-0000-00006D6E0000}"/>
    <cellStyle name="Normal 2 38 2 2 2 2 4 2" xfId="31354" xr:uid="{00000000-0005-0000-0000-00006E6E0000}"/>
    <cellStyle name="Normal 2 38 2 2 2 2 5" xfId="20294" xr:uid="{00000000-0005-0000-0000-00006F6E0000}"/>
    <cellStyle name="Normal 2 38 2 2 2 3" xfId="12271" xr:uid="{00000000-0005-0000-0000-0000706E0000}"/>
    <cellStyle name="Normal 2 38 2 2 2 3 2" xfId="23680" xr:uid="{00000000-0005-0000-0000-0000716E0000}"/>
    <cellStyle name="Normal 2 38 2 2 2 4" xfId="12272" xr:uid="{00000000-0005-0000-0000-0000726E0000}"/>
    <cellStyle name="Normal 2 38 2 2 2 4 2" xfId="27516" xr:uid="{00000000-0005-0000-0000-0000736E0000}"/>
    <cellStyle name="Normal 2 38 2 2 2 5" xfId="12273" xr:uid="{00000000-0005-0000-0000-0000746E0000}"/>
    <cellStyle name="Normal 2 38 2 2 2 5 2" xfId="31353" xr:uid="{00000000-0005-0000-0000-0000756E0000}"/>
    <cellStyle name="Normal 2 38 2 2 2 6" xfId="18133" xr:uid="{00000000-0005-0000-0000-0000766E0000}"/>
    <cellStyle name="Normal 2 38 2 2 3" xfId="12274" xr:uid="{00000000-0005-0000-0000-0000776E0000}"/>
    <cellStyle name="Normal 2 38 2 2 3 2" xfId="12275" xr:uid="{00000000-0005-0000-0000-0000786E0000}"/>
    <cellStyle name="Normal 2 38 2 2 3 2 2" xfId="23682" xr:uid="{00000000-0005-0000-0000-0000796E0000}"/>
    <cellStyle name="Normal 2 38 2 2 3 3" xfId="12276" xr:uid="{00000000-0005-0000-0000-00007A6E0000}"/>
    <cellStyle name="Normal 2 38 2 2 3 3 2" xfId="27518" xr:uid="{00000000-0005-0000-0000-00007B6E0000}"/>
    <cellStyle name="Normal 2 38 2 2 3 4" xfId="12277" xr:uid="{00000000-0005-0000-0000-00007C6E0000}"/>
    <cellStyle name="Normal 2 38 2 2 3 4 2" xfId="31355" xr:uid="{00000000-0005-0000-0000-00007D6E0000}"/>
    <cellStyle name="Normal 2 38 2 2 3 5" xfId="19307" xr:uid="{00000000-0005-0000-0000-00007E6E0000}"/>
    <cellStyle name="Normal 2 38 2 2 4" xfId="12278" xr:uid="{00000000-0005-0000-0000-00007F6E0000}"/>
    <cellStyle name="Normal 2 38 2 2 4 2" xfId="23679" xr:uid="{00000000-0005-0000-0000-0000806E0000}"/>
    <cellStyle name="Normal 2 38 2 2 5" xfId="12279" xr:uid="{00000000-0005-0000-0000-0000816E0000}"/>
    <cellStyle name="Normal 2 38 2 2 5 2" xfId="27515" xr:uid="{00000000-0005-0000-0000-0000826E0000}"/>
    <cellStyle name="Normal 2 38 2 2 6" xfId="12280" xr:uid="{00000000-0005-0000-0000-0000836E0000}"/>
    <cellStyle name="Normal 2 38 2 2 6 2" xfId="31352" xr:uid="{00000000-0005-0000-0000-0000846E0000}"/>
    <cellStyle name="Normal 2 38 2 2 7" xfId="18132" xr:uid="{00000000-0005-0000-0000-0000856E0000}"/>
    <cellStyle name="Normal 2 38 2 3" xfId="12281" xr:uid="{00000000-0005-0000-0000-0000866E0000}"/>
    <cellStyle name="Normal 2 38 2 3 2" xfId="12282" xr:uid="{00000000-0005-0000-0000-0000876E0000}"/>
    <cellStyle name="Normal 2 38 2 3 2 2" xfId="12283" xr:uid="{00000000-0005-0000-0000-0000886E0000}"/>
    <cellStyle name="Normal 2 38 2 3 2 2 2" xfId="23684" xr:uid="{00000000-0005-0000-0000-0000896E0000}"/>
    <cellStyle name="Normal 2 38 2 3 2 3" xfId="12284" xr:uid="{00000000-0005-0000-0000-00008A6E0000}"/>
    <cellStyle name="Normal 2 38 2 3 2 3 2" xfId="27520" xr:uid="{00000000-0005-0000-0000-00008B6E0000}"/>
    <cellStyle name="Normal 2 38 2 3 2 4" xfId="12285" xr:uid="{00000000-0005-0000-0000-00008C6E0000}"/>
    <cellStyle name="Normal 2 38 2 3 2 4 2" xfId="31357" xr:uid="{00000000-0005-0000-0000-00008D6E0000}"/>
    <cellStyle name="Normal 2 38 2 3 2 5" xfId="20293" xr:uid="{00000000-0005-0000-0000-00008E6E0000}"/>
    <cellStyle name="Normal 2 38 2 3 3" xfId="12286" xr:uid="{00000000-0005-0000-0000-00008F6E0000}"/>
    <cellStyle name="Normal 2 38 2 3 3 2" xfId="23683" xr:uid="{00000000-0005-0000-0000-0000906E0000}"/>
    <cellStyle name="Normal 2 38 2 3 4" xfId="12287" xr:uid="{00000000-0005-0000-0000-0000916E0000}"/>
    <cellStyle name="Normal 2 38 2 3 4 2" xfId="27519" xr:uid="{00000000-0005-0000-0000-0000926E0000}"/>
    <cellStyle name="Normal 2 38 2 3 5" xfId="12288" xr:uid="{00000000-0005-0000-0000-0000936E0000}"/>
    <cellStyle name="Normal 2 38 2 3 5 2" xfId="31356" xr:uid="{00000000-0005-0000-0000-0000946E0000}"/>
    <cellStyle name="Normal 2 38 2 3 6" xfId="18134" xr:uid="{00000000-0005-0000-0000-0000956E0000}"/>
    <cellStyle name="Normal 2 38 2 4" xfId="12289" xr:uid="{00000000-0005-0000-0000-0000966E0000}"/>
    <cellStyle name="Normal 2 38 2 4 2" xfId="12290" xr:uid="{00000000-0005-0000-0000-0000976E0000}"/>
    <cellStyle name="Normal 2 38 2 4 2 2" xfId="23685" xr:uid="{00000000-0005-0000-0000-0000986E0000}"/>
    <cellStyle name="Normal 2 38 2 4 3" xfId="12291" xr:uid="{00000000-0005-0000-0000-0000996E0000}"/>
    <cellStyle name="Normal 2 38 2 4 3 2" xfId="27521" xr:uid="{00000000-0005-0000-0000-00009A6E0000}"/>
    <cellStyle name="Normal 2 38 2 4 4" xfId="12292" xr:uid="{00000000-0005-0000-0000-00009B6E0000}"/>
    <cellStyle name="Normal 2 38 2 4 4 2" xfId="31358" xr:uid="{00000000-0005-0000-0000-00009C6E0000}"/>
    <cellStyle name="Normal 2 38 2 4 5" xfId="19306" xr:uid="{00000000-0005-0000-0000-00009D6E0000}"/>
    <cellStyle name="Normal 2 38 2 5" xfId="12293" xr:uid="{00000000-0005-0000-0000-00009E6E0000}"/>
    <cellStyle name="Normal 2 38 2 5 2" xfId="23678" xr:uid="{00000000-0005-0000-0000-00009F6E0000}"/>
    <cellStyle name="Normal 2 38 2 6" xfId="12294" xr:uid="{00000000-0005-0000-0000-0000A06E0000}"/>
    <cellStyle name="Normal 2 38 2 6 2" xfId="27514" xr:uid="{00000000-0005-0000-0000-0000A16E0000}"/>
    <cellStyle name="Normal 2 38 2 7" xfId="12295" xr:uid="{00000000-0005-0000-0000-0000A26E0000}"/>
    <cellStyle name="Normal 2 38 2 7 2" xfId="31351" xr:uid="{00000000-0005-0000-0000-0000A36E0000}"/>
    <cellStyle name="Normal 2 38 2 8" xfId="18131" xr:uid="{00000000-0005-0000-0000-0000A46E0000}"/>
    <cellStyle name="Normal 2 38 3" xfId="12296" xr:uid="{00000000-0005-0000-0000-0000A56E0000}"/>
    <cellStyle name="Normal 2 38 3 2" xfId="12297" xr:uid="{00000000-0005-0000-0000-0000A66E0000}"/>
    <cellStyle name="Normal 2 38 3 2 2" xfId="12298" xr:uid="{00000000-0005-0000-0000-0000A76E0000}"/>
    <cellStyle name="Normal 2 38 3 2 2 2" xfId="12299" xr:uid="{00000000-0005-0000-0000-0000A86E0000}"/>
    <cellStyle name="Normal 2 38 3 2 2 2 2" xfId="23688" xr:uid="{00000000-0005-0000-0000-0000A96E0000}"/>
    <cellStyle name="Normal 2 38 3 2 2 3" xfId="12300" xr:uid="{00000000-0005-0000-0000-0000AA6E0000}"/>
    <cellStyle name="Normal 2 38 3 2 2 3 2" xfId="27524" xr:uid="{00000000-0005-0000-0000-0000AB6E0000}"/>
    <cellStyle name="Normal 2 38 3 2 2 4" xfId="12301" xr:uid="{00000000-0005-0000-0000-0000AC6E0000}"/>
    <cellStyle name="Normal 2 38 3 2 2 4 2" xfId="31361" xr:uid="{00000000-0005-0000-0000-0000AD6E0000}"/>
    <cellStyle name="Normal 2 38 3 2 2 5" xfId="20295" xr:uid="{00000000-0005-0000-0000-0000AE6E0000}"/>
    <cellStyle name="Normal 2 38 3 2 3" xfId="12302" xr:uid="{00000000-0005-0000-0000-0000AF6E0000}"/>
    <cellStyle name="Normal 2 38 3 2 3 2" xfId="23687" xr:uid="{00000000-0005-0000-0000-0000B06E0000}"/>
    <cellStyle name="Normal 2 38 3 2 4" xfId="12303" xr:uid="{00000000-0005-0000-0000-0000B16E0000}"/>
    <cellStyle name="Normal 2 38 3 2 4 2" xfId="27523" xr:uid="{00000000-0005-0000-0000-0000B26E0000}"/>
    <cellStyle name="Normal 2 38 3 2 5" xfId="12304" xr:uid="{00000000-0005-0000-0000-0000B36E0000}"/>
    <cellStyle name="Normal 2 38 3 2 5 2" xfId="31360" xr:uid="{00000000-0005-0000-0000-0000B46E0000}"/>
    <cellStyle name="Normal 2 38 3 2 6" xfId="18136" xr:uid="{00000000-0005-0000-0000-0000B56E0000}"/>
    <cellStyle name="Normal 2 38 3 3" xfId="12305" xr:uid="{00000000-0005-0000-0000-0000B66E0000}"/>
    <cellStyle name="Normal 2 38 3 3 2" xfId="12306" xr:uid="{00000000-0005-0000-0000-0000B76E0000}"/>
    <cellStyle name="Normal 2 38 3 3 2 2" xfId="23689" xr:uid="{00000000-0005-0000-0000-0000B86E0000}"/>
    <cellStyle name="Normal 2 38 3 3 3" xfId="12307" xr:uid="{00000000-0005-0000-0000-0000B96E0000}"/>
    <cellStyle name="Normal 2 38 3 3 3 2" xfId="27525" xr:uid="{00000000-0005-0000-0000-0000BA6E0000}"/>
    <cellStyle name="Normal 2 38 3 3 4" xfId="12308" xr:uid="{00000000-0005-0000-0000-0000BB6E0000}"/>
    <cellStyle name="Normal 2 38 3 3 4 2" xfId="31362" xr:uid="{00000000-0005-0000-0000-0000BC6E0000}"/>
    <cellStyle name="Normal 2 38 3 3 5" xfId="19308" xr:uid="{00000000-0005-0000-0000-0000BD6E0000}"/>
    <cellStyle name="Normal 2 38 3 4" xfId="12309" xr:uid="{00000000-0005-0000-0000-0000BE6E0000}"/>
    <cellStyle name="Normal 2 38 3 4 2" xfId="23686" xr:uid="{00000000-0005-0000-0000-0000BF6E0000}"/>
    <cellStyle name="Normal 2 38 3 5" xfId="12310" xr:uid="{00000000-0005-0000-0000-0000C06E0000}"/>
    <cellStyle name="Normal 2 38 3 5 2" xfId="27522" xr:uid="{00000000-0005-0000-0000-0000C16E0000}"/>
    <cellStyle name="Normal 2 38 3 6" xfId="12311" xr:uid="{00000000-0005-0000-0000-0000C26E0000}"/>
    <cellStyle name="Normal 2 38 3 6 2" xfId="31359" xr:uid="{00000000-0005-0000-0000-0000C36E0000}"/>
    <cellStyle name="Normal 2 38 3 7" xfId="18135" xr:uid="{00000000-0005-0000-0000-0000C46E0000}"/>
    <cellStyle name="Normal 2 38 4" xfId="12312" xr:uid="{00000000-0005-0000-0000-0000C56E0000}"/>
    <cellStyle name="Normal 2 38 4 2" xfId="12313" xr:uid="{00000000-0005-0000-0000-0000C66E0000}"/>
    <cellStyle name="Normal 2 38 4 2 2" xfId="12314" xr:uid="{00000000-0005-0000-0000-0000C76E0000}"/>
    <cellStyle name="Normal 2 38 4 2 2 2" xfId="23691" xr:uid="{00000000-0005-0000-0000-0000C86E0000}"/>
    <cellStyle name="Normal 2 38 4 2 3" xfId="12315" xr:uid="{00000000-0005-0000-0000-0000C96E0000}"/>
    <cellStyle name="Normal 2 38 4 2 3 2" xfId="27527" xr:uid="{00000000-0005-0000-0000-0000CA6E0000}"/>
    <cellStyle name="Normal 2 38 4 2 4" xfId="12316" xr:uid="{00000000-0005-0000-0000-0000CB6E0000}"/>
    <cellStyle name="Normal 2 38 4 2 4 2" xfId="31364" xr:uid="{00000000-0005-0000-0000-0000CC6E0000}"/>
    <cellStyle name="Normal 2 38 4 2 5" xfId="20292" xr:uid="{00000000-0005-0000-0000-0000CD6E0000}"/>
    <cellStyle name="Normal 2 38 4 3" xfId="12317" xr:uid="{00000000-0005-0000-0000-0000CE6E0000}"/>
    <cellStyle name="Normal 2 38 4 3 2" xfId="23690" xr:uid="{00000000-0005-0000-0000-0000CF6E0000}"/>
    <cellStyle name="Normal 2 38 4 4" xfId="12318" xr:uid="{00000000-0005-0000-0000-0000D06E0000}"/>
    <cellStyle name="Normal 2 38 4 4 2" xfId="27526" xr:uid="{00000000-0005-0000-0000-0000D16E0000}"/>
    <cellStyle name="Normal 2 38 4 5" xfId="12319" xr:uid="{00000000-0005-0000-0000-0000D26E0000}"/>
    <cellStyle name="Normal 2 38 4 5 2" xfId="31363" xr:uid="{00000000-0005-0000-0000-0000D36E0000}"/>
    <cellStyle name="Normal 2 38 4 6" xfId="18137" xr:uid="{00000000-0005-0000-0000-0000D46E0000}"/>
    <cellStyle name="Normal 2 38 5" xfId="12320" xr:uid="{00000000-0005-0000-0000-0000D56E0000}"/>
    <cellStyle name="Normal 2 38 5 2" xfId="12321" xr:uid="{00000000-0005-0000-0000-0000D66E0000}"/>
    <cellStyle name="Normal 2 38 5 2 2" xfId="23692" xr:uid="{00000000-0005-0000-0000-0000D76E0000}"/>
    <cellStyle name="Normal 2 38 5 3" xfId="12322" xr:uid="{00000000-0005-0000-0000-0000D86E0000}"/>
    <cellStyle name="Normal 2 38 5 3 2" xfId="27528" xr:uid="{00000000-0005-0000-0000-0000D96E0000}"/>
    <cellStyle name="Normal 2 38 5 4" xfId="12323" xr:uid="{00000000-0005-0000-0000-0000DA6E0000}"/>
    <cellStyle name="Normal 2 38 5 4 2" xfId="31365" xr:uid="{00000000-0005-0000-0000-0000DB6E0000}"/>
    <cellStyle name="Normal 2 38 5 5" xfId="19305" xr:uid="{00000000-0005-0000-0000-0000DC6E0000}"/>
    <cellStyle name="Normal 2 38 6" xfId="12324" xr:uid="{00000000-0005-0000-0000-0000DD6E0000}"/>
    <cellStyle name="Normal 2 38 6 2" xfId="23677" xr:uid="{00000000-0005-0000-0000-0000DE6E0000}"/>
    <cellStyle name="Normal 2 38 7" xfId="12325" xr:uid="{00000000-0005-0000-0000-0000DF6E0000}"/>
    <cellStyle name="Normal 2 38 7 2" xfId="27513" xr:uid="{00000000-0005-0000-0000-0000E06E0000}"/>
    <cellStyle name="Normal 2 38 8" xfId="12326" xr:uid="{00000000-0005-0000-0000-0000E16E0000}"/>
    <cellStyle name="Normal 2 38 8 2" xfId="31350" xr:uid="{00000000-0005-0000-0000-0000E26E0000}"/>
    <cellStyle name="Normal 2 38 9" xfId="18130" xr:uid="{00000000-0005-0000-0000-0000E36E0000}"/>
    <cellStyle name="Normal 2 39" xfId="12327" xr:uid="{00000000-0005-0000-0000-0000E46E0000}"/>
    <cellStyle name="Normal 2 39 2" xfId="12328" xr:uid="{00000000-0005-0000-0000-0000E56E0000}"/>
    <cellStyle name="Normal 2 39 2 2" xfId="12329" xr:uid="{00000000-0005-0000-0000-0000E66E0000}"/>
    <cellStyle name="Normal 2 39 2 2 2" xfId="12330" xr:uid="{00000000-0005-0000-0000-0000E76E0000}"/>
    <cellStyle name="Normal 2 39 2 2 2 2" xfId="12331" xr:uid="{00000000-0005-0000-0000-0000E86E0000}"/>
    <cellStyle name="Normal 2 39 2 2 2 2 2" xfId="23696" xr:uid="{00000000-0005-0000-0000-0000E96E0000}"/>
    <cellStyle name="Normal 2 39 2 2 2 3" xfId="12332" xr:uid="{00000000-0005-0000-0000-0000EA6E0000}"/>
    <cellStyle name="Normal 2 39 2 2 2 3 2" xfId="27532" xr:uid="{00000000-0005-0000-0000-0000EB6E0000}"/>
    <cellStyle name="Normal 2 39 2 2 2 4" xfId="12333" xr:uid="{00000000-0005-0000-0000-0000EC6E0000}"/>
    <cellStyle name="Normal 2 39 2 2 2 4 2" xfId="31369" xr:uid="{00000000-0005-0000-0000-0000ED6E0000}"/>
    <cellStyle name="Normal 2 39 2 2 2 5" xfId="20297" xr:uid="{00000000-0005-0000-0000-0000EE6E0000}"/>
    <cellStyle name="Normal 2 39 2 2 3" xfId="12334" xr:uid="{00000000-0005-0000-0000-0000EF6E0000}"/>
    <cellStyle name="Normal 2 39 2 2 3 2" xfId="23695" xr:uid="{00000000-0005-0000-0000-0000F06E0000}"/>
    <cellStyle name="Normal 2 39 2 2 4" xfId="12335" xr:uid="{00000000-0005-0000-0000-0000F16E0000}"/>
    <cellStyle name="Normal 2 39 2 2 4 2" xfId="27531" xr:uid="{00000000-0005-0000-0000-0000F26E0000}"/>
    <cellStyle name="Normal 2 39 2 2 5" xfId="12336" xr:uid="{00000000-0005-0000-0000-0000F36E0000}"/>
    <cellStyle name="Normal 2 39 2 2 5 2" xfId="31368" xr:uid="{00000000-0005-0000-0000-0000F46E0000}"/>
    <cellStyle name="Normal 2 39 2 2 6" xfId="18140" xr:uid="{00000000-0005-0000-0000-0000F56E0000}"/>
    <cellStyle name="Normal 2 39 2 3" xfId="12337" xr:uid="{00000000-0005-0000-0000-0000F66E0000}"/>
    <cellStyle name="Normal 2 39 2 3 2" xfId="12338" xr:uid="{00000000-0005-0000-0000-0000F76E0000}"/>
    <cellStyle name="Normal 2 39 2 3 2 2" xfId="23697" xr:uid="{00000000-0005-0000-0000-0000F86E0000}"/>
    <cellStyle name="Normal 2 39 2 3 3" xfId="12339" xr:uid="{00000000-0005-0000-0000-0000F96E0000}"/>
    <cellStyle name="Normal 2 39 2 3 3 2" xfId="27533" xr:uid="{00000000-0005-0000-0000-0000FA6E0000}"/>
    <cellStyle name="Normal 2 39 2 3 4" xfId="12340" xr:uid="{00000000-0005-0000-0000-0000FB6E0000}"/>
    <cellStyle name="Normal 2 39 2 3 4 2" xfId="31370" xr:uid="{00000000-0005-0000-0000-0000FC6E0000}"/>
    <cellStyle name="Normal 2 39 2 3 5" xfId="19310" xr:uid="{00000000-0005-0000-0000-0000FD6E0000}"/>
    <cellStyle name="Normal 2 39 2 4" xfId="12341" xr:uid="{00000000-0005-0000-0000-0000FE6E0000}"/>
    <cellStyle name="Normal 2 39 2 4 2" xfId="23694" xr:uid="{00000000-0005-0000-0000-0000FF6E0000}"/>
    <cellStyle name="Normal 2 39 2 5" xfId="12342" xr:uid="{00000000-0005-0000-0000-0000006F0000}"/>
    <cellStyle name="Normal 2 39 2 5 2" xfId="27530" xr:uid="{00000000-0005-0000-0000-0000016F0000}"/>
    <cellStyle name="Normal 2 39 2 6" xfId="12343" xr:uid="{00000000-0005-0000-0000-0000026F0000}"/>
    <cellStyle name="Normal 2 39 2 6 2" xfId="31367" xr:uid="{00000000-0005-0000-0000-0000036F0000}"/>
    <cellStyle name="Normal 2 39 2 7" xfId="18139" xr:uid="{00000000-0005-0000-0000-0000046F0000}"/>
    <cellStyle name="Normal 2 39 3" xfId="12344" xr:uid="{00000000-0005-0000-0000-0000056F0000}"/>
    <cellStyle name="Normal 2 39 3 2" xfId="12345" xr:uid="{00000000-0005-0000-0000-0000066F0000}"/>
    <cellStyle name="Normal 2 39 3 2 2" xfId="12346" xr:uid="{00000000-0005-0000-0000-0000076F0000}"/>
    <cellStyle name="Normal 2 39 3 2 2 2" xfId="23699" xr:uid="{00000000-0005-0000-0000-0000086F0000}"/>
    <cellStyle name="Normal 2 39 3 2 3" xfId="12347" xr:uid="{00000000-0005-0000-0000-0000096F0000}"/>
    <cellStyle name="Normal 2 39 3 2 3 2" xfId="27535" xr:uid="{00000000-0005-0000-0000-00000A6F0000}"/>
    <cellStyle name="Normal 2 39 3 2 4" xfId="12348" xr:uid="{00000000-0005-0000-0000-00000B6F0000}"/>
    <cellStyle name="Normal 2 39 3 2 4 2" xfId="31372" xr:uid="{00000000-0005-0000-0000-00000C6F0000}"/>
    <cellStyle name="Normal 2 39 3 2 5" xfId="20296" xr:uid="{00000000-0005-0000-0000-00000D6F0000}"/>
    <cellStyle name="Normal 2 39 3 3" xfId="12349" xr:uid="{00000000-0005-0000-0000-00000E6F0000}"/>
    <cellStyle name="Normal 2 39 3 3 2" xfId="23698" xr:uid="{00000000-0005-0000-0000-00000F6F0000}"/>
    <cellStyle name="Normal 2 39 3 4" xfId="12350" xr:uid="{00000000-0005-0000-0000-0000106F0000}"/>
    <cellStyle name="Normal 2 39 3 4 2" xfId="27534" xr:uid="{00000000-0005-0000-0000-0000116F0000}"/>
    <cellStyle name="Normal 2 39 3 5" xfId="12351" xr:uid="{00000000-0005-0000-0000-0000126F0000}"/>
    <cellStyle name="Normal 2 39 3 5 2" xfId="31371" xr:uid="{00000000-0005-0000-0000-0000136F0000}"/>
    <cellStyle name="Normal 2 39 3 6" xfId="18141" xr:uid="{00000000-0005-0000-0000-0000146F0000}"/>
    <cellStyle name="Normal 2 39 4" xfId="12352" xr:uid="{00000000-0005-0000-0000-0000156F0000}"/>
    <cellStyle name="Normal 2 39 4 2" xfId="12353" xr:uid="{00000000-0005-0000-0000-0000166F0000}"/>
    <cellStyle name="Normal 2 39 4 2 2" xfId="23700" xr:uid="{00000000-0005-0000-0000-0000176F0000}"/>
    <cellStyle name="Normal 2 39 4 3" xfId="12354" xr:uid="{00000000-0005-0000-0000-0000186F0000}"/>
    <cellStyle name="Normal 2 39 4 3 2" xfId="27536" xr:uid="{00000000-0005-0000-0000-0000196F0000}"/>
    <cellStyle name="Normal 2 39 4 4" xfId="12355" xr:uid="{00000000-0005-0000-0000-00001A6F0000}"/>
    <cellStyle name="Normal 2 39 4 4 2" xfId="31373" xr:uid="{00000000-0005-0000-0000-00001B6F0000}"/>
    <cellStyle name="Normal 2 39 4 5" xfId="19309" xr:uid="{00000000-0005-0000-0000-00001C6F0000}"/>
    <cellStyle name="Normal 2 39 5" xfId="12356" xr:uid="{00000000-0005-0000-0000-00001D6F0000}"/>
    <cellStyle name="Normal 2 39 5 2" xfId="23693" xr:uid="{00000000-0005-0000-0000-00001E6F0000}"/>
    <cellStyle name="Normal 2 39 6" xfId="12357" xr:uid="{00000000-0005-0000-0000-00001F6F0000}"/>
    <cellStyle name="Normal 2 39 6 2" xfId="27529" xr:uid="{00000000-0005-0000-0000-0000206F0000}"/>
    <cellStyle name="Normal 2 39 7" xfId="12358" xr:uid="{00000000-0005-0000-0000-0000216F0000}"/>
    <cellStyle name="Normal 2 39 7 2" xfId="31366" xr:uid="{00000000-0005-0000-0000-0000226F0000}"/>
    <cellStyle name="Normal 2 39 8" xfId="18138" xr:uid="{00000000-0005-0000-0000-0000236F0000}"/>
    <cellStyle name="Normal 2 4" xfId="12359" xr:uid="{00000000-0005-0000-0000-0000246F0000}"/>
    <cellStyle name="Normal 2 4 10" xfId="12360" xr:uid="{00000000-0005-0000-0000-0000256F0000}"/>
    <cellStyle name="Normal 2 4 10 2" xfId="23701" xr:uid="{00000000-0005-0000-0000-0000266F0000}"/>
    <cellStyle name="Normal 2 4 11" xfId="12361" xr:uid="{00000000-0005-0000-0000-0000276F0000}"/>
    <cellStyle name="Normal 2 4 11 2" xfId="27537" xr:uid="{00000000-0005-0000-0000-0000286F0000}"/>
    <cellStyle name="Normal 2 4 12" xfId="12362" xr:uid="{00000000-0005-0000-0000-0000296F0000}"/>
    <cellStyle name="Normal 2 4 12 2" xfId="31374" xr:uid="{00000000-0005-0000-0000-00002A6F0000}"/>
    <cellStyle name="Normal 2 4 13" xfId="12363" xr:uid="{00000000-0005-0000-0000-00002B6F0000}"/>
    <cellStyle name="Normal 2 4 14" xfId="12364" xr:uid="{00000000-0005-0000-0000-00002C6F0000}"/>
    <cellStyle name="Normal 2 4 15" xfId="33673" xr:uid="{00000000-0005-0000-0000-00002D6F0000}"/>
    <cellStyle name="Normal 2 4 16" xfId="33694" xr:uid="{00000000-0005-0000-0000-00002E6F0000}"/>
    <cellStyle name="Normal 2 4 17" xfId="35736" xr:uid="{00000000-0005-0000-0000-00002F6F0000}"/>
    <cellStyle name="Normal 2 4 18" xfId="16670" xr:uid="{00000000-0005-0000-0000-0000306F0000}"/>
    <cellStyle name="Normal 2 4 2" xfId="12365" xr:uid="{00000000-0005-0000-0000-0000316F0000}"/>
    <cellStyle name="Normal 2 4 2 10" xfId="12366" xr:uid="{00000000-0005-0000-0000-0000326F0000}"/>
    <cellStyle name="Normal 2 4 2 10 2" xfId="31375" xr:uid="{00000000-0005-0000-0000-0000336F0000}"/>
    <cellStyle name="Normal 2 4 2 11" xfId="33165" xr:uid="{00000000-0005-0000-0000-0000346F0000}"/>
    <cellStyle name="Normal 2 4 2 12" xfId="39956" xr:uid="{00000000-0005-0000-0000-0000356F0000}"/>
    <cellStyle name="Normal 2 4 2 13" xfId="18142" xr:uid="{00000000-0005-0000-0000-0000366F0000}"/>
    <cellStyle name="Normal 2 4 2 2" xfId="12367" xr:uid="{00000000-0005-0000-0000-0000376F0000}"/>
    <cellStyle name="Normal 2 4 2 2 2" xfId="12368" xr:uid="{00000000-0005-0000-0000-0000386F0000}"/>
    <cellStyle name="Normal 2 4 2 2 2 2" xfId="12369" xr:uid="{00000000-0005-0000-0000-0000396F0000}"/>
    <cellStyle name="Normal 2 4 2 2 2 2 2" xfId="12370" xr:uid="{00000000-0005-0000-0000-00003A6F0000}"/>
    <cellStyle name="Normal 2 4 2 2 2 2 2 2" xfId="12371" xr:uid="{00000000-0005-0000-0000-00003B6F0000}"/>
    <cellStyle name="Normal 2 4 2 2 2 2 2 2 2" xfId="12372" xr:uid="{00000000-0005-0000-0000-00003C6F0000}"/>
    <cellStyle name="Normal 2 4 2 2 2 2 2 2 2 2" xfId="23707" xr:uid="{00000000-0005-0000-0000-00003D6F0000}"/>
    <cellStyle name="Normal 2 4 2 2 2 2 2 2 3" xfId="12373" xr:uid="{00000000-0005-0000-0000-00003E6F0000}"/>
    <cellStyle name="Normal 2 4 2 2 2 2 2 2 3 2" xfId="27543" xr:uid="{00000000-0005-0000-0000-00003F6F0000}"/>
    <cellStyle name="Normal 2 4 2 2 2 2 2 2 4" xfId="12374" xr:uid="{00000000-0005-0000-0000-0000406F0000}"/>
    <cellStyle name="Normal 2 4 2 2 2 2 2 2 4 2" xfId="31380" xr:uid="{00000000-0005-0000-0000-0000416F0000}"/>
    <cellStyle name="Normal 2 4 2 2 2 2 2 2 5" xfId="20302" xr:uid="{00000000-0005-0000-0000-0000426F0000}"/>
    <cellStyle name="Normal 2 4 2 2 2 2 2 3" xfId="12375" xr:uid="{00000000-0005-0000-0000-0000436F0000}"/>
    <cellStyle name="Normal 2 4 2 2 2 2 2 3 2" xfId="23706" xr:uid="{00000000-0005-0000-0000-0000446F0000}"/>
    <cellStyle name="Normal 2 4 2 2 2 2 2 4" xfId="12376" xr:uid="{00000000-0005-0000-0000-0000456F0000}"/>
    <cellStyle name="Normal 2 4 2 2 2 2 2 4 2" xfId="27542" xr:uid="{00000000-0005-0000-0000-0000466F0000}"/>
    <cellStyle name="Normal 2 4 2 2 2 2 2 5" xfId="12377" xr:uid="{00000000-0005-0000-0000-0000476F0000}"/>
    <cellStyle name="Normal 2 4 2 2 2 2 2 5 2" xfId="31379" xr:uid="{00000000-0005-0000-0000-0000486F0000}"/>
    <cellStyle name="Normal 2 4 2 2 2 2 2 6" xfId="18146" xr:uid="{00000000-0005-0000-0000-0000496F0000}"/>
    <cellStyle name="Normal 2 4 2 2 2 2 3" xfId="12378" xr:uid="{00000000-0005-0000-0000-00004A6F0000}"/>
    <cellStyle name="Normal 2 4 2 2 2 2 3 2" xfId="12379" xr:uid="{00000000-0005-0000-0000-00004B6F0000}"/>
    <cellStyle name="Normal 2 4 2 2 2 2 3 2 2" xfId="23708" xr:uid="{00000000-0005-0000-0000-00004C6F0000}"/>
    <cellStyle name="Normal 2 4 2 2 2 2 3 3" xfId="12380" xr:uid="{00000000-0005-0000-0000-00004D6F0000}"/>
    <cellStyle name="Normal 2 4 2 2 2 2 3 3 2" xfId="27544" xr:uid="{00000000-0005-0000-0000-00004E6F0000}"/>
    <cellStyle name="Normal 2 4 2 2 2 2 3 4" xfId="12381" xr:uid="{00000000-0005-0000-0000-00004F6F0000}"/>
    <cellStyle name="Normal 2 4 2 2 2 2 3 4 2" xfId="31381" xr:uid="{00000000-0005-0000-0000-0000506F0000}"/>
    <cellStyle name="Normal 2 4 2 2 2 2 3 5" xfId="19315" xr:uid="{00000000-0005-0000-0000-0000516F0000}"/>
    <cellStyle name="Normal 2 4 2 2 2 2 4" xfId="12382" xr:uid="{00000000-0005-0000-0000-0000526F0000}"/>
    <cellStyle name="Normal 2 4 2 2 2 2 4 2" xfId="23705" xr:uid="{00000000-0005-0000-0000-0000536F0000}"/>
    <cellStyle name="Normal 2 4 2 2 2 2 5" xfId="12383" xr:uid="{00000000-0005-0000-0000-0000546F0000}"/>
    <cellStyle name="Normal 2 4 2 2 2 2 5 2" xfId="27541" xr:uid="{00000000-0005-0000-0000-0000556F0000}"/>
    <cellStyle name="Normal 2 4 2 2 2 2 6" xfId="12384" xr:uid="{00000000-0005-0000-0000-0000566F0000}"/>
    <cellStyle name="Normal 2 4 2 2 2 2 6 2" xfId="31378" xr:uid="{00000000-0005-0000-0000-0000576F0000}"/>
    <cellStyle name="Normal 2 4 2 2 2 2 7" xfId="18145" xr:uid="{00000000-0005-0000-0000-0000586F0000}"/>
    <cellStyle name="Normal 2 4 2 2 2 3" xfId="12385" xr:uid="{00000000-0005-0000-0000-0000596F0000}"/>
    <cellStyle name="Normal 2 4 2 2 2 3 2" xfId="12386" xr:uid="{00000000-0005-0000-0000-00005A6F0000}"/>
    <cellStyle name="Normal 2 4 2 2 2 3 2 2" xfId="12387" xr:uid="{00000000-0005-0000-0000-00005B6F0000}"/>
    <cellStyle name="Normal 2 4 2 2 2 3 2 2 2" xfId="23710" xr:uid="{00000000-0005-0000-0000-00005C6F0000}"/>
    <cellStyle name="Normal 2 4 2 2 2 3 2 3" xfId="12388" xr:uid="{00000000-0005-0000-0000-00005D6F0000}"/>
    <cellStyle name="Normal 2 4 2 2 2 3 2 3 2" xfId="27546" xr:uid="{00000000-0005-0000-0000-00005E6F0000}"/>
    <cellStyle name="Normal 2 4 2 2 2 3 2 4" xfId="12389" xr:uid="{00000000-0005-0000-0000-00005F6F0000}"/>
    <cellStyle name="Normal 2 4 2 2 2 3 2 4 2" xfId="31383" xr:uid="{00000000-0005-0000-0000-0000606F0000}"/>
    <cellStyle name="Normal 2 4 2 2 2 3 2 5" xfId="20301" xr:uid="{00000000-0005-0000-0000-0000616F0000}"/>
    <cellStyle name="Normal 2 4 2 2 2 3 3" xfId="12390" xr:uid="{00000000-0005-0000-0000-0000626F0000}"/>
    <cellStyle name="Normal 2 4 2 2 2 3 3 2" xfId="23709" xr:uid="{00000000-0005-0000-0000-0000636F0000}"/>
    <cellStyle name="Normal 2 4 2 2 2 3 4" xfId="12391" xr:uid="{00000000-0005-0000-0000-0000646F0000}"/>
    <cellStyle name="Normal 2 4 2 2 2 3 4 2" xfId="27545" xr:uid="{00000000-0005-0000-0000-0000656F0000}"/>
    <cellStyle name="Normal 2 4 2 2 2 3 5" xfId="12392" xr:uid="{00000000-0005-0000-0000-0000666F0000}"/>
    <cellStyle name="Normal 2 4 2 2 2 3 5 2" xfId="31382" xr:uid="{00000000-0005-0000-0000-0000676F0000}"/>
    <cellStyle name="Normal 2 4 2 2 2 3 6" xfId="18147" xr:uid="{00000000-0005-0000-0000-0000686F0000}"/>
    <cellStyle name="Normal 2 4 2 2 2 4" xfId="12393" xr:uid="{00000000-0005-0000-0000-0000696F0000}"/>
    <cellStyle name="Normal 2 4 2 2 2 4 2" xfId="12394" xr:uid="{00000000-0005-0000-0000-00006A6F0000}"/>
    <cellStyle name="Normal 2 4 2 2 2 4 2 2" xfId="23711" xr:uid="{00000000-0005-0000-0000-00006B6F0000}"/>
    <cellStyle name="Normal 2 4 2 2 2 4 3" xfId="12395" xr:uid="{00000000-0005-0000-0000-00006C6F0000}"/>
    <cellStyle name="Normal 2 4 2 2 2 4 3 2" xfId="27547" xr:uid="{00000000-0005-0000-0000-00006D6F0000}"/>
    <cellStyle name="Normal 2 4 2 2 2 4 4" xfId="12396" xr:uid="{00000000-0005-0000-0000-00006E6F0000}"/>
    <cellStyle name="Normal 2 4 2 2 2 4 4 2" xfId="31384" xr:uid="{00000000-0005-0000-0000-00006F6F0000}"/>
    <cellStyle name="Normal 2 4 2 2 2 4 5" xfId="19314" xr:uid="{00000000-0005-0000-0000-0000706F0000}"/>
    <cellStyle name="Normal 2 4 2 2 2 5" xfId="12397" xr:uid="{00000000-0005-0000-0000-0000716F0000}"/>
    <cellStyle name="Normal 2 4 2 2 2 5 2" xfId="23704" xr:uid="{00000000-0005-0000-0000-0000726F0000}"/>
    <cellStyle name="Normal 2 4 2 2 2 6" xfId="12398" xr:uid="{00000000-0005-0000-0000-0000736F0000}"/>
    <cellStyle name="Normal 2 4 2 2 2 6 2" xfId="27540" xr:uid="{00000000-0005-0000-0000-0000746F0000}"/>
    <cellStyle name="Normal 2 4 2 2 2 7" xfId="12399" xr:uid="{00000000-0005-0000-0000-0000756F0000}"/>
    <cellStyle name="Normal 2 4 2 2 2 7 2" xfId="31377" xr:uid="{00000000-0005-0000-0000-0000766F0000}"/>
    <cellStyle name="Normal 2 4 2 2 2 8" xfId="18144" xr:uid="{00000000-0005-0000-0000-0000776F0000}"/>
    <cellStyle name="Normal 2 4 2 2 3" xfId="12400" xr:uid="{00000000-0005-0000-0000-0000786F0000}"/>
    <cellStyle name="Normal 2 4 2 2 3 2" xfId="12401" xr:uid="{00000000-0005-0000-0000-0000796F0000}"/>
    <cellStyle name="Normal 2 4 2 2 3 2 2" xfId="12402" xr:uid="{00000000-0005-0000-0000-00007A6F0000}"/>
    <cellStyle name="Normal 2 4 2 2 3 2 2 2" xfId="12403" xr:uid="{00000000-0005-0000-0000-00007B6F0000}"/>
    <cellStyle name="Normal 2 4 2 2 3 2 2 2 2" xfId="23714" xr:uid="{00000000-0005-0000-0000-00007C6F0000}"/>
    <cellStyle name="Normal 2 4 2 2 3 2 2 3" xfId="12404" xr:uid="{00000000-0005-0000-0000-00007D6F0000}"/>
    <cellStyle name="Normal 2 4 2 2 3 2 2 3 2" xfId="27550" xr:uid="{00000000-0005-0000-0000-00007E6F0000}"/>
    <cellStyle name="Normal 2 4 2 2 3 2 2 4" xfId="12405" xr:uid="{00000000-0005-0000-0000-00007F6F0000}"/>
    <cellStyle name="Normal 2 4 2 2 3 2 2 4 2" xfId="31387" xr:uid="{00000000-0005-0000-0000-0000806F0000}"/>
    <cellStyle name="Normal 2 4 2 2 3 2 2 5" xfId="20303" xr:uid="{00000000-0005-0000-0000-0000816F0000}"/>
    <cellStyle name="Normal 2 4 2 2 3 2 3" xfId="12406" xr:uid="{00000000-0005-0000-0000-0000826F0000}"/>
    <cellStyle name="Normal 2 4 2 2 3 2 3 2" xfId="23713" xr:uid="{00000000-0005-0000-0000-0000836F0000}"/>
    <cellStyle name="Normal 2 4 2 2 3 2 4" xfId="12407" xr:uid="{00000000-0005-0000-0000-0000846F0000}"/>
    <cellStyle name="Normal 2 4 2 2 3 2 4 2" xfId="27549" xr:uid="{00000000-0005-0000-0000-0000856F0000}"/>
    <cellStyle name="Normal 2 4 2 2 3 2 5" xfId="12408" xr:uid="{00000000-0005-0000-0000-0000866F0000}"/>
    <cellStyle name="Normal 2 4 2 2 3 2 5 2" xfId="31386" xr:uid="{00000000-0005-0000-0000-0000876F0000}"/>
    <cellStyle name="Normal 2 4 2 2 3 2 6" xfId="18149" xr:uid="{00000000-0005-0000-0000-0000886F0000}"/>
    <cellStyle name="Normal 2 4 2 2 3 3" xfId="12409" xr:uid="{00000000-0005-0000-0000-0000896F0000}"/>
    <cellStyle name="Normal 2 4 2 2 3 3 2" xfId="12410" xr:uid="{00000000-0005-0000-0000-00008A6F0000}"/>
    <cellStyle name="Normal 2 4 2 2 3 3 2 2" xfId="23715" xr:uid="{00000000-0005-0000-0000-00008B6F0000}"/>
    <cellStyle name="Normal 2 4 2 2 3 3 3" xfId="12411" xr:uid="{00000000-0005-0000-0000-00008C6F0000}"/>
    <cellStyle name="Normal 2 4 2 2 3 3 3 2" xfId="27551" xr:uid="{00000000-0005-0000-0000-00008D6F0000}"/>
    <cellStyle name="Normal 2 4 2 2 3 3 4" xfId="12412" xr:uid="{00000000-0005-0000-0000-00008E6F0000}"/>
    <cellStyle name="Normal 2 4 2 2 3 3 4 2" xfId="31388" xr:uid="{00000000-0005-0000-0000-00008F6F0000}"/>
    <cellStyle name="Normal 2 4 2 2 3 3 5" xfId="19316" xr:uid="{00000000-0005-0000-0000-0000906F0000}"/>
    <cellStyle name="Normal 2 4 2 2 3 4" xfId="12413" xr:uid="{00000000-0005-0000-0000-0000916F0000}"/>
    <cellStyle name="Normal 2 4 2 2 3 4 2" xfId="23712" xr:uid="{00000000-0005-0000-0000-0000926F0000}"/>
    <cellStyle name="Normal 2 4 2 2 3 5" xfId="12414" xr:uid="{00000000-0005-0000-0000-0000936F0000}"/>
    <cellStyle name="Normal 2 4 2 2 3 5 2" xfId="27548" xr:uid="{00000000-0005-0000-0000-0000946F0000}"/>
    <cellStyle name="Normal 2 4 2 2 3 6" xfId="12415" xr:uid="{00000000-0005-0000-0000-0000956F0000}"/>
    <cellStyle name="Normal 2 4 2 2 3 6 2" xfId="31385" xr:uid="{00000000-0005-0000-0000-0000966F0000}"/>
    <cellStyle name="Normal 2 4 2 2 3 7" xfId="18148" xr:uid="{00000000-0005-0000-0000-0000976F0000}"/>
    <cellStyle name="Normal 2 4 2 2 4" xfId="12416" xr:uid="{00000000-0005-0000-0000-0000986F0000}"/>
    <cellStyle name="Normal 2 4 2 2 4 2" xfId="12417" xr:uid="{00000000-0005-0000-0000-0000996F0000}"/>
    <cellStyle name="Normal 2 4 2 2 4 2 2" xfId="12418" xr:uid="{00000000-0005-0000-0000-00009A6F0000}"/>
    <cellStyle name="Normal 2 4 2 2 4 2 2 2" xfId="23717" xr:uid="{00000000-0005-0000-0000-00009B6F0000}"/>
    <cellStyle name="Normal 2 4 2 2 4 2 3" xfId="12419" xr:uid="{00000000-0005-0000-0000-00009C6F0000}"/>
    <cellStyle name="Normal 2 4 2 2 4 2 3 2" xfId="27553" xr:uid="{00000000-0005-0000-0000-00009D6F0000}"/>
    <cellStyle name="Normal 2 4 2 2 4 2 4" xfId="12420" xr:uid="{00000000-0005-0000-0000-00009E6F0000}"/>
    <cellStyle name="Normal 2 4 2 2 4 2 4 2" xfId="31390" xr:uid="{00000000-0005-0000-0000-00009F6F0000}"/>
    <cellStyle name="Normal 2 4 2 2 4 2 5" xfId="20300" xr:uid="{00000000-0005-0000-0000-0000A06F0000}"/>
    <cellStyle name="Normal 2 4 2 2 4 3" xfId="12421" xr:uid="{00000000-0005-0000-0000-0000A16F0000}"/>
    <cellStyle name="Normal 2 4 2 2 4 3 2" xfId="23716" xr:uid="{00000000-0005-0000-0000-0000A26F0000}"/>
    <cellStyle name="Normal 2 4 2 2 4 4" xfId="12422" xr:uid="{00000000-0005-0000-0000-0000A36F0000}"/>
    <cellStyle name="Normal 2 4 2 2 4 4 2" xfId="27552" xr:uid="{00000000-0005-0000-0000-0000A46F0000}"/>
    <cellStyle name="Normal 2 4 2 2 4 5" xfId="12423" xr:uid="{00000000-0005-0000-0000-0000A56F0000}"/>
    <cellStyle name="Normal 2 4 2 2 4 5 2" xfId="31389" xr:uid="{00000000-0005-0000-0000-0000A66F0000}"/>
    <cellStyle name="Normal 2 4 2 2 4 6" xfId="18150" xr:uid="{00000000-0005-0000-0000-0000A76F0000}"/>
    <cellStyle name="Normal 2 4 2 2 5" xfId="12424" xr:uid="{00000000-0005-0000-0000-0000A86F0000}"/>
    <cellStyle name="Normal 2 4 2 2 5 2" xfId="12425" xr:uid="{00000000-0005-0000-0000-0000A96F0000}"/>
    <cellStyle name="Normal 2 4 2 2 5 2 2" xfId="23718" xr:uid="{00000000-0005-0000-0000-0000AA6F0000}"/>
    <cellStyle name="Normal 2 4 2 2 5 3" xfId="12426" xr:uid="{00000000-0005-0000-0000-0000AB6F0000}"/>
    <cellStyle name="Normal 2 4 2 2 5 3 2" xfId="27554" xr:uid="{00000000-0005-0000-0000-0000AC6F0000}"/>
    <cellStyle name="Normal 2 4 2 2 5 4" xfId="12427" xr:uid="{00000000-0005-0000-0000-0000AD6F0000}"/>
    <cellStyle name="Normal 2 4 2 2 5 4 2" xfId="31391" xr:uid="{00000000-0005-0000-0000-0000AE6F0000}"/>
    <cellStyle name="Normal 2 4 2 2 5 5" xfId="19313" xr:uid="{00000000-0005-0000-0000-0000AF6F0000}"/>
    <cellStyle name="Normal 2 4 2 2 6" xfId="12428" xr:uid="{00000000-0005-0000-0000-0000B06F0000}"/>
    <cellStyle name="Normal 2 4 2 2 6 2" xfId="23703" xr:uid="{00000000-0005-0000-0000-0000B16F0000}"/>
    <cellStyle name="Normal 2 4 2 2 7" xfId="12429" xr:uid="{00000000-0005-0000-0000-0000B26F0000}"/>
    <cellStyle name="Normal 2 4 2 2 7 2" xfId="27539" xr:uid="{00000000-0005-0000-0000-0000B36F0000}"/>
    <cellStyle name="Normal 2 4 2 2 8" xfId="12430" xr:uid="{00000000-0005-0000-0000-0000B46F0000}"/>
    <cellStyle name="Normal 2 4 2 2 8 2" xfId="31376" xr:uid="{00000000-0005-0000-0000-0000B56F0000}"/>
    <cellStyle name="Normal 2 4 2 2 9" xfId="18143" xr:uid="{00000000-0005-0000-0000-0000B66F0000}"/>
    <cellStyle name="Normal 2 4 2 3" xfId="12431" xr:uid="{00000000-0005-0000-0000-0000B76F0000}"/>
    <cellStyle name="Normal 2 4 2 3 2" xfId="12432" xr:uid="{00000000-0005-0000-0000-0000B86F0000}"/>
    <cellStyle name="Normal 2 4 2 3 2 2" xfId="12433" xr:uid="{00000000-0005-0000-0000-0000B96F0000}"/>
    <cellStyle name="Normal 2 4 2 3 2 2 2" xfId="12434" xr:uid="{00000000-0005-0000-0000-0000BA6F0000}"/>
    <cellStyle name="Normal 2 4 2 3 2 2 2 2" xfId="12435" xr:uid="{00000000-0005-0000-0000-0000BB6F0000}"/>
    <cellStyle name="Normal 2 4 2 3 2 2 2 2 2" xfId="23722" xr:uid="{00000000-0005-0000-0000-0000BC6F0000}"/>
    <cellStyle name="Normal 2 4 2 3 2 2 2 3" xfId="12436" xr:uid="{00000000-0005-0000-0000-0000BD6F0000}"/>
    <cellStyle name="Normal 2 4 2 3 2 2 2 3 2" xfId="27558" xr:uid="{00000000-0005-0000-0000-0000BE6F0000}"/>
    <cellStyle name="Normal 2 4 2 3 2 2 2 4" xfId="12437" xr:uid="{00000000-0005-0000-0000-0000BF6F0000}"/>
    <cellStyle name="Normal 2 4 2 3 2 2 2 4 2" xfId="31395" xr:uid="{00000000-0005-0000-0000-0000C06F0000}"/>
    <cellStyle name="Normal 2 4 2 3 2 2 2 5" xfId="20305" xr:uid="{00000000-0005-0000-0000-0000C16F0000}"/>
    <cellStyle name="Normal 2 4 2 3 2 2 3" xfId="12438" xr:uid="{00000000-0005-0000-0000-0000C26F0000}"/>
    <cellStyle name="Normal 2 4 2 3 2 2 3 2" xfId="23721" xr:uid="{00000000-0005-0000-0000-0000C36F0000}"/>
    <cellStyle name="Normal 2 4 2 3 2 2 4" xfId="12439" xr:uid="{00000000-0005-0000-0000-0000C46F0000}"/>
    <cellStyle name="Normal 2 4 2 3 2 2 4 2" xfId="27557" xr:uid="{00000000-0005-0000-0000-0000C56F0000}"/>
    <cellStyle name="Normal 2 4 2 3 2 2 5" xfId="12440" xr:uid="{00000000-0005-0000-0000-0000C66F0000}"/>
    <cellStyle name="Normal 2 4 2 3 2 2 5 2" xfId="31394" xr:uid="{00000000-0005-0000-0000-0000C76F0000}"/>
    <cellStyle name="Normal 2 4 2 3 2 2 6" xfId="18153" xr:uid="{00000000-0005-0000-0000-0000C86F0000}"/>
    <cellStyle name="Normal 2 4 2 3 2 3" xfId="12441" xr:uid="{00000000-0005-0000-0000-0000C96F0000}"/>
    <cellStyle name="Normal 2 4 2 3 2 3 2" xfId="12442" xr:uid="{00000000-0005-0000-0000-0000CA6F0000}"/>
    <cellStyle name="Normal 2 4 2 3 2 3 2 2" xfId="23723" xr:uid="{00000000-0005-0000-0000-0000CB6F0000}"/>
    <cellStyle name="Normal 2 4 2 3 2 3 3" xfId="12443" xr:uid="{00000000-0005-0000-0000-0000CC6F0000}"/>
    <cellStyle name="Normal 2 4 2 3 2 3 3 2" xfId="27559" xr:uid="{00000000-0005-0000-0000-0000CD6F0000}"/>
    <cellStyle name="Normal 2 4 2 3 2 3 4" xfId="12444" xr:uid="{00000000-0005-0000-0000-0000CE6F0000}"/>
    <cellStyle name="Normal 2 4 2 3 2 3 4 2" xfId="31396" xr:uid="{00000000-0005-0000-0000-0000CF6F0000}"/>
    <cellStyle name="Normal 2 4 2 3 2 3 5" xfId="19318" xr:uid="{00000000-0005-0000-0000-0000D06F0000}"/>
    <cellStyle name="Normal 2 4 2 3 2 4" xfId="12445" xr:uid="{00000000-0005-0000-0000-0000D16F0000}"/>
    <cellStyle name="Normal 2 4 2 3 2 4 2" xfId="23720" xr:uid="{00000000-0005-0000-0000-0000D26F0000}"/>
    <cellStyle name="Normal 2 4 2 3 2 5" xfId="12446" xr:uid="{00000000-0005-0000-0000-0000D36F0000}"/>
    <cellStyle name="Normal 2 4 2 3 2 5 2" xfId="27556" xr:uid="{00000000-0005-0000-0000-0000D46F0000}"/>
    <cellStyle name="Normal 2 4 2 3 2 6" xfId="12447" xr:uid="{00000000-0005-0000-0000-0000D56F0000}"/>
    <cellStyle name="Normal 2 4 2 3 2 6 2" xfId="31393" xr:uid="{00000000-0005-0000-0000-0000D66F0000}"/>
    <cellStyle name="Normal 2 4 2 3 2 7" xfId="18152" xr:uid="{00000000-0005-0000-0000-0000D76F0000}"/>
    <cellStyle name="Normal 2 4 2 3 3" xfId="12448" xr:uid="{00000000-0005-0000-0000-0000D86F0000}"/>
    <cellStyle name="Normal 2 4 2 3 3 2" xfId="12449" xr:uid="{00000000-0005-0000-0000-0000D96F0000}"/>
    <cellStyle name="Normal 2 4 2 3 3 2 2" xfId="12450" xr:uid="{00000000-0005-0000-0000-0000DA6F0000}"/>
    <cellStyle name="Normal 2 4 2 3 3 2 2 2" xfId="23725" xr:uid="{00000000-0005-0000-0000-0000DB6F0000}"/>
    <cellStyle name="Normal 2 4 2 3 3 2 3" xfId="12451" xr:uid="{00000000-0005-0000-0000-0000DC6F0000}"/>
    <cellStyle name="Normal 2 4 2 3 3 2 3 2" xfId="27561" xr:uid="{00000000-0005-0000-0000-0000DD6F0000}"/>
    <cellStyle name="Normal 2 4 2 3 3 2 4" xfId="12452" xr:uid="{00000000-0005-0000-0000-0000DE6F0000}"/>
    <cellStyle name="Normal 2 4 2 3 3 2 4 2" xfId="31398" xr:uid="{00000000-0005-0000-0000-0000DF6F0000}"/>
    <cellStyle name="Normal 2 4 2 3 3 2 5" xfId="20304" xr:uid="{00000000-0005-0000-0000-0000E06F0000}"/>
    <cellStyle name="Normal 2 4 2 3 3 3" xfId="12453" xr:uid="{00000000-0005-0000-0000-0000E16F0000}"/>
    <cellStyle name="Normal 2 4 2 3 3 3 2" xfId="23724" xr:uid="{00000000-0005-0000-0000-0000E26F0000}"/>
    <cellStyle name="Normal 2 4 2 3 3 4" xfId="12454" xr:uid="{00000000-0005-0000-0000-0000E36F0000}"/>
    <cellStyle name="Normal 2 4 2 3 3 4 2" xfId="27560" xr:uid="{00000000-0005-0000-0000-0000E46F0000}"/>
    <cellStyle name="Normal 2 4 2 3 3 5" xfId="12455" xr:uid="{00000000-0005-0000-0000-0000E56F0000}"/>
    <cellStyle name="Normal 2 4 2 3 3 5 2" xfId="31397" xr:uid="{00000000-0005-0000-0000-0000E66F0000}"/>
    <cellStyle name="Normal 2 4 2 3 3 6" xfId="18154" xr:uid="{00000000-0005-0000-0000-0000E76F0000}"/>
    <cellStyle name="Normal 2 4 2 3 4" xfId="12456" xr:uid="{00000000-0005-0000-0000-0000E86F0000}"/>
    <cellStyle name="Normal 2 4 2 3 4 2" xfId="12457" xr:uid="{00000000-0005-0000-0000-0000E96F0000}"/>
    <cellStyle name="Normal 2 4 2 3 4 2 2" xfId="23726" xr:uid="{00000000-0005-0000-0000-0000EA6F0000}"/>
    <cellStyle name="Normal 2 4 2 3 4 3" xfId="12458" xr:uid="{00000000-0005-0000-0000-0000EB6F0000}"/>
    <cellStyle name="Normal 2 4 2 3 4 3 2" xfId="27562" xr:uid="{00000000-0005-0000-0000-0000EC6F0000}"/>
    <cellStyle name="Normal 2 4 2 3 4 4" xfId="12459" xr:uid="{00000000-0005-0000-0000-0000ED6F0000}"/>
    <cellStyle name="Normal 2 4 2 3 4 4 2" xfId="31399" xr:uid="{00000000-0005-0000-0000-0000EE6F0000}"/>
    <cellStyle name="Normal 2 4 2 3 4 5" xfId="19317" xr:uid="{00000000-0005-0000-0000-0000EF6F0000}"/>
    <cellStyle name="Normal 2 4 2 3 5" xfId="12460" xr:uid="{00000000-0005-0000-0000-0000F06F0000}"/>
    <cellStyle name="Normal 2 4 2 3 5 2" xfId="23719" xr:uid="{00000000-0005-0000-0000-0000F16F0000}"/>
    <cellStyle name="Normal 2 4 2 3 6" xfId="12461" xr:uid="{00000000-0005-0000-0000-0000F26F0000}"/>
    <cellStyle name="Normal 2 4 2 3 6 2" xfId="27555" xr:uid="{00000000-0005-0000-0000-0000F36F0000}"/>
    <cellStyle name="Normal 2 4 2 3 7" xfId="12462" xr:uid="{00000000-0005-0000-0000-0000F46F0000}"/>
    <cellStyle name="Normal 2 4 2 3 7 2" xfId="31392" xr:uid="{00000000-0005-0000-0000-0000F56F0000}"/>
    <cellStyle name="Normal 2 4 2 3 8" xfId="18151" xr:uid="{00000000-0005-0000-0000-0000F66F0000}"/>
    <cellStyle name="Normal 2 4 2 4" xfId="12463" xr:uid="{00000000-0005-0000-0000-0000F76F0000}"/>
    <cellStyle name="Normal 2 4 2 4 2" xfId="12464" xr:uid="{00000000-0005-0000-0000-0000F86F0000}"/>
    <cellStyle name="Normal 2 4 2 4 2 2" xfId="12465" xr:uid="{00000000-0005-0000-0000-0000F96F0000}"/>
    <cellStyle name="Normal 2 4 2 4 2 2 2" xfId="12466" xr:uid="{00000000-0005-0000-0000-0000FA6F0000}"/>
    <cellStyle name="Normal 2 4 2 4 2 2 2 2" xfId="23729" xr:uid="{00000000-0005-0000-0000-0000FB6F0000}"/>
    <cellStyle name="Normal 2 4 2 4 2 2 3" xfId="12467" xr:uid="{00000000-0005-0000-0000-0000FC6F0000}"/>
    <cellStyle name="Normal 2 4 2 4 2 2 3 2" xfId="27565" xr:uid="{00000000-0005-0000-0000-0000FD6F0000}"/>
    <cellStyle name="Normal 2 4 2 4 2 2 4" xfId="12468" xr:uid="{00000000-0005-0000-0000-0000FE6F0000}"/>
    <cellStyle name="Normal 2 4 2 4 2 2 4 2" xfId="31402" xr:uid="{00000000-0005-0000-0000-0000FF6F0000}"/>
    <cellStyle name="Normal 2 4 2 4 2 2 5" xfId="20306" xr:uid="{00000000-0005-0000-0000-000000700000}"/>
    <cellStyle name="Normal 2 4 2 4 2 3" xfId="12469" xr:uid="{00000000-0005-0000-0000-000001700000}"/>
    <cellStyle name="Normal 2 4 2 4 2 3 2" xfId="23728" xr:uid="{00000000-0005-0000-0000-000002700000}"/>
    <cellStyle name="Normal 2 4 2 4 2 4" xfId="12470" xr:uid="{00000000-0005-0000-0000-000003700000}"/>
    <cellStyle name="Normal 2 4 2 4 2 4 2" xfId="27564" xr:uid="{00000000-0005-0000-0000-000004700000}"/>
    <cellStyle name="Normal 2 4 2 4 2 5" xfId="12471" xr:uid="{00000000-0005-0000-0000-000005700000}"/>
    <cellStyle name="Normal 2 4 2 4 2 5 2" xfId="31401" xr:uid="{00000000-0005-0000-0000-000006700000}"/>
    <cellStyle name="Normal 2 4 2 4 2 6" xfId="18156" xr:uid="{00000000-0005-0000-0000-000007700000}"/>
    <cellStyle name="Normal 2 4 2 4 3" xfId="12472" xr:uid="{00000000-0005-0000-0000-000008700000}"/>
    <cellStyle name="Normal 2 4 2 4 3 2" xfId="12473" xr:uid="{00000000-0005-0000-0000-000009700000}"/>
    <cellStyle name="Normal 2 4 2 4 3 2 2" xfId="23730" xr:uid="{00000000-0005-0000-0000-00000A700000}"/>
    <cellStyle name="Normal 2 4 2 4 3 3" xfId="12474" xr:uid="{00000000-0005-0000-0000-00000B700000}"/>
    <cellStyle name="Normal 2 4 2 4 3 3 2" xfId="27566" xr:uid="{00000000-0005-0000-0000-00000C700000}"/>
    <cellStyle name="Normal 2 4 2 4 3 4" xfId="12475" xr:uid="{00000000-0005-0000-0000-00000D700000}"/>
    <cellStyle name="Normal 2 4 2 4 3 4 2" xfId="31403" xr:uid="{00000000-0005-0000-0000-00000E700000}"/>
    <cellStyle name="Normal 2 4 2 4 3 5" xfId="19319" xr:uid="{00000000-0005-0000-0000-00000F700000}"/>
    <cellStyle name="Normal 2 4 2 4 4" xfId="12476" xr:uid="{00000000-0005-0000-0000-000010700000}"/>
    <cellStyle name="Normal 2 4 2 4 4 2" xfId="23727" xr:uid="{00000000-0005-0000-0000-000011700000}"/>
    <cellStyle name="Normal 2 4 2 4 5" xfId="12477" xr:uid="{00000000-0005-0000-0000-000012700000}"/>
    <cellStyle name="Normal 2 4 2 4 5 2" xfId="27563" xr:uid="{00000000-0005-0000-0000-000013700000}"/>
    <cellStyle name="Normal 2 4 2 4 6" xfId="12478" xr:uid="{00000000-0005-0000-0000-000014700000}"/>
    <cellStyle name="Normal 2 4 2 4 6 2" xfId="31400" xr:uid="{00000000-0005-0000-0000-000015700000}"/>
    <cellStyle name="Normal 2 4 2 4 7" xfId="18155" xr:uid="{00000000-0005-0000-0000-000016700000}"/>
    <cellStyle name="Normal 2 4 2 5" xfId="12479" xr:uid="{00000000-0005-0000-0000-000017700000}"/>
    <cellStyle name="Normal 2 4 2 5 2" xfId="12480" xr:uid="{00000000-0005-0000-0000-000018700000}"/>
    <cellStyle name="Normal 2 4 2 5 2 2" xfId="12481" xr:uid="{00000000-0005-0000-0000-000019700000}"/>
    <cellStyle name="Normal 2 4 2 5 2 2 2" xfId="12482" xr:uid="{00000000-0005-0000-0000-00001A700000}"/>
    <cellStyle name="Normal 2 4 2 5 2 2 2 2" xfId="23733" xr:uid="{00000000-0005-0000-0000-00001B700000}"/>
    <cellStyle name="Normal 2 4 2 5 2 2 3" xfId="12483" xr:uid="{00000000-0005-0000-0000-00001C700000}"/>
    <cellStyle name="Normal 2 4 2 5 2 2 3 2" xfId="27569" xr:uid="{00000000-0005-0000-0000-00001D700000}"/>
    <cellStyle name="Normal 2 4 2 5 2 2 4" xfId="12484" xr:uid="{00000000-0005-0000-0000-00001E700000}"/>
    <cellStyle name="Normal 2 4 2 5 2 2 4 2" xfId="31406" xr:uid="{00000000-0005-0000-0000-00001F700000}"/>
    <cellStyle name="Normal 2 4 2 5 2 2 5" xfId="20600" xr:uid="{00000000-0005-0000-0000-000020700000}"/>
    <cellStyle name="Normal 2 4 2 5 2 3" xfId="12485" xr:uid="{00000000-0005-0000-0000-000021700000}"/>
    <cellStyle name="Normal 2 4 2 5 2 3 2" xfId="23732" xr:uid="{00000000-0005-0000-0000-000022700000}"/>
    <cellStyle name="Normal 2 4 2 5 2 4" xfId="12486" xr:uid="{00000000-0005-0000-0000-000023700000}"/>
    <cellStyle name="Normal 2 4 2 5 2 4 2" xfId="27568" xr:uid="{00000000-0005-0000-0000-000024700000}"/>
    <cellStyle name="Normal 2 4 2 5 2 5" xfId="12487" xr:uid="{00000000-0005-0000-0000-000025700000}"/>
    <cellStyle name="Normal 2 4 2 5 2 5 2" xfId="31405" xr:uid="{00000000-0005-0000-0000-000026700000}"/>
    <cellStyle name="Normal 2 4 2 5 2 6" xfId="18158" xr:uid="{00000000-0005-0000-0000-000027700000}"/>
    <cellStyle name="Normal 2 4 2 5 3" xfId="12488" xr:uid="{00000000-0005-0000-0000-000028700000}"/>
    <cellStyle name="Normal 2 4 2 5 3 2" xfId="12489" xr:uid="{00000000-0005-0000-0000-000029700000}"/>
    <cellStyle name="Normal 2 4 2 5 3 2 2" xfId="23734" xr:uid="{00000000-0005-0000-0000-00002A700000}"/>
    <cellStyle name="Normal 2 4 2 5 3 3" xfId="12490" xr:uid="{00000000-0005-0000-0000-00002B700000}"/>
    <cellStyle name="Normal 2 4 2 5 3 3 2" xfId="27570" xr:uid="{00000000-0005-0000-0000-00002C700000}"/>
    <cellStyle name="Normal 2 4 2 5 3 4" xfId="12491" xr:uid="{00000000-0005-0000-0000-00002D700000}"/>
    <cellStyle name="Normal 2 4 2 5 3 4 2" xfId="31407" xr:uid="{00000000-0005-0000-0000-00002E700000}"/>
    <cellStyle name="Normal 2 4 2 5 3 5" xfId="19612" xr:uid="{00000000-0005-0000-0000-00002F700000}"/>
    <cellStyle name="Normal 2 4 2 5 4" xfId="12492" xr:uid="{00000000-0005-0000-0000-000030700000}"/>
    <cellStyle name="Normal 2 4 2 5 4 2" xfId="23731" xr:uid="{00000000-0005-0000-0000-000031700000}"/>
    <cellStyle name="Normal 2 4 2 5 5" xfId="12493" xr:uid="{00000000-0005-0000-0000-000032700000}"/>
    <cellStyle name="Normal 2 4 2 5 5 2" xfId="27567" xr:uid="{00000000-0005-0000-0000-000033700000}"/>
    <cellStyle name="Normal 2 4 2 5 6" xfId="12494" xr:uid="{00000000-0005-0000-0000-000034700000}"/>
    <cellStyle name="Normal 2 4 2 5 6 2" xfId="31404" xr:uid="{00000000-0005-0000-0000-000035700000}"/>
    <cellStyle name="Normal 2 4 2 5 7" xfId="18157" xr:uid="{00000000-0005-0000-0000-000036700000}"/>
    <cellStyle name="Normal 2 4 2 6" xfId="12495" xr:uid="{00000000-0005-0000-0000-000037700000}"/>
    <cellStyle name="Normal 2 4 2 6 2" xfId="12496" xr:uid="{00000000-0005-0000-0000-000038700000}"/>
    <cellStyle name="Normal 2 4 2 6 2 2" xfId="12497" xr:uid="{00000000-0005-0000-0000-000039700000}"/>
    <cellStyle name="Normal 2 4 2 6 2 2 2" xfId="23736" xr:uid="{00000000-0005-0000-0000-00003A700000}"/>
    <cellStyle name="Normal 2 4 2 6 2 3" xfId="12498" xr:uid="{00000000-0005-0000-0000-00003B700000}"/>
    <cellStyle name="Normal 2 4 2 6 2 3 2" xfId="27572" xr:uid="{00000000-0005-0000-0000-00003C700000}"/>
    <cellStyle name="Normal 2 4 2 6 2 4" xfId="12499" xr:uid="{00000000-0005-0000-0000-00003D700000}"/>
    <cellStyle name="Normal 2 4 2 6 2 4 2" xfId="31409" xr:uid="{00000000-0005-0000-0000-00003E700000}"/>
    <cellStyle name="Normal 2 4 2 6 2 5" xfId="20299" xr:uid="{00000000-0005-0000-0000-00003F700000}"/>
    <cellStyle name="Normal 2 4 2 6 3" xfId="12500" xr:uid="{00000000-0005-0000-0000-000040700000}"/>
    <cellStyle name="Normal 2 4 2 6 3 2" xfId="23735" xr:uid="{00000000-0005-0000-0000-000041700000}"/>
    <cellStyle name="Normal 2 4 2 6 4" xfId="12501" xr:uid="{00000000-0005-0000-0000-000042700000}"/>
    <cellStyle name="Normal 2 4 2 6 4 2" xfId="27571" xr:uid="{00000000-0005-0000-0000-000043700000}"/>
    <cellStyle name="Normal 2 4 2 6 5" xfId="12502" xr:uid="{00000000-0005-0000-0000-000044700000}"/>
    <cellStyle name="Normal 2 4 2 6 5 2" xfId="31408" xr:uid="{00000000-0005-0000-0000-000045700000}"/>
    <cellStyle name="Normal 2 4 2 6 6" xfId="18159" xr:uid="{00000000-0005-0000-0000-000046700000}"/>
    <cellStyle name="Normal 2 4 2 7" xfId="12503" xr:uid="{00000000-0005-0000-0000-000047700000}"/>
    <cellStyle name="Normal 2 4 2 7 2" xfId="12504" xr:uid="{00000000-0005-0000-0000-000048700000}"/>
    <cellStyle name="Normal 2 4 2 7 2 2" xfId="23737" xr:uid="{00000000-0005-0000-0000-000049700000}"/>
    <cellStyle name="Normal 2 4 2 7 3" xfId="12505" xr:uid="{00000000-0005-0000-0000-00004A700000}"/>
    <cellStyle name="Normal 2 4 2 7 3 2" xfId="27573" xr:uid="{00000000-0005-0000-0000-00004B700000}"/>
    <cellStyle name="Normal 2 4 2 7 4" xfId="12506" xr:uid="{00000000-0005-0000-0000-00004C700000}"/>
    <cellStyle name="Normal 2 4 2 7 4 2" xfId="31410" xr:uid="{00000000-0005-0000-0000-00004D700000}"/>
    <cellStyle name="Normal 2 4 2 7 5" xfId="19312" xr:uid="{00000000-0005-0000-0000-00004E700000}"/>
    <cellStyle name="Normal 2 4 2 8" xfId="12507" xr:uid="{00000000-0005-0000-0000-00004F700000}"/>
    <cellStyle name="Normal 2 4 2 8 2" xfId="23702" xr:uid="{00000000-0005-0000-0000-000050700000}"/>
    <cellStyle name="Normal 2 4 2 9" xfId="12508" xr:uid="{00000000-0005-0000-0000-000051700000}"/>
    <cellStyle name="Normal 2 4 2 9 2" xfId="27538" xr:uid="{00000000-0005-0000-0000-000052700000}"/>
    <cellStyle name="Normal 2 4 3" xfId="12509" xr:uid="{00000000-0005-0000-0000-000053700000}"/>
    <cellStyle name="Normal 2 4 3 10" xfId="12510" xr:uid="{00000000-0005-0000-0000-000054700000}"/>
    <cellStyle name="Normal 2 4 3 10 2" xfId="31411" xr:uid="{00000000-0005-0000-0000-000055700000}"/>
    <cellStyle name="Normal 2 4 3 11" xfId="18160" xr:uid="{00000000-0005-0000-0000-000056700000}"/>
    <cellStyle name="Normal 2 4 3 2" xfId="12511" xr:uid="{00000000-0005-0000-0000-000057700000}"/>
    <cellStyle name="Normal 2 4 3 2 2" xfId="12512" xr:uid="{00000000-0005-0000-0000-000058700000}"/>
    <cellStyle name="Normal 2 4 3 2 2 2" xfId="12513" xr:uid="{00000000-0005-0000-0000-000059700000}"/>
    <cellStyle name="Normal 2 4 3 2 2 2 2" xfId="12514" xr:uid="{00000000-0005-0000-0000-00005A700000}"/>
    <cellStyle name="Normal 2 4 3 2 2 2 2 2" xfId="12515" xr:uid="{00000000-0005-0000-0000-00005B700000}"/>
    <cellStyle name="Normal 2 4 3 2 2 2 2 2 2" xfId="12516" xr:uid="{00000000-0005-0000-0000-00005C700000}"/>
    <cellStyle name="Normal 2 4 3 2 2 2 2 2 2 2" xfId="23743" xr:uid="{00000000-0005-0000-0000-00005D700000}"/>
    <cellStyle name="Normal 2 4 3 2 2 2 2 2 3" xfId="12517" xr:uid="{00000000-0005-0000-0000-00005E700000}"/>
    <cellStyle name="Normal 2 4 3 2 2 2 2 2 3 2" xfId="27579" xr:uid="{00000000-0005-0000-0000-00005F700000}"/>
    <cellStyle name="Normal 2 4 3 2 2 2 2 2 4" xfId="12518" xr:uid="{00000000-0005-0000-0000-000060700000}"/>
    <cellStyle name="Normal 2 4 3 2 2 2 2 2 4 2" xfId="31416" xr:uid="{00000000-0005-0000-0000-000061700000}"/>
    <cellStyle name="Normal 2 4 3 2 2 2 2 2 5" xfId="20310" xr:uid="{00000000-0005-0000-0000-000062700000}"/>
    <cellStyle name="Normal 2 4 3 2 2 2 2 3" xfId="12519" xr:uid="{00000000-0005-0000-0000-000063700000}"/>
    <cellStyle name="Normal 2 4 3 2 2 2 2 3 2" xfId="23742" xr:uid="{00000000-0005-0000-0000-000064700000}"/>
    <cellStyle name="Normal 2 4 3 2 2 2 2 4" xfId="12520" xr:uid="{00000000-0005-0000-0000-000065700000}"/>
    <cellStyle name="Normal 2 4 3 2 2 2 2 4 2" xfId="27578" xr:uid="{00000000-0005-0000-0000-000066700000}"/>
    <cellStyle name="Normal 2 4 3 2 2 2 2 5" xfId="12521" xr:uid="{00000000-0005-0000-0000-000067700000}"/>
    <cellStyle name="Normal 2 4 3 2 2 2 2 5 2" xfId="31415" xr:uid="{00000000-0005-0000-0000-000068700000}"/>
    <cellStyle name="Normal 2 4 3 2 2 2 2 6" xfId="18164" xr:uid="{00000000-0005-0000-0000-000069700000}"/>
    <cellStyle name="Normal 2 4 3 2 2 2 3" xfId="12522" xr:uid="{00000000-0005-0000-0000-00006A700000}"/>
    <cellStyle name="Normal 2 4 3 2 2 2 3 2" xfId="12523" xr:uid="{00000000-0005-0000-0000-00006B700000}"/>
    <cellStyle name="Normal 2 4 3 2 2 2 3 2 2" xfId="23744" xr:uid="{00000000-0005-0000-0000-00006C700000}"/>
    <cellStyle name="Normal 2 4 3 2 2 2 3 3" xfId="12524" xr:uid="{00000000-0005-0000-0000-00006D700000}"/>
    <cellStyle name="Normal 2 4 3 2 2 2 3 3 2" xfId="27580" xr:uid="{00000000-0005-0000-0000-00006E700000}"/>
    <cellStyle name="Normal 2 4 3 2 2 2 3 4" xfId="12525" xr:uid="{00000000-0005-0000-0000-00006F700000}"/>
    <cellStyle name="Normal 2 4 3 2 2 2 3 4 2" xfId="31417" xr:uid="{00000000-0005-0000-0000-000070700000}"/>
    <cellStyle name="Normal 2 4 3 2 2 2 3 5" xfId="19323" xr:uid="{00000000-0005-0000-0000-000071700000}"/>
    <cellStyle name="Normal 2 4 3 2 2 2 4" xfId="12526" xr:uid="{00000000-0005-0000-0000-000072700000}"/>
    <cellStyle name="Normal 2 4 3 2 2 2 4 2" xfId="23741" xr:uid="{00000000-0005-0000-0000-000073700000}"/>
    <cellStyle name="Normal 2 4 3 2 2 2 5" xfId="12527" xr:uid="{00000000-0005-0000-0000-000074700000}"/>
    <cellStyle name="Normal 2 4 3 2 2 2 5 2" xfId="27577" xr:uid="{00000000-0005-0000-0000-000075700000}"/>
    <cellStyle name="Normal 2 4 3 2 2 2 6" xfId="12528" xr:uid="{00000000-0005-0000-0000-000076700000}"/>
    <cellStyle name="Normal 2 4 3 2 2 2 6 2" xfId="31414" xr:uid="{00000000-0005-0000-0000-000077700000}"/>
    <cellStyle name="Normal 2 4 3 2 2 2 7" xfId="18163" xr:uid="{00000000-0005-0000-0000-000078700000}"/>
    <cellStyle name="Normal 2 4 3 2 2 3" xfId="12529" xr:uid="{00000000-0005-0000-0000-000079700000}"/>
    <cellStyle name="Normal 2 4 3 2 2 3 2" xfId="12530" xr:uid="{00000000-0005-0000-0000-00007A700000}"/>
    <cellStyle name="Normal 2 4 3 2 2 3 2 2" xfId="12531" xr:uid="{00000000-0005-0000-0000-00007B700000}"/>
    <cellStyle name="Normal 2 4 3 2 2 3 2 2 2" xfId="23746" xr:uid="{00000000-0005-0000-0000-00007C700000}"/>
    <cellStyle name="Normal 2 4 3 2 2 3 2 3" xfId="12532" xr:uid="{00000000-0005-0000-0000-00007D700000}"/>
    <cellStyle name="Normal 2 4 3 2 2 3 2 3 2" xfId="27582" xr:uid="{00000000-0005-0000-0000-00007E700000}"/>
    <cellStyle name="Normal 2 4 3 2 2 3 2 4" xfId="12533" xr:uid="{00000000-0005-0000-0000-00007F700000}"/>
    <cellStyle name="Normal 2 4 3 2 2 3 2 4 2" xfId="31419" xr:uid="{00000000-0005-0000-0000-000080700000}"/>
    <cellStyle name="Normal 2 4 3 2 2 3 2 5" xfId="20309" xr:uid="{00000000-0005-0000-0000-000081700000}"/>
    <cellStyle name="Normal 2 4 3 2 2 3 3" xfId="12534" xr:uid="{00000000-0005-0000-0000-000082700000}"/>
    <cellStyle name="Normal 2 4 3 2 2 3 3 2" xfId="23745" xr:uid="{00000000-0005-0000-0000-000083700000}"/>
    <cellStyle name="Normal 2 4 3 2 2 3 4" xfId="12535" xr:uid="{00000000-0005-0000-0000-000084700000}"/>
    <cellStyle name="Normal 2 4 3 2 2 3 4 2" xfId="27581" xr:uid="{00000000-0005-0000-0000-000085700000}"/>
    <cellStyle name="Normal 2 4 3 2 2 3 5" xfId="12536" xr:uid="{00000000-0005-0000-0000-000086700000}"/>
    <cellStyle name="Normal 2 4 3 2 2 3 5 2" xfId="31418" xr:uid="{00000000-0005-0000-0000-000087700000}"/>
    <cellStyle name="Normal 2 4 3 2 2 3 6" xfId="18165" xr:uid="{00000000-0005-0000-0000-000088700000}"/>
    <cellStyle name="Normal 2 4 3 2 2 4" xfId="12537" xr:uid="{00000000-0005-0000-0000-000089700000}"/>
    <cellStyle name="Normal 2 4 3 2 2 4 2" xfId="12538" xr:uid="{00000000-0005-0000-0000-00008A700000}"/>
    <cellStyle name="Normal 2 4 3 2 2 4 2 2" xfId="23747" xr:uid="{00000000-0005-0000-0000-00008B700000}"/>
    <cellStyle name="Normal 2 4 3 2 2 4 3" xfId="12539" xr:uid="{00000000-0005-0000-0000-00008C700000}"/>
    <cellStyle name="Normal 2 4 3 2 2 4 3 2" xfId="27583" xr:uid="{00000000-0005-0000-0000-00008D700000}"/>
    <cellStyle name="Normal 2 4 3 2 2 4 4" xfId="12540" xr:uid="{00000000-0005-0000-0000-00008E700000}"/>
    <cellStyle name="Normal 2 4 3 2 2 4 4 2" xfId="31420" xr:uid="{00000000-0005-0000-0000-00008F700000}"/>
    <cellStyle name="Normal 2 4 3 2 2 4 5" xfId="19322" xr:uid="{00000000-0005-0000-0000-000090700000}"/>
    <cellStyle name="Normal 2 4 3 2 2 5" xfId="12541" xr:uid="{00000000-0005-0000-0000-000091700000}"/>
    <cellStyle name="Normal 2 4 3 2 2 5 2" xfId="23740" xr:uid="{00000000-0005-0000-0000-000092700000}"/>
    <cellStyle name="Normal 2 4 3 2 2 6" xfId="12542" xr:uid="{00000000-0005-0000-0000-000093700000}"/>
    <cellStyle name="Normal 2 4 3 2 2 6 2" xfId="27576" xr:uid="{00000000-0005-0000-0000-000094700000}"/>
    <cellStyle name="Normal 2 4 3 2 2 7" xfId="12543" xr:uid="{00000000-0005-0000-0000-000095700000}"/>
    <cellStyle name="Normal 2 4 3 2 2 7 2" xfId="31413" xr:uid="{00000000-0005-0000-0000-000096700000}"/>
    <cellStyle name="Normal 2 4 3 2 2 8" xfId="18162" xr:uid="{00000000-0005-0000-0000-000097700000}"/>
    <cellStyle name="Normal 2 4 3 2 3" xfId="12544" xr:uid="{00000000-0005-0000-0000-000098700000}"/>
    <cellStyle name="Normal 2 4 3 2 3 2" xfId="12545" xr:uid="{00000000-0005-0000-0000-000099700000}"/>
    <cellStyle name="Normal 2 4 3 2 3 2 2" xfId="12546" xr:uid="{00000000-0005-0000-0000-00009A700000}"/>
    <cellStyle name="Normal 2 4 3 2 3 2 2 2" xfId="12547" xr:uid="{00000000-0005-0000-0000-00009B700000}"/>
    <cellStyle name="Normal 2 4 3 2 3 2 2 2 2" xfId="23750" xr:uid="{00000000-0005-0000-0000-00009C700000}"/>
    <cellStyle name="Normal 2 4 3 2 3 2 2 3" xfId="12548" xr:uid="{00000000-0005-0000-0000-00009D700000}"/>
    <cellStyle name="Normal 2 4 3 2 3 2 2 3 2" xfId="27586" xr:uid="{00000000-0005-0000-0000-00009E700000}"/>
    <cellStyle name="Normal 2 4 3 2 3 2 2 4" xfId="12549" xr:uid="{00000000-0005-0000-0000-00009F700000}"/>
    <cellStyle name="Normal 2 4 3 2 3 2 2 4 2" xfId="31423" xr:uid="{00000000-0005-0000-0000-0000A0700000}"/>
    <cellStyle name="Normal 2 4 3 2 3 2 2 5" xfId="20311" xr:uid="{00000000-0005-0000-0000-0000A1700000}"/>
    <cellStyle name="Normal 2 4 3 2 3 2 3" xfId="12550" xr:uid="{00000000-0005-0000-0000-0000A2700000}"/>
    <cellStyle name="Normal 2 4 3 2 3 2 3 2" xfId="23749" xr:uid="{00000000-0005-0000-0000-0000A3700000}"/>
    <cellStyle name="Normal 2 4 3 2 3 2 4" xfId="12551" xr:uid="{00000000-0005-0000-0000-0000A4700000}"/>
    <cellStyle name="Normal 2 4 3 2 3 2 4 2" xfId="27585" xr:uid="{00000000-0005-0000-0000-0000A5700000}"/>
    <cellStyle name="Normal 2 4 3 2 3 2 5" xfId="12552" xr:uid="{00000000-0005-0000-0000-0000A6700000}"/>
    <cellStyle name="Normal 2 4 3 2 3 2 5 2" xfId="31422" xr:uid="{00000000-0005-0000-0000-0000A7700000}"/>
    <cellStyle name="Normal 2 4 3 2 3 2 6" xfId="18167" xr:uid="{00000000-0005-0000-0000-0000A8700000}"/>
    <cellStyle name="Normal 2 4 3 2 3 3" xfId="12553" xr:uid="{00000000-0005-0000-0000-0000A9700000}"/>
    <cellStyle name="Normal 2 4 3 2 3 3 2" xfId="12554" xr:uid="{00000000-0005-0000-0000-0000AA700000}"/>
    <cellStyle name="Normal 2 4 3 2 3 3 2 2" xfId="23751" xr:uid="{00000000-0005-0000-0000-0000AB700000}"/>
    <cellStyle name="Normal 2 4 3 2 3 3 3" xfId="12555" xr:uid="{00000000-0005-0000-0000-0000AC700000}"/>
    <cellStyle name="Normal 2 4 3 2 3 3 3 2" xfId="27587" xr:uid="{00000000-0005-0000-0000-0000AD700000}"/>
    <cellStyle name="Normal 2 4 3 2 3 3 4" xfId="12556" xr:uid="{00000000-0005-0000-0000-0000AE700000}"/>
    <cellStyle name="Normal 2 4 3 2 3 3 4 2" xfId="31424" xr:uid="{00000000-0005-0000-0000-0000AF700000}"/>
    <cellStyle name="Normal 2 4 3 2 3 3 5" xfId="19324" xr:uid="{00000000-0005-0000-0000-0000B0700000}"/>
    <cellStyle name="Normal 2 4 3 2 3 4" xfId="12557" xr:uid="{00000000-0005-0000-0000-0000B1700000}"/>
    <cellStyle name="Normal 2 4 3 2 3 4 2" xfId="23748" xr:uid="{00000000-0005-0000-0000-0000B2700000}"/>
    <cellStyle name="Normal 2 4 3 2 3 5" xfId="12558" xr:uid="{00000000-0005-0000-0000-0000B3700000}"/>
    <cellStyle name="Normal 2 4 3 2 3 5 2" xfId="27584" xr:uid="{00000000-0005-0000-0000-0000B4700000}"/>
    <cellStyle name="Normal 2 4 3 2 3 6" xfId="12559" xr:uid="{00000000-0005-0000-0000-0000B5700000}"/>
    <cellStyle name="Normal 2 4 3 2 3 6 2" xfId="31421" xr:uid="{00000000-0005-0000-0000-0000B6700000}"/>
    <cellStyle name="Normal 2 4 3 2 3 7" xfId="18166" xr:uid="{00000000-0005-0000-0000-0000B7700000}"/>
    <cellStyle name="Normal 2 4 3 2 4" xfId="12560" xr:uid="{00000000-0005-0000-0000-0000B8700000}"/>
    <cellStyle name="Normal 2 4 3 2 4 2" xfId="12561" xr:uid="{00000000-0005-0000-0000-0000B9700000}"/>
    <cellStyle name="Normal 2 4 3 2 4 2 2" xfId="12562" xr:uid="{00000000-0005-0000-0000-0000BA700000}"/>
    <cellStyle name="Normal 2 4 3 2 4 2 2 2" xfId="23753" xr:uid="{00000000-0005-0000-0000-0000BB700000}"/>
    <cellStyle name="Normal 2 4 3 2 4 2 3" xfId="12563" xr:uid="{00000000-0005-0000-0000-0000BC700000}"/>
    <cellStyle name="Normal 2 4 3 2 4 2 3 2" xfId="27589" xr:uid="{00000000-0005-0000-0000-0000BD700000}"/>
    <cellStyle name="Normal 2 4 3 2 4 2 4" xfId="12564" xr:uid="{00000000-0005-0000-0000-0000BE700000}"/>
    <cellStyle name="Normal 2 4 3 2 4 2 4 2" xfId="31426" xr:uid="{00000000-0005-0000-0000-0000BF700000}"/>
    <cellStyle name="Normal 2 4 3 2 4 2 5" xfId="20308" xr:uid="{00000000-0005-0000-0000-0000C0700000}"/>
    <cellStyle name="Normal 2 4 3 2 4 3" xfId="12565" xr:uid="{00000000-0005-0000-0000-0000C1700000}"/>
    <cellStyle name="Normal 2 4 3 2 4 3 2" xfId="23752" xr:uid="{00000000-0005-0000-0000-0000C2700000}"/>
    <cellStyle name="Normal 2 4 3 2 4 4" xfId="12566" xr:uid="{00000000-0005-0000-0000-0000C3700000}"/>
    <cellStyle name="Normal 2 4 3 2 4 4 2" xfId="27588" xr:uid="{00000000-0005-0000-0000-0000C4700000}"/>
    <cellStyle name="Normal 2 4 3 2 4 5" xfId="12567" xr:uid="{00000000-0005-0000-0000-0000C5700000}"/>
    <cellStyle name="Normal 2 4 3 2 4 5 2" xfId="31425" xr:uid="{00000000-0005-0000-0000-0000C6700000}"/>
    <cellStyle name="Normal 2 4 3 2 4 6" xfId="18168" xr:uid="{00000000-0005-0000-0000-0000C7700000}"/>
    <cellStyle name="Normal 2 4 3 2 5" xfId="12568" xr:uid="{00000000-0005-0000-0000-0000C8700000}"/>
    <cellStyle name="Normal 2 4 3 2 5 2" xfId="12569" xr:uid="{00000000-0005-0000-0000-0000C9700000}"/>
    <cellStyle name="Normal 2 4 3 2 5 2 2" xfId="23754" xr:uid="{00000000-0005-0000-0000-0000CA700000}"/>
    <cellStyle name="Normal 2 4 3 2 5 3" xfId="12570" xr:uid="{00000000-0005-0000-0000-0000CB700000}"/>
    <cellStyle name="Normal 2 4 3 2 5 3 2" xfId="27590" xr:uid="{00000000-0005-0000-0000-0000CC700000}"/>
    <cellStyle name="Normal 2 4 3 2 5 4" xfId="12571" xr:uid="{00000000-0005-0000-0000-0000CD700000}"/>
    <cellStyle name="Normal 2 4 3 2 5 4 2" xfId="31427" xr:uid="{00000000-0005-0000-0000-0000CE700000}"/>
    <cellStyle name="Normal 2 4 3 2 5 5" xfId="19321" xr:uid="{00000000-0005-0000-0000-0000CF700000}"/>
    <cellStyle name="Normal 2 4 3 2 6" xfId="12572" xr:uid="{00000000-0005-0000-0000-0000D0700000}"/>
    <cellStyle name="Normal 2 4 3 2 6 2" xfId="23739" xr:uid="{00000000-0005-0000-0000-0000D1700000}"/>
    <cellStyle name="Normal 2 4 3 2 7" xfId="12573" xr:uid="{00000000-0005-0000-0000-0000D2700000}"/>
    <cellStyle name="Normal 2 4 3 2 7 2" xfId="27575" xr:uid="{00000000-0005-0000-0000-0000D3700000}"/>
    <cellStyle name="Normal 2 4 3 2 8" xfId="12574" xr:uid="{00000000-0005-0000-0000-0000D4700000}"/>
    <cellStyle name="Normal 2 4 3 2 8 2" xfId="31412" xr:uid="{00000000-0005-0000-0000-0000D5700000}"/>
    <cellStyle name="Normal 2 4 3 2 9" xfId="18161" xr:uid="{00000000-0005-0000-0000-0000D6700000}"/>
    <cellStyle name="Normal 2 4 3 3" xfId="12575" xr:uid="{00000000-0005-0000-0000-0000D7700000}"/>
    <cellStyle name="Normal 2 4 3 3 2" xfId="12576" xr:uid="{00000000-0005-0000-0000-0000D8700000}"/>
    <cellStyle name="Normal 2 4 3 3 2 2" xfId="12577" xr:uid="{00000000-0005-0000-0000-0000D9700000}"/>
    <cellStyle name="Normal 2 4 3 3 2 2 2" xfId="12578" xr:uid="{00000000-0005-0000-0000-0000DA700000}"/>
    <cellStyle name="Normal 2 4 3 3 2 2 2 2" xfId="12579" xr:uid="{00000000-0005-0000-0000-0000DB700000}"/>
    <cellStyle name="Normal 2 4 3 3 2 2 2 2 2" xfId="23758" xr:uid="{00000000-0005-0000-0000-0000DC700000}"/>
    <cellStyle name="Normal 2 4 3 3 2 2 2 3" xfId="12580" xr:uid="{00000000-0005-0000-0000-0000DD700000}"/>
    <cellStyle name="Normal 2 4 3 3 2 2 2 3 2" xfId="27594" xr:uid="{00000000-0005-0000-0000-0000DE700000}"/>
    <cellStyle name="Normal 2 4 3 3 2 2 2 4" xfId="12581" xr:uid="{00000000-0005-0000-0000-0000DF700000}"/>
    <cellStyle name="Normal 2 4 3 3 2 2 2 4 2" xfId="31431" xr:uid="{00000000-0005-0000-0000-0000E0700000}"/>
    <cellStyle name="Normal 2 4 3 3 2 2 2 5" xfId="20313" xr:uid="{00000000-0005-0000-0000-0000E1700000}"/>
    <cellStyle name="Normal 2 4 3 3 2 2 3" xfId="12582" xr:uid="{00000000-0005-0000-0000-0000E2700000}"/>
    <cellStyle name="Normal 2 4 3 3 2 2 3 2" xfId="23757" xr:uid="{00000000-0005-0000-0000-0000E3700000}"/>
    <cellStyle name="Normal 2 4 3 3 2 2 4" xfId="12583" xr:uid="{00000000-0005-0000-0000-0000E4700000}"/>
    <cellStyle name="Normal 2 4 3 3 2 2 4 2" xfId="27593" xr:uid="{00000000-0005-0000-0000-0000E5700000}"/>
    <cellStyle name="Normal 2 4 3 3 2 2 5" xfId="12584" xr:uid="{00000000-0005-0000-0000-0000E6700000}"/>
    <cellStyle name="Normal 2 4 3 3 2 2 5 2" xfId="31430" xr:uid="{00000000-0005-0000-0000-0000E7700000}"/>
    <cellStyle name="Normal 2 4 3 3 2 2 6" xfId="18171" xr:uid="{00000000-0005-0000-0000-0000E8700000}"/>
    <cellStyle name="Normal 2 4 3 3 2 3" xfId="12585" xr:uid="{00000000-0005-0000-0000-0000E9700000}"/>
    <cellStyle name="Normal 2 4 3 3 2 3 2" xfId="12586" xr:uid="{00000000-0005-0000-0000-0000EA700000}"/>
    <cellStyle name="Normal 2 4 3 3 2 3 2 2" xfId="23759" xr:uid="{00000000-0005-0000-0000-0000EB700000}"/>
    <cellStyle name="Normal 2 4 3 3 2 3 3" xfId="12587" xr:uid="{00000000-0005-0000-0000-0000EC700000}"/>
    <cellStyle name="Normal 2 4 3 3 2 3 3 2" xfId="27595" xr:uid="{00000000-0005-0000-0000-0000ED700000}"/>
    <cellStyle name="Normal 2 4 3 3 2 3 4" xfId="12588" xr:uid="{00000000-0005-0000-0000-0000EE700000}"/>
    <cellStyle name="Normal 2 4 3 3 2 3 4 2" xfId="31432" xr:uid="{00000000-0005-0000-0000-0000EF700000}"/>
    <cellStyle name="Normal 2 4 3 3 2 3 5" xfId="19326" xr:uid="{00000000-0005-0000-0000-0000F0700000}"/>
    <cellStyle name="Normal 2 4 3 3 2 4" xfId="12589" xr:uid="{00000000-0005-0000-0000-0000F1700000}"/>
    <cellStyle name="Normal 2 4 3 3 2 4 2" xfId="23756" xr:uid="{00000000-0005-0000-0000-0000F2700000}"/>
    <cellStyle name="Normal 2 4 3 3 2 5" xfId="12590" xr:uid="{00000000-0005-0000-0000-0000F3700000}"/>
    <cellStyle name="Normal 2 4 3 3 2 5 2" xfId="27592" xr:uid="{00000000-0005-0000-0000-0000F4700000}"/>
    <cellStyle name="Normal 2 4 3 3 2 6" xfId="12591" xr:uid="{00000000-0005-0000-0000-0000F5700000}"/>
    <cellStyle name="Normal 2 4 3 3 2 6 2" xfId="31429" xr:uid="{00000000-0005-0000-0000-0000F6700000}"/>
    <cellStyle name="Normal 2 4 3 3 2 7" xfId="18170" xr:uid="{00000000-0005-0000-0000-0000F7700000}"/>
    <cellStyle name="Normal 2 4 3 3 3" xfId="12592" xr:uid="{00000000-0005-0000-0000-0000F8700000}"/>
    <cellStyle name="Normal 2 4 3 3 3 2" xfId="12593" xr:uid="{00000000-0005-0000-0000-0000F9700000}"/>
    <cellStyle name="Normal 2 4 3 3 3 2 2" xfId="12594" xr:uid="{00000000-0005-0000-0000-0000FA700000}"/>
    <cellStyle name="Normal 2 4 3 3 3 2 2 2" xfId="23761" xr:uid="{00000000-0005-0000-0000-0000FB700000}"/>
    <cellStyle name="Normal 2 4 3 3 3 2 3" xfId="12595" xr:uid="{00000000-0005-0000-0000-0000FC700000}"/>
    <cellStyle name="Normal 2 4 3 3 3 2 3 2" xfId="27597" xr:uid="{00000000-0005-0000-0000-0000FD700000}"/>
    <cellStyle name="Normal 2 4 3 3 3 2 4" xfId="12596" xr:uid="{00000000-0005-0000-0000-0000FE700000}"/>
    <cellStyle name="Normal 2 4 3 3 3 2 4 2" xfId="31434" xr:uid="{00000000-0005-0000-0000-0000FF700000}"/>
    <cellStyle name="Normal 2 4 3 3 3 2 5" xfId="20312" xr:uid="{00000000-0005-0000-0000-000000710000}"/>
    <cellStyle name="Normal 2 4 3 3 3 3" xfId="12597" xr:uid="{00000000-0005-0000-0000-000001710000}"/>
    <cellStyle name="Normal 2 4 3 3 3 3 2" xfId="23760" xr:uid="{00000000-0005-0000-0000-000002710000}"/>
    <cellStyle name="Normal 2 4 3 3 3 4" xfId="12598" xr:uid="{00000000-0005-0000-0000-000003710000}"/>
    <cellStyle name="Normal 2 4 3 3 3 4 2" xfId="27596" xr:uid="{00000000-0005-0000-0000-000004710000}"/>
    <cellStyle name="Normal 2 4 3 3 3 5" xfId="12599" xr:uid="{00000000-0005-0000-0000-000005710000}"/>
    <cellStyle name="Normal 2 4 3 3 3 5 2" xfId="31433" xr:uid="{00000000-0005-0000-0000-000006710000}"/>
    <cellStyle name="Normal 2 4 3 3 3 6" xfId="18172" xr:uid="{00000000-0005-0000-0000-000007710000}"/>
    <cellStyle name="Normal 2 4 3 3 4" xfId="12600" xr:uid="{00000000-0005-0000-0000-000008710000}"/>
    <cellStyle name="Normal 2 4 3 3 4 2" xfId="12601" xr:uid="{00000000-0005-0000-0000-000009710000}"/>
    <cellStyle name="Normal 2 4 3 3 4 2 2" xfId="23762" xr:uid="{00000000-0005-0000-0000-00000A710000}"/>
    <cellStyle name="Normal 2 4 3 3 4 3" xfId="12602" xr:uid="{00000000-0005-0000-0000-00000B710000}"/>
    <cellStyle name="Normal 2 4 3 3 4 3 2" xfId="27598" xr:uid="{00000000-0005-0000-0000-00000C710000}"/>
    <cellStyle name="Normal 2 4 3 3 4 4" xfId="12603" xr:uid="{00000000-0005-0000-0000-00000D710000}"/>
    <cellStyle name="Normal 2 4 3 3 4 4 2" xfId="31435" xr:uid="{00000000-0005-0000-0000-00000E710000}"/>
    <cellStyle name="Normal 2 4 3 3 4 5" xfId="19325" xr:uid="{00000000-0005-0000-0000-00000F710000}"/>
    <cellStyle name="Normal 2 4 3 3 5" xfId="12604" xr:uid="{00000000-0005-0000-0000-000010710000}"/>
    <cellStyle name="Normal 2 4 3 3 5 2" xfId="23755" xr:uid="{00000000-0005-0000-0000-000011710000}"/>
    <cellStyle name="Normal 2 4 3 3 6" xfId="12605" xr:uid="{00000000-0005-0000-0000-000012710000}"/>
    <cellStyle name="Normal 2 4 3 3 6 2" xfId="27591" xr:uid="{00000000-0005-0000-0000-000013710000}"/>
    <cellStyle name="Normal 2 4 3 3 7" xfId="12606" xr:uid="{00000000-0005-0000-0000-000014710000}"/>
    <cellStyle name="Normal 2 4 3 3 7 2" xfId="31428" xr:uid="{00000000-0005-0000-0000-000015710000}"/>
    <cellStyle name="Normal 2 4 3 3 8" xfId="18169" xr:uid="{00000000-0005-0000-0000-000016710000}"/>
    <cellStyle name="Normal 2 4 3 4" xfId="12607" xr:uid="{00000000-0005-0000-0000-000017710000}"/>
    <cellStyle name="Normal 2 4 3 4 2" xfId="12608" xr:uid="{00000000-0005-0000-0000-000018710000}"/>
    <cellStyle name="Normal 2 4 3 4 2 2" xfId="12609" xr:uid="{00000000-0005-0000-0000-000019710000}"/>
    <cellStyle name="Normal 2 4 3 4 2 2 2" xfId="12610" xr:uid="{00000000-0005-0000-0000-00001A710000}"/>
    <cellStyle name="Normal 2 4 3 4 2 2 2 2" xfId="23765" xr:uid="{00000000-0005-0000-0000-00001B710000}"/>
    <cellStyle name="Normal 2 4 3 4 2 2 3" xfId="12611" xr:uid="{00000000-0005-0000-0000-00001C710000}"/>
    <cellStyle name="Normal 2 4 3 4 2 2 3 2" xfId="27601" xr:uid="{00000000-0005-0000-0000-00001D710000}"/>
    <cellStyle name="Normal 2 4 3 4 2 2 4" xfId="12612" xr:uid="{00000000-0005-0000-0000-00001E710000}"/>
    <cellStyle name="Normal 2 4 3 4 2 2 4 2" xfId="31438" xr:uid="{00000000-0005-0000-0000-00001F710000}"/>
    <cellStyle name="Normal 2 4 3 4 2 2 5" xfId="20314" xr:uid="{00000000-0005-0000-0000-000020710000}"/>
    <cellStyle name="Normal 2 4 3 4 2 3" xfId="12613" xr:uid="{00000000-0005-0000-0000-000021710000}"/>
    <cellStyle name="Normal 2 4 3 4 2 3 2" xfId="23764" xr:uid="{00000000-0005-0000-0000-000022710000}"/>
    <cellStyle name="Normal 2 4 3 4 2 4" xfId="12614" xr:uid="{00000000-0005-0000-0000-000023710000}"/>
    <cellStyle name="Normal 2 4 3 4 2 4 2" xfId="27600" xr:uid="{00000000-0005-0000-0000-000024710000}"/>
    <cellStyle name="Normal 2 4 3 4 2 5" xfId="12615" xr:uid="{00000000-0005-0000-0000-000025710000}"/>
    <cellStyle name="Normal 2 4 3 4 2 5 2" xfId="31437" xr:uid="{00000000-0005-0000-0000-000026710000}"/>
    <cellStyle name="Normal 2 4 3 4 2 6" xfId="18174" xr:uid="{00000000-0005-0000-0000-000027710000}"/>
    <cellStyle name="Normal 2 4 3 4 3" xfId="12616" xr:uid="{00000000-0005-0000-0000-000028710000}"/>
    <cellStyle name="Normal 2 4 3 4 3 2" xfId="12617" xr:uid="{00000000-0005-0000-0000-000029710000}"/>
    <cellStyle name="Normal 2 4 3 4 3 2 2" xfId="23766" xr:uid="{00000000-0005-0000-0000-00002A710000}"/>
    <cellStyle name="Normal 2 4 3 4 3 3" xfId="12618" xr:uid="{00000000-0005-0000-0000-00002B710000}"/>
    <cellStyle name="Normal 2 4 3 4 3 3 2" xfId="27602" xr:uid="{00000000-0005-0000-0000-00002C710000}"/>
    <cellStyle name="Normal 2 4 3 4 3 4" xfId="12619" xr:uid="{00000000-0005-0000-0000-00002D710000}"/>
    <cellStyle name="Normal 2 4 3 4 3 4 2" xfId="31439" xr:uid="{00000000-0005-0000-0000-00002E710000}"/>
    <cellStyle name="Normal 2 4 3 4 3 5" xfId="19327" xr:uid="{00000000-0005-0000-0000-00002F710000}"/>
    <cellStyle name="Normal 2 4 3 4 4" xfId="12620" xr:uid="{00000000-0005-0000-0000-000030710000}"/>
    <cellStyle name="Normal 2 4 3 4 4 2" xfId="23763" xr:uid="{00000000-0005-0000-0000-000031710000}"/>
    <cellStyle name="Normal 2 4 3 4 5" xfId="12621" xr:uid="{00000000-0005-0000-0000-000032710000}"/>
    <cellStyle name="Normal 2 4 3 4 5 2" xfId="27599" xr:uid="{00000000-0005-0000-0000-000033710000}"/>
    <cellStyle name="Normal 2 4 3 4 6" xfId="12622" xr:uid="{00000000-0005-0000-0000-000034710000}"/>
    <cellStyle name="Normal 2 4 3 4 6 2" xfId="31436" xr:uid="{00000000-0005-0000-0000-000035710000}"/>
    <cellStyle name="Normal 2 4 3 4 7" xfId="18173" xr:uid="{00000000-0005-0000-0000-000036710000}"/>
    <cellStyle name="Normal 2 4 3 5" xfId="12623" xr:uid="{00000000-0005-0000-0000-000037710000}"/>
    <cellStyle name="Normal 2 4 3 5 2" xfId="12624" xr:uid="{00000000-0005-0000-0000-000038710000}"/>
    <cellStyle name="Normal 2 4 3 5 2 2" xfId="12625" xr:uid="{00000000-0005-0000-0000-000039710000}"/>
    <cellStyle name="Normal 2 4 3 5 2 2 2" xfId="12626" xr:uid="{00000000-0005-0000-0000-00003A710000}"/>
    <cellStyle name="Normal 2 4 3 5 2 2 2 2" xfId="23769" xr:uid="{00000000-0005-0000-0000-00003B710000}"/>
    <cellStyle name="Normal 2 4 3 5 2 2 3" xfId="12627" xr:uid="{00000000-0005-0000-0000-00003C710000}"/>
    <cellStyle name="Normal 2 4 3 5 2 2 3 2" xfId="27605" xr:uid="{00000000-0005-0000-0000-00003D710000}"/>
    <cellStyle name="Normal 2 4 3 5 2 2 4" xfId="12628" xr:uid="{00000000-0005-0000-0000-00003E710000}"/>
    <cellStyle name="Normal 2 4 3 5 2 2 4 2" xfId="31442" xr:uid="{00000000-0005-0000-0000-00003F710000}"/>
    <cellStyle name="Normal 2 4 3 5 2 2 5" xfId="20601" xr:uid="{00000000-0005-0000-0000-000040710000}"/>
    <cellStyle name="Normal 2 4 3 5 2 3" xfId="12629" xr:uid="{00000000-0005-0000-0000-000041710000}"/>
    <cellStyle name="Normal 2 4 3 5 2 3 2" xfId="23768" xr:uid="{00000000-0005-0000-0000-000042710000}"/>
    <cellStyle name="Normal 2 4 3 5 2 4" xfId="12630" xr:uid="{00000000-0005-0000-0000-000043710000}"/>
    <cellStyle name="Normal 2 4 3 5 2 4 2" xfId="27604" xr:uid="{00000000-0005-0000-0000-000044710000}"/>
    <cellStyle name="Normal 2 4 3 5 2 5" xfId="12631" xr:uid="{00000000-0005-0000-0000-000045710000}"/>
    <cellStyle name="Normal 2 4 3 5 2 5 2" xfId="31441" xr:uid="{00000000-0005-0000-0000-000046710000}"/>
    <cellStyle name="Normal 2 4 3 5 2 6" xfId="18176" xr:uid="{00000000-0005-0000-0000-000047710000}"/>
    <cellStyle name="Normal 2 4 3 5 3" xfId="12632" xr:uid="{00000000-0005-0000-0000-000048710000}"/>
    <cellStyle name="Normal 2 4 3 5 3 2" xfId="12633" xr:uid="{00000000-0005-0000-0000-000049710000}"/>
    <cellStyle name="Normal 2 4 3 5 3 2 2" xfId="23770" xr:uid="{00000000-0005-0000-0000-00004A710000}"/>
    <cellStyle name="Normal 2 4 3 5 3 3" xfId="12634" xr:uid="{00000000-0005-0000-0000-00004B710000}"/>
    <cellStyle name="Normal 2 4 3 5 3 3 2" xfId="27606" xr:uid="{00000000-0005-0000-0000-00004C710000}"/>
    <cellStyle name="Normal 2 4 3 5 3 4" xfId="12635" xr:uid="{00000000-0005-0000-0000-00004D710000}"/>
    <cellStyle name="Normal 2 4 3 5 3 4 2" xfId="31443" xr:uid="{00000000-0005-0000-0000-00004E710000}"/>
    <cellStyle name="Normal 2 4 3 5 3 5" xfId="19613" xr:uid="{00000000-0005-0000-0000-00004F710000}"/>
    <cellStyle name="Normal 2 4 3 5 4" xfId="12636" xr:uid="{00000000-0005-0000-0000-000050710000}"/>
    <cellStyle name="Normal 2 4 3 5 4 2" xfId="23767" xr:uid="{00000000-0005-0000-0000-000051710000}"/>
    <cellStyle name="Normal 2 4 3 5 5" xfId="12637" xr:uid="{00000000-0005-0000-0000-000052710000}"/>
    <cellStyle name="Normal 2 4 3 5 5 2" xfId="27603" xr:uid="{00000000-0005-0000-0000-000053710000}"/>
    <cellStyle name="Normal 2 4 3 5 6" xfId="12638" xr:uid="{00000000-0005-0000-0000-000054710000}"/>
    <cellStyle name="Normal 2 4 3 5 6 2" xfId="31440" xr:uid="{00000000-0005-0000-0000-000055710000}"/>
    <cellStyle name="Normal 2 4 3 5 7" xfId="18175" xr:uid="{00000000-0005-0000-0000-000056710000}"/>
    <cellStyle name="Normal 2 4 3 6" xfId="12639" xr:uid="{00000000-0005-0000-0000-000057710000}"/>
    <cellStyle name="Normal 2 4 3 6 2" xfId="12640" xr:uid="{00000000-0005-0000-0000-000058710000}"/>
    <cellStyle name="Normal 2 4 3 6 2 2" xfId="12641" xr:uid="{00000000-0005-0000-0000-000059710000}"/>
    <cellStyle name="Normal 2 4 3 6 2 2 2" xfId="23772" xr:uid="{00000000-0005-0000-0000-00005A710000}"/>
    <cellStyle name="Normal 2 4 3 6 2 3" xfId="12642" xr:uid="{00000000-0005-0000-0000-00005B710000}"/>
    <cellStyle name="Normal 2 4 3 6 2 3 2" xfId="27608" xr:uid="{00000000-0005-0000-0000-00005C710000}"/>
    <cellStyle name="Normal 2 4 3 6 2 4" xfId="12643" xr:uid="{00000000-0005-0000-0000-00005D710000}"/>
    <cellStyle name="Normal 2 4 3 6 2 4 2" xfId="31445" xr:uid="{00000000-0005-0000-0000-00005E710000}"/>
    <cellStyle name="Normal 2 4 3 6 2 5" xfId="20307" xr:uid="{00000000-0005-0000-0000-00005F710000}"/>
    <cellStyle name="Normal 2 4 3 6 3" xfId="12644" xr:uid="{00000000-0005-0000-0000-000060710000}"/>
    <cellStyle name="Normal 2 4 3 6 3 2" xfId="23771" xr:uid="{00000000-0005-0000-0000-000061710000}"/>
    <cellStyle name="Normal 2 4 3 6 4" xfId="12645" xr:uid="{00000000-0005-0000-0000-000062710000}"/>
    <cellStyle name="Normal 2 4 3 6 4 2" xfId="27607" xr:uid="{00000000-0005-0000-0000-000063710000}"/>
    <cellStyle name="Normal 2 4 3 6 5" xfId="12646" xr:uid="{00000000-0005-0000-0000-000064710000}"/>
    <cellStyle name="Normal 2 4 3 6 5 2" xfId="31444" xr:uid="{00000000-0005-0000-0000-000065710000}"/>
    <cellStyle name="Normal 2 4 3 6 6" xfId="18177" xr:uid="{00000000-0005-0000-0000-000066710000}"/>
    <cellStyle name="Normal 2 4 3 7" xfId="12647" xr:uid="{00000000-0005-0000-0000-000067710000}"/>
    <cellStyle name="Normal 2 4 3 7 2" xfId="12648" xr:uid="{00000000-0005-0000-0000-000068710000}"/>
    <cellStyle name="Normal 2 4 3 7 2 2" xfId="23773" xr:uid="{00000000-0005-0000-0000-000069710000}"/>
    <cellStyle name="Normal 2 4 3 7 3" xfId="12649" xr:uid="{00000000-0005-0000-0000-00006A710000}"/>
    <cellStyle name="Normal 2 4 3 7 3 2" xfId="27609" xr:uid="{00000000-0005-0000-0000-00006B710000}"/>
    <cellStyle name="Normal 2 4 3 7 4" xfId="12650" xr:uid="{00000000-0005-0000-0000-00006C710000}"/>
    <cellStyle name="Normal 2 4 3 7 4 2" xfId="31446" xr:uid="{00000000-0005-0000-0000-00006D710000}"/>
    <cellStyle name="Normal 2 4 3 7 5" xfId="19320" xr:uid="{00000000-0005-0000-0000-00006E710000}"/>
    <cellStyle name="Normal 2 4 3 8" xfId="12651" xr:uid="{00000000-0005-0000-0000-00006F710000}"/>
    <cellStyle name="Normal 2 4 3 8 2" xfId="23738" xr:uid="{00000000-0005-0000-0000-000070710000}"/>
    <cellStyle name="Normal 2 4 3 9" xfId="12652" xr:uid="{00000000-0005-0000-0000-000071710000}"/>
    <cellStyle name="Normal 2 4 3 9 2" xfId="27574" xr:uid="{00000000-0005-0000-0000-000072710000}"/>
    <cellStyle name="Normal 2 4 4" xfId="12653" xr:uid="{00000000-0005-0000-0000-000073710000}"/>
    <cellStyle name="Normal 2 4 4 2" xfId="12654" xr:uid="{00000000-0005-0000-0000-000074710000}"/>
    <cellStyle name="Normal 2 4 4 2 2" xfId="12655" xr:uid="{00000000-0005-0000-0000-000075710000}"/>
    <cellStyle name="Normal 2 4 4 2 2 2" xfId="12656" xr:uid="{00000000-0005-0000-0000-000076710000}"/>
    <cellStyle name="Normal 2 4 4 2 2 2 2" xfId="12657" xr:uid="{00000000-0005-0000-0000-000077710000}"/>
    <cellStyle name="Normal 2 4 4 2 2 2 2 2" xfId="12658" xr:uid="{00000000-0005-0000-0000-000078710000}"/>
    <cellStyle name="Normal 2 4 4 2 2 2 2 2 2" xfId="23778" xr:uid="{00000000-0005-0000-0000-000079710000}"/>
    <cellStyle name="Normal 2 4 4 2 2 2 2 3" xfId="12659" xr:uid="{00000000-0005-0000-0000-00007A710000}"/>
    <cellStyle name="Normal 2 4 4 2 2 2 2 3 2" xfId="27614" xr:uid="{00000000-0005-0000-0000-00007B710000}"/>
    <cellStyle name="Normal 2 4 4 2 2 2 2 4" xfId="12660" xr:uid="{00000000-0005-0000-0000-00007C710000}"/>
    <cellStyle name="Normal 2 4 4 2 2 2 2 4 2" xfId="31451" xr:uid="{00000000-0005-0000-0000-00007D710000}"/>
    <cellStyle name="Normal 2 4 4 2 2 2 2 5" xfId="20317" xr:uid="{00000000-0005-0000-0000-00007E710000}"/>
    <cellStyle name="Normal 2 4 4 2 2 2 3" xfId="12661" xr:uid="{00000000-0005-0000-0000-00007F710000}"/>
    <cellStyle name="Normal 2 4 4 2 2 2 3 2" xfId="23777" xr:uid="{00000000-0005-0000-0000-000080710000}"/>
    <cellStyle name="Normal 2 4 4 2 2 2 4" xfId="12662" xr:uid="{00000000-0005-0000-0000-000081710000}"/>
    <cellStyle name="Normal 2 4 4 2 2 2 4 2" xfId="27613" xr:uid="{00000000-0005-0000-0000-000082710000}"/>
    <cellStyle name="Normal 2 4 4 2 2 2 5" xfId="12663" xr:uid="{00000000-0005-0000-0000-000083710000}"/>
    <cellStyle name="Normal 2 4 4 2 2 2 5 2" xfId="31450" xr:uid="{00000000-0005-0000-0000-000084710000}"/>
    <cellStyle name="Normal 2 4 4 2 2 2 6" xfId="18181" xr:uid="{00000000-0005-0000-0000-000085710000}"/>
    <cellStyle name="Normal 2 4 4 2 2 3" xfId="12664" xr:uid="{00000000-0005-0000-0000-000086710000}"/>
    <cellStyle name="Normal 2 4 4 2 2 3 2" xfId="12665" xr:uid="{00000000-0005-0000-0000-000087710000}"/>
    <cellStyle name="Normal 2 4 4 2 2 3 2 2" xfId="23779" xr:uid="{00000000-0005-0000-0000-000088710000}"/>
    <cellStyle name="Normal 2 4 4 2 2 3 3" xfId="12666" xr:uid="{00000000-0005-0000-0000-000089710000}"/>
    <cellStyle name="Normal 2 4 4 2 2 3 3 2" xfId="27615" xr:uid="{00000000-0005-0000-0000-00008A710000}"/>
    <cellStyle name="Normal 2 4 4 2 2 3 4" xfId="12667" xr:uid="{00000000-0005-0000-0000-00008B710000}"/>
    <cellStyle name="Normal 2 4 4 2 2 3 4 2" xfId="31452" xr:uid="{00000000-0005-0000-0000-00008C710000}"/>
    <cellStyle name="Normal 2 4 4 2 2 3 5" xfId="19330" xr:uid="{00000000-0005-0000-0000-00008D710000}"/>
    <cellStyle name="Normal 2 4 4 2 2 4" xfId="12668" xr:uid="{00000000-0005-0000-0000-00008E710000}"/>
    <cellStyle name="Normal 2 4 4 2 2 4 2" xfId="23776" xr:uid="{00000000-0005-0000-0000-00008F710000}"/>
    <cellStyle name="Normal 2 4 4 2 2 5" xfId="12669" xr:uid="{00000000-0005-0000-0000-000090710000}"/>
    <cellStyle name="Normal 2 4 4 2 2 5 2" xfId="27612" xr:uid="{00000000-0005-0000-0000-000091710000}"/>
    <cellStyle name="Normal 2 4 4 2 2 6" xfId="12670" xr:uid="{00000000-0005-0000-0000-000092710000}"/>
    <cellStyle name="Normal 2 4 4 2 2 6 2" xfId="31449" xr:uid="{00000000-0005-0000-0000-000093710000}"/>
    <cellStyle name="Normal 2 4 4 2 2 7" xfId="18180" xr:uid="{00000000-0005-0000-0000-000094710000}"/>
    <cellStyle name="Normal 2 4 4 2 3" xfId="12671" xr:uid="{00000000-0005-0000-0000-000095710000}"/>
    <cellStyle name="Normal 2 4 4 2 3 2" xfId="12672" xr:uid="{00000000-0005-0000-0000-000096710000}"/>
    <cellStyle name="Normal 2 4 4 2 3 2 2" xfId="12673" xr:uid="{00000000-0005-0000-0000-000097710000}"/>
    <cellStyle name="Normal 2 4 4 2 3 2 2 2" xfId="23781" xr:uid="{00000000-0005-0000-0000-000098710000}"/>
    <cellStyle name="Normal 2 4 4 2 3 2 3" xfId="12674" xr:uid="{00000000-0005-0000-0000-000099710000}"/>
    <cellStyle name="Normal 2 4 4 2 3 2 3 2" xfId="27617" xr:uid="{00000000-0005-0000-0000-00009A710000}"/>
    <cellStyle name="Normal 2 4 4 2 3 2 4" xfId="12675" xr:uid="{00000000-0005-0000-0000-00009B710000}"/>
    <cellStyle name="Normal 2 4 4 2 3 2 4 2" xfId="31454" xr:uid="{00000000-0005-0000-0000-00009C710000}"/>
    <cellStyle name="Normal 2 4 4 2 3 2 5" xfId="20316" xr:uid="{00000000-0005-0000-0000-00009D710000}"/>
    <cellStyle name="Normal 2 4 4 2 3 3" xfId="12676" xr:uid="{00000000-0005-0000-0000-00009E710000}"/>
    <cellStyle name="Normal 2 4 4 2 3 3 2" xfId="23780" xr:uid="{00000000-0005-0000-0000-00009F710000}"/>
    <cellStyle name="Normal 2 4 4 2 3 4" xfId="12677" xr:uid="{00000000-0005-0000-0000-0000A0710000}"/>
    <cellStyle name="Normal 2 4 4 2 3 4 2" xfId="27616" xr:uid="{00000000-0005-0000-0000-0000A1710000}"/>
    <cellStyle name="Normal 2 4 4 2 3 5" xfId="12678" xr:uid="{00000000-0005-0000-0000-0000A2710000}"/>
    <cellStyle name="Normal 2 4 4 2 3 5 2" xfId="31453" xr:uid="{00000000-0005-0000-0000-0000A3710000}"/>
    <cellStyle name="Normal 2 4 4 2 3 6" xfId="18182" xr:uid="{00000000-0005-0000-0000-0000A4710000}"/>
    <cellStyle name="Normal 2 4 4 2 4" xfId="12679" xr:uid="{00000000-0005-0000-0000-0000A5710000}"/>
    <cellStyle name="Normal 2 4 4 2 4 2" xfId="12680" xr:uid="{00000000-0005-0000-0000-0000A6710000}"/>
    <cellStyle name="Normal 2 4 4 2 4 2 2" xfId="23782" xr:uid="{00000000-0005-0000-0000-0000A7710000}"/>
    <cellStyle name="Normal 2 4 4 2 4 3" xfId="12681" xr:uid="{00000000-0005-0000-0000-0000A8710000}"/>
    <cellStyle name="Normal 2 4 4 2 4 3 2" xfId="27618" xr:uid="{00000000-0005-0000-0000-0000A9710000}"/>
    <cellStyle name="Normal 2 4 4 2 4 4" xfId="12682" xr:uid="{00000000-0005-0000-0000-0000AA710000}"/>
    <cellStyle name="Normal 2 4 4 2 4 4 2" xfId="31455" xr:uid="{00000000-0005-0000-0000-0000AB710000}"/>
    <cellStyle name="Normal 2 4 4 2 4 5" xfId="19329" xr:uid="{00000000-0005-0000-0000-0000AC710000}"/>
    <cellStyle name="Normal 2 4 4 2 5" xfId="12683" xr:uid="{00000000-0005-0000-0000-0000AD710000}"/>
    <cellStyle name="Normal 2 4 4 2 5 2" xfId="23775" xr:uid="{00000000-0005-0000-0000-0000AE710000}"/>
    <cellStyle name="Normal 2 4 4 2 6" xfId="12684" xr:uid="{00000000-0005-0000-0000-0000AF710000}"/>
    <cellStyle name="Normal 2 4 4 2 6 2" xfId="27611" xr:uid="{00000000-0005-0000-0000-0000B0710000}"/>
    <cellStyle name="Normal 2 4 4 2 7" xfId="12685" xr:uid="{00000000-0005-0000-0000-0000B1710000}"/>
    <cellStyle name="Normal 2 4 4 2 7 2" xfId="31448" xr:uid="{00000000-0005-0000-0000-0000B2710000}"/>
    <cellStyle name="Normal 2 4 4 2 8" xfId="18179" xr:uid="{00000000-0005-0000-0000-0000B3710000}"/>
    <cellStyle name="Normal 2 4 4 3" xfId="12686" xr:uid="{00000000-0005-0000-0000-0000B4710000}"/>
    <cellStyle name="Normal 2 4 4 3 2" xfId="12687" xr:uid="{00000000-0005-0000-0000-0000B5710000}"/>
    <cellStyle name="Normal 2 4 4 3 2 2" xfId="12688" xr:uid="{00000000-0005-0000-0000-0000B6710000}"/>
    <cellStyle name="Normal 2 4 4 3 2 2 2" xfId="12689" xr:uid="{00000000-0005-0000-0000-0000B7710000}"/>
    <cellStyle name="Normal 2 4 4 3 2 2 2 2" xfId="23785" xr:uid="{00000000-0005-0000-0000-0000B8710000}"/>
    <cellStyle name="Normal 2 4 4 3 2 2 3" xfId="12690" xr:uid="{00000000-0005-0000-0000-0000B9710000}"/>
    <cellStyle name="Normal 2 4 4 3 2 2 3 2" xfId="27621" xr:uid="{00000000-0005-0000-0000-0000BA710000}"/>
    <cellStyle name="Normal 2 4 4 3 2 2 4" xfId="12691" xr:uid="{00000000-0005-0000-0000-0000BB710000}"/>
    <cellStyle name="Normal 2 4 4 3 2 2 4 2" xfId="31458" xr:uid="{00000000-0005-0000-0000-0000BC710000}"/>
    <cellStyle name="Normal 2 4 4 3 2 2 5" xfId="20318" xr:uid="{00000000-0005-0000-0000-0000BD710000}"/>
    <cellStyle name="Normal 2 4 4 3 2 3" xfId="12692" xr:uid="{00000000-0005-0000-0000-0000BE710000}"/>
    <cellStyle name="Normal 2 4 4 3 2 3 2" xfId="23784" xr:uid="{00000000-0005-0000-0000-0000BF710000}"/>
    <cellStyle name="Normal 2 4 4 3 2 4" xfId="12693" xr:uid="{00000000-0005-0000-0000-0000C0710000}"/>
    <cellStyle name="Normal 2 4 4 3 2 4 2" xfId="27620" xr:uid="{00000000-0005-0000-0000-0000C1710000}"/>
    <cellStyle name="Normal 2 4 4 3 2 5" xfId="12694" xr:uid="{00000000-0005-0000-0000-0000C2710000}"/>
    <cellStyle name="Normal 2 4 4 3 2 5 2" xfId="31457" xr:uid="{00000000-0005-0000-0000-0000C3710000}"/>
    <cellStyle name="Normal 2 4 4 3 2 6" xfId="18184" xr:uid="{00000000-0005-0000-0000-0000C4710000}"/>
    <cellStyle name="Normal 2 4 4 3 3" xfId="12695" xr:uid="{00000000-0005-0000-0000-0000C5710000}"/>
    <cellStyle name="Normal 2 4 4 3 3 2" xfId="12696" xr:uid="{00000000-0005-0000-0000-0000C6710000}"/>
    <cellStyle name="Normal 2 4 4 3 3 2 2" xfId="23786" xr:uid="{00000000-0005-0000-0000-0000C7710000}"/>
    <cellStyle name="Normal 2 4 4 3 3 3" xfId="12697" xr:uid="{00000000-0005-0000-0000-0000C8710000}"/>
    <cellStyle name="Normal 2 4 4 3 3 3 2" xfId="27622" xr:uid="{00000000-0005-0000-0000-0000C9710000}"/>
    <cellStyle name="Normal 2 4 4 3 3 4" xfId="12698" xr:uid="{00000000-0005-0000-0000-0000CA710000}"/>
    <cellStyle name="Normal 2 4 4 3 3 4 2" xfId="31459" xr:uid="{00000000-0005-0000-0000-0000CB710000}"/>
    <cellStyle name="Normal 2 4 4 3 3 5" xfId="19331" xr:uid="{00000000-0005-0000-0000-0000CC710000}"/>
    <cellStyle name="Normal 2 4 4 3 4" xfId="12699" xr:uid="{00000000-0005-0000-0000-0000CD710000}"/>
    <cellStyle name="Normal 2 4 4 3 4 2" xfId="23783" xr:uid="{00000000-0005-0000-0000-0000CE710000}"/>
    <cellStyle name="Normal 2 4 4 3 5" xfId="12700" xr:uid="{00000000-0005-0000-0000-0000CF710000}"/>
    <cellStyle name="Normal 2 4 4 3 5 2" xfId="27619" xr:uid="{00000000-0005-0000-0000-0000D0710000}"/>
    <cellStyle name="Normal 2 4 4 3 6" xfId="12701" xr:uid="{00000000-0005-0000-0000-0000D1710000}"/>
    <cellStyle name="Normal 2 4 4 3 6 2" xfId="31456" xr:uid="{00000000-0005-0000-0000-0000D2710000}"/>
    <cellStyle name="Normal 2 4 4 3 7" xfId="18183" xr:uid="{00000000-0005-0000-0000-0000D3710000}"/>
    <cellStyle name="Normal 2 4 4 4" xfId="12702" xr:uid="{00000000-0005-0000-0000-0000D4710000}"/>
    <cellStyle name="Normal 2 4 4 4 2" xfId="12703" xr:uid="{00000000-0005-0000-0000-0000D5710000}"/>
    <cellStyle name="Normal 2 4 4 4 2 2" xfId="12704" xr:uid="{00000000-0005-0000-0000-0000D6710000}"/>
    <cellStyle name="Normal 2 4 4 4 2 2 2" xfId="23788" xr:uid="{00000000-0005-0000-0000-0000D7710000}"/>
    <cellStyle name="Normal 2 4 4 4 2 3" xfId="12705" xr:uid="{00000000-0005-0000-0000-0000D8710000}"/>
    <cellStyle name="Normal 2 4 4 4 2 3 2" xfId="27624" xr:uid="{00000000-0005-0000-0000-0000D9710000}"/>
    <cellStyle name="Normal 2 4 4 4 2 4" xfId="12706" xr:uid="{00000000-0005-0000-0000-0000DA710000}"/>
    <cellStyle name="Normal 2 4 4 4 2 4 2" xfId="31461" xr:uid="{00000000-0005-0000-0000-0000DB710000}"/>
    <cellStyle name="Normal 2 4 4 4 2 5" xfId="20315" xr:uid="{00000000-0005-0000-0000-0000DC710000}"/>
    <cellStyle name="Normal 2 4 4 4 3" xfId="12707" xr:uid="{00000000-0005-0000-0000-0000DD710000}"/>
    <cellStyle name="Normal 2 4 4 4 3 2" xfId="23787" xr:uid="{00000000-0005-0000-0000-0000DE710000}"/>
    <cellStyle name="Normal 2 4 4 4 4" xfId="12708" xr:uid="{00000000-0005-0000-0000-0000DF710000}"/>
    <cellStyle name="Normal 2 4 4 4 4 2" xfId="27623" xr:uid="{00000000-0005-0000-0000-0000E0710000}"/>
    <cellStyle name="Normal 2 4 4 4 5" xfId="12709" xr:uid="{00000000-0005-0000-0000-0000E1710000}"/>
    <cellStyle name="Normal 2 4 4 4 5 2" xfId="31460" xr:uid="{00000000-0005-0000-0000-0000E2710000}"/>
    <cellStyle name="Normal 2 4 4 4 6" xfId="18185" xr:uid="{00000000-0005-0000-0000-0000E3710000}"/>
    <cellStyle name="Normal 2 4 4 5" xfId="12710" xr:uid="{00000000-0005-0000-0000-0000E4710000}"/>
    <cellStyle name="Normal 2 4 4 5 2" xfId="12711" xr:uid="{00000000-0005-0000-0000-0000E5710000}"/>
    <cellStyle name="Normal 2 4 4 5 2 2" xfId="23789" xr:uid="{00000000-0005-0000-0000-0000E6710000}"/>
    <cellStyle name="Normal 2 4 4 5 3" xfId="12712" xr:uid="{00000000-0005-0000-0000-0000E7710000}"/>
    <cellStyle name="Normal 2 4 4 5 3 2" xfId="27625" xr:uid="{00000000-0005-0000-0000-0000E8710000}"/>
    <cellStyle name="Normal 2 4 4 5 4" xfId="12713" xr:uid="{00000000-0005-0000-0000-0000E9710000}"/>
    <cellStyle name="Normal 2 4 4 5 4 2" xfId="31462" xr:uid="{00000000-0005-0000-0000-0000EA710000}"/>
    <cellStyle name="Normal 2 4 4 5 5" xfId="19328" xr:uid="{00000000-0005-0000-0000-0000EB710000}"/>
    <cellStyle name="Normal 2 4 4 6" xfId="12714" xr:uid="{00000000-0005-0000-0000-0000EC710000}"/>
    <cellStyle name="Normal 2 4 4 6 2" xfId="23774" xr:uid="{00000000-0005-0000-0000-0000ED710000}"/>
    <cellStyle name="Normal 2 4 4 7" xfId="12715" xr:uid="{00000000-0005-0000-0000-0000EE710000}"/>
    <cellStyle name="Normal 2 4 4 7 2" xfId="27610" xr:uid="{00000000-0005-0000-0000-0000EF710000}"/>
    <cellStyle name="Normal 2 4 4 8" xfId="12716" xr:uid="{00000000-0005-0000-0000-0000F0710000}"/>
    <cellStyle name="Normal 2 4 4 8 2" xfId="31447" xr:uid="{00000000-0005-0000-0000-0000F1710000}"/>
    <cellStyle name="Normal 2 4 4 9" xfId="18178" xr:uid="{00000000-0005-0000-0000-0000F2710000}"/>
    <cellStyle name="Normal 2 4 5" xfId="12717" xr:uid="{00000000-0005-0000-0000-0000F3710000}"/>
    <cellStyle name="Normal 2 4 5 2" xfId="12718" xr:uid="{00000000-0005-0000-0000-0000F4710000}"/>
    <cellStyle name="Normal 2 4 5 2 2" xfId="12719" xr:uid="{00000000-0005-0000-0000-0000F5710000}"/>
    <cellStyle name="Normal 2 4 5 2 2 2" xfId="12720" xr:uid="{00000000-0005-0000-0000-0000F6710000}"/>
    <cellStyle name="Normal 2 4 5 2 2 2 2" xfId="12721" xr:uid="{00000000-0005-0000-0000-0000F7710000}"/>
    <cellStyle name="Normal 2 4 5 2 2 2 2 2" xfId="23793" xr:uid="{00000000-0005-0000-0000-0000F8710000}"/>
    <cellStyle name="Normal 2 4 5 2 2 2 3" xfId="12722" xr:uid="{00000000-0005-0000-0000-0000F9710000}"/>
    <cellStyle name="Normal 2 4 5 2 2 2 3 2" xfId="27629" xr:uid="{00000000-0005-0000-0000-0000FA710000}"/>
    <cellStyle name="Normal 2 4 5 2 2 2 4" xfId="12723" xr:uid="{00000000-0005-0000-0000-0000FB710000}"/>
    <cellStyle name="Normal 2 4 5 2 2 2 4 2" xfId="31466" xr:uid="{00000000-0005-0000-0000-0000FC710000}"/>
    <cellStyle name="Normal 2 4 5 2 2 2 5" xfId="20320" xr:uid="{00000000-0005-0000-0000-0000FD710000}"/>
    <cellStyle name="Normal 2 4 5 2 2 3" xfId="12724" xr:uid="{00000000-0005-0000-0000-0000FE710000}"/>
    <cellStyle name="Normal 2 4 5 2 2 3 2" xfId="23792" xr:uid="{00000000-0005-0000-0000-0000FF710000}"/>
    <cellStyle name="Normal 2 4 5 2 2 4" xfId="12725" xr:uid="{00000000-0005-0000-0000-000000720000}"/>
    <cellStyle name="Normal 2 4 5 2 2 4 2" xfId="27628" xr:uid="{00000000-0005-0000-0000-000001720000}"/>
    <cellStyle name="Normal 2 4 5 2 2 5" xfId="12726" xr:uid="{00000000-0005-0000-0000-000002720000}"/>
    <cellStyle name="Normal 2 4 5 2 2 5 2" xfId="31465" xr:uid="{00000000-0005-0000-0000-000003720000}"/>
    <cellStyle name="Normal 2 4 5 2 2 6" xfId="18188" xr:uid="{00000000-0005-0000-0000-000004720000}"/>
    <cellStyle name="Normal 2 4 5 2 3" xfId="12727" xr:uid="{00000000-0005-0000-0000-000005720000}"/>
    <cellStyle name="Normal 2 4 5 2 3 2" xfId="12728" xr:uid="{00000000-0005-0000-0000-000006720000}"/>
    <cellStyle name="Normal 2 4 5 2 3 2 2" xfId="23794" xr:uid="{00000000-0005-0000-0000-000007720000}"/>
    <cellStyle name="Normal 2 4 5 2 3 3" xfId="12729" xr:uid="{00000000-0005-0000-0000-000008720000}"/>
    <cellStyle name="Normal 2 4 5 2 3 3 2" xfId="27630" xr:uid="{00000000-0005-0000-0000-000009720000}"/>
    <cellStyle name="Normal 2 4 5 2 3 4" xfId="12730" xr:uid="{00000000-0005-0000-0000-00000A720000}"/>
    <cellStyle name="Normal 2 4 5 2 3 4 2" xfId="31467" xr:uid="{00000000-0005-0000-0000-00000B720000}"/>
    <cellStyle name="Normal 2 4 5 2 3 5" xfId="19333" xr:uid="{00000000-0005-0000-0000-00000C720000}"/>
    <cellStyle name="Normal 2 4 5 2 4" xfId="12731" xr:uid="{00000000-0005-0000-0000-00000D720000}"/>
    <cellStyle name="Normal 2 4 5 2 4 2" xfId="23791" xr:uid="{00000000-0005-0000-0000-00000E720000}"/>
    <cellStyle name="Normal 2 4 5 2 5" xfId="12732" xr:uid="{00000000-0005-0000-0000-00000F720000}"/>
    <cellStyle name="Normal 2 4 5 2 5 2" xfId="27627" xr:uid="{00000000-0005-0000-0000-000010720000}"/>
    <cellStyle name="Normal 2 4 5 2 6" xfId="12733" xr:uid="{00000000-0005-0000-0000-000011720000}"/>
    <cellStyle name="Normal 2 4 5 2 6 2" xfId="31464" xr:uid="{00000000-0005-0000-0000-000012720000}"/>
    <cellStyle name="Normal 2 4 5 2 7" xfId="18187" xr:uid="{00000000-0005-0000-0000-000013720000}"/>
    <cellStyle name="Normal 2 4 5 3" xfId="12734" xr:uid="{00000000-0005-0000-0000-000014720000}"/>
    <cellStyle name="Normal 2 4 5 3 2" xfId="12735" xr:uid="{00000000-0005-0000-0000-000015720000}"/>
    <cellStyle name="Normal 2 4 5 3 2 2" xfId="12736" xr:uid="{00000000-0005-0000-0000-000016720000}"/>
    <cellStyle name="Normal 2 4 5 3 2 2 2" xfId="23796" xr:uid="{00000000-0005-0000-0000-000017720000}"/>
    <cellStyle name="Normal 2 4 5 3 2 3" xfId="12737" xr:uid="{00000000-0005-0000-0000-000018720000}"/>
    <cellStyle name="Normal 2 4 5 3 2 3 2" xfId="27632" xr:uid="{00000000-0005-0000-0000-000019720000}"/>
    <cellStyle name="Normal 2 4 5 3 2 4" xfId="12738" xr:uid="{00000000-0005-0000-0000-00001A720000}"/>
    <cellStyle name="Normal 2 4 5 3 2 4 2" xfId="31469" xr:uid="{00000000-0005-0000-0000-00001B720000}"/>
    <cellStyle name="Normal 2 4 5 3 2 5" xfId="20319" xr:uid="{00000000-0005-0000-0000-00001C720000}"/>
    <cellStyle name="Normal 2 4 5 3 3" xfId="12739" xr:uid="{00000000-0005-0000-0000-00001D720000}"/>
    <cellStyle name="Normal 2 4 5 3 3 2" xfId="23795" xr:uid="{00000000-0005-0000-0000-00001E720000}"/>
    <cellStyle name="Normal 2 4 5 3 4" xfId="12740" xr:uid="{00000000-0005-0000-0000-00001F720000}"/>
    <cellStyle name="Normal 2 4 5 3 4 2" xfId="27631" xr:uid="{00000000-0005-0000-0000-000020720000}"/>
    <cellStyle name="Normal 2 4 5 3 5" xfId="12741" xr:uid="{00000000-0005-0000-0000-000021720000}"/>
    <cellStyle name="Normal 2 4 5 3 5 2" xfId="31468" xr:uid="{00000000-0005-0000-0000-000022720000}"/>
    <cellStyle name="Normal 2 4 5 3 6" xfId="18189" xr:uid="{00000000-0005-0000-0000-000023720000}"/>
    <cellStyle name="Normal 2 4 5 4" xfId="12742" xr:uid="{00000000-0005-0000-0000-000024720000}"/>
    <cellStyle name="Normal 2 4 5 4 2" xfId="12743" xr:uid="{00000000-0005-0000-0000-000025720000}"/>
    <cellStyle name="Normal 2 4 5 4 2 2" xfId="23797" xr:uid="{00000000-0005-0000-0000-000026720000}"/>
    <cellStyle name="Normal 2 4 5 4 3" xfId="12744" xr:uid="{00000000-0005-0000-0000-000027720000}"/>
    <cellStyle name="Normal 2 4 5 4 3 2" xfId="27633" xr:uid="{00000000-0005-0000-0000-000028720000}"/>
    <cellStyle name="Normal 2 4 5 4 4" xfId="12745" xr:uid="{00000000-0005-0000-0000-000029720000}"/>
    <cellStyle name="Normal 2 4 5 4 4 2" xfId="31470" xr:uid="{00000000-0005-0000-0000-00002A720000}"/>
    <cellStyle name="Normal 2 4 5 4 5" xfId="19332" xr:uid="{00000000-0005-0000-0000-00002B720000}"/>
    <cellStyle name="Normal 2 4 5 5" xfId="12746" xr:uid="{00000000-0005-0000-0000-00002C720000}"/>
    <cellStyle name="Normal 2 4 5 5 2" xfId="23790" xr:uid="{00000000-0005-0000-0000-00002D720000}"/>
    <cellStyle name="Normal 2 4 5 6" xfId="12747" xr:uid="{00000000-0005-0000-0000-00002E720000}"/>
    <cellStyle name="Normal 2 4 5 6 2" xfId="27626" xr:uid="{00000000-0005-0000-0000-00002F720000}"/>
    <cellStyle name="Normal 2 4 5 7" xfId="12748" xr:uid="{00000000-0005-0000-0000-000030720000}"/>
    <cellStyle name="Normal 2 4 5 7 2" xfId="31463" xr:uid="{00000000-0005-0000-0000-000031720000}"/>
    <cellStyle name="Normal 2 4 5 8" xfId="18186" xr:uid="{00000000-0005-0000-0000-000032720000}"/>
    <cellStyle name="Normal 2 4 6" xfId="12749" xr:uid="{00000000-0005-0000-0000-000033720000}"/>
    <cellStyle name="Normal 2 4 6 2" xfId="12750" xr:uid="{00000000-0005-0000-0000-000034720000}"/>
    <cellStyle name="Normal 2 4 6 2 2" xfId="12751" xr:uid="{00000000-0005-0000-0000-000035720000}"/>
    <cellStyle name="Normal 2 4 6 2 2 2" xfId="12752" xr:uid="{00000000-0005-0000-0000-000036720000}"/>
    <cellStyle name="Normal 2 4 6 2 2 2 2" xfId="23800" xr:uid="{00000000-0005-0000-0000-000037720000}"/>
    <cellStyle name="Normal 2 4 6 2 2 3" xfId="12753" xr:uid="{00000000-0005-0000-0000-000038720000}"/>
    <cellStyle name="Normal 2 4 6 2 2 3 2" xfId="27636" xr:uid="{00000000-0005-0000-0000-000039720000}"/>
    <cellStyle name="Normal 2 4 6 2 2 4" xfId="12754" xr:uid="{00000000-0005-0000-0000-00003A720000}"/>
    <cellStyle name="Normal 2 4 6 2 2 4 2" xfId="31473" xr:uid="{00000000-0005-0000-0000-00003B720000}"/>
    <cellStyle name="Normal 2 4 6 2 2 5" xfId="20321" xr:uid="{00000000-0005-0000-0000-00003C720000}"/>
    <cellStyle name="Normal 2 4 6 2 3" xfId="12755" xr:uid="{00000000-0005-0000-0000-00003D720000}"/>
    <cellStyle name="Normal 2 4 6 2 3 2" xfId="23799" xr:uid="{00000000-0005-0000-0000-00003E720000}"/>
    <cellStyle name="Normal 2 4 6 2 4" xfId="12756" xr:uid="{00000000-0005-0000-0000-00003F720000}"/>
    <cellStyle name="Normal 2 4 6 2 4 2" xfId="27635" xr:uid="{00000000-0005-0000-0000-000040720000}"/>
    <cellStyle name="Normal 2 4 6 2 5" xfId="12757" xr:uid="{00000000-0005-0000-0000-000041720000}"/>
    <cellStyle name="Normal 2 4 6 2 5 2" xfId="31472" xr:uid="{00000000-0005-0000-0000-000042720000}"/>
    <cellStyle name="Normal 2 4 6 2 6" xfId="18191" xr:uid="{00000000-0005-0000-0000-000043720000}"/>
    <cellStyle name="Normal 2 4 6 3" xfId="12758" xr:uid="{00000000-0005-0000-0000-000044720000}"/>
    <cellStyle name="Normal 2 4 6 3 2" xfId="12759" xr:uid="{00000000-0005-0000-0000-000045720000}"/>
    <cellStyle name="Normal 2 4 6 3 2 2" xfId="23801" xr:uid="{00000000-0005-0000-0000-000046720000}"/>
    <cellStyle name="Normal 2 4 6 3 3" xfId="12760" xr:uid="{00000000-0005-0000-0000-000047720000}"/>
    <cellStyle name="Normal 2 4 6 3 3 2" xfId="27637" xr:uid="{00000000-0005-0000-0000-000048720000}"/>
    <cellStyle name="Normal 2 4 6 3 4" xfId="12761" xr:uid="{00000000-0005-0000-0000-000049720000}"/>
    <cellStyle name="Normal 2 4 6 3 4 2" xfId="31474" xr:uid="{00000000-0005-0000-0000-00004A720000}"/>
    <cellStyle name="Normal 2 4 6 3 5" xfId="19334" xr:uid="{00000000-0005-0000-0000-00004B720000}"/>
    <cellStyle name="Normal 2 4 6 4" xfId="12762" xr:uid="{00000000-0005-0000-0000-00004C720000}"/>
    <cellStyle name="Normal 2 4 6 4 2" xfId="23798" xr:uid="{00000000-0005-0000-0000-00004D720000}"/>
    <cellStyle name="Normal 2 4 6 5" xfId="12763" xr:uid="{00000000-0005-0000-0000-00004E720000}"/>
    <cellStyle name="Normal 2 4 6 5 2" xfId="27634" xr:uid="{00000000-0005-0000-0000-00004F720000}"/>
    <cellStyle name="Normal 2 4 6 6" xfId="12764" xr:uid="{00000000-0005-0000-0000-000050720000}"/>
    <cellStyle name="Normal 2 4 6 6 2" xfId="31471" xr:uid="{00000000-0005-0000-0000-000051720000}"/>
    <cellStyle name="Normal 2 4 6 7" xfId="18190" xr:uid="{00000000-0005-0000-0000-000052720000}"/>
    <cellStyle name="Normal 2 4 7" xfId="12765" xr:uid="{00000000-0005-0000-0000-000053720000}"/>
    <cellStyle name="Normal 2 4 7 2" xfId="12766" xr:uid="{00000000-0005-0000-0000-000054720000}"/>
    <cellStyle name="Normal 2 4 7 2 2" xfId="12767" xr:uid="{00000000-0005-0000-0000-000055720000}"/>
    <cellStyle name="Normal 2 4 7 2 2 2" xfId="12768" xr:uid="{00000000-0005-0000-0000-000056720000}"/>
    <cellStyle name="Normal 2 4 7 2 2 2 2" xfId="23804" xr:uid="{00000000-0005-0000-0000-000057720000}"/>
    <cellStyle name="Normal 2 4 7 2 2 3" xfId="12769" xr:uid="{00000000-0005-0000-0000-000058720000}"/>
    <cellStyle name="Normal 2 4 7 2 2 3 2" xfId="27640" xr:uid="{00000000-0005-0000-0000-000059720000}"/>
    <cellStyle name="Normal 2 4 7 2 2 4" xfId="12770" xr:uid="{00000000-0005-0000-0000-00005A720000}"/>
    <cellStyle name="Normal 2 4 7 2 2 4 2" xfId="31477" xr:uid="{00000000-0005-0000-0000-00005B720000}"/>
    <cellStyle name="Normal 2 4 7 2 2 5" xfId="20602" xr:uid="{00000000-0005-0000-0000-00005C720000}"/>
    <cellStyle name="Normal 2 4 7 2 3" xfId="12771" xr:uid="{00000000-0005-0000-0000-00005D720000}"/>
    <cellStyle name="Normal 2 4 7 2 3 2" xfId="23803" xr:uid="{00000000-0005-0000-0000-00005E720000}"/>
    <cellStyle name="Normal 2 4 7 2 4" xfId="12772" xr:uid="{00000000-0005-0000-0000-00005F720000}"/>
    <cellStyle name="Normal 2 4 7 2 4 2" xfId="27639" xr:uid="{00000000-0005-0000-0000-000060720000}"/>
    <cellStyle name="Normal 2 4 7 2 5" xfId="12773" xr:uid="{00000000-0005-0000-0000-000061720000}"/>
    <cellStyle name="Normal 2 4 7 2 5 2" xfId="31476" xr:uid="{00000000-0005-0000-0000-000062720000}"/>
    <cellStyle name="Normal 2 4 7 2 6" xfId="18193" xr:uid="{00000000-0005-0000-0000-000063720000}"/>
    <cellStyle name="Normal 2 4 7 3" xfId="12774" xr:uid="{00000000-0005-0000-0000-000064720000}"/>
    <cellStyle name="Normal 2 4 7 3 2" xfId="12775" xr:uid="{00000000-0005-0000-0000-000065720000}"/>
    <cellStyle name="Normal 2 4 7 3 2 2" xfId="23805" xr:uid="{00000000-0005-0000-0000-000066720000}"/>
    <cellStyle name="Normal 2 4 7 3 3" xfId="12776" xr:uid="{00000000-0005-0000-0000-000067720000}"/>
    <cellStyle name="Normal 2 4 7 3 3 2" xfId="27641" xr:uid="{00000000-0005-0000-0000-000068720000}"/>
    <cellStyle name="Normal 2 4 7 3 4" xfId="12777" xr:uid="{00000000-0005-0000-0000-000069720000}"/>
    <cellStyle name="Normal 2 4 7 3 4 2" xfId="31478" xr:uid="{00000000-0005-0000-0000-00006A720000}"/>
    <cellStyle name="Normal 2 4 7 3 5" xfId="19555" xr:uid="{00000000-0005-0000-0000-00006B720000}"/>
    <cellStyle name="Normal 2 4 7 4" xfId="12778" xr:uid="{00000000-0005-0000-0000-00006C720000}"/>
    <cellStyle name="Normal 2 4 7 4 2" xfId="23802" xr:uid="{00000000-0005-0000-0000-00006D720000}"/>
    <cellStyle name="Normal 2 4 7 5" xfId="12779" xr:uid="{00000000-0005-0000-0000-00006E720000}"/>
    <cellStyle name="Normal 2 4 7 5 2" xfId="27638" xr:uid="{00000000-0005-0000-0000-00006F720000}"/>
    <cellStyle name="Normal 2 4 7 6" xfId="12780" xr:uid="{00000000-0005-0000-0000-000070720000}"/>
    <cellStyle name="Normal 2 4 7 6 2" xfId="31475" xr:uid="{00000000-0005-0000-0000-000071720000}"/>
    <cellStyle name="Normal 2 4 7 7" xfId="18192" xr:uid="{00000000-0005-0000-0000-000072720000}"/>
    <cellStyle name="Normal 2 4 8" xfId="12781" xr:uid="{00000000-0005-0000-0000-000073720000}"/>
    <cellStyle name="Normal 2 4 8 2" xfId="12782" xr:uid="{00000000-0005-0000-0000-000074720000}"/>
    <cellStyle name="Normal 2 4 8 2 2" xfId="12783" xr:uid="{00000000-0005-0000-0000-000075720000}"/>
    <cellStyle name="Normal 2 4 8 2 2 2" xfId="23807" xr:uid="{00000000-0005-0000-0000-000076720000}"/>
    <cellStyle name="Normal 2 4 8 2 3" xfId="12784" xr:uid="{00000000-0005-0000-0000-000077720000}"/>
    <cellStyle name="Normal 2 4 8 2 3 2" xfId="27643" xr:uid="{00000000-0005-0000-0000-000078720000}"/>
    <cellStyle name="Normal 2 4 8 2 4" xfId="12785" xr:uid="{00000000-0005-0000-0000-000079720000}"/>
    <cellStyle name="Normal 2 4 8 2 4 2" xfId="31480" xr:uid="{00000000-0005-0000-0000-00007A720000}"/>
    <cellStyle name="Normal 2 4 8 2 5" xfId="20298" xr:uid="{00000000-0005-0000-0000-00007B720000}"/>
    <cellStyle name="Normal 2 4 8 3" xfId="12786" xr:uid="{00000000-0005-0000-0000-00007C720000}"/>
    <cellStyle name="Normal 2 4 8 3 2" xfId="23806" xr:uid="{00000000-0005-0000-0000-00007D720000}"/>
    <cellStyle name="Normal 2 4 8 4" xfId="12787" xr:uid="{00000000-0005-0000-0000-00007E720000}"/>
    <cellStyle name="Normal 2 4 8 4 2" xfId="27642" xr:uid="{00000000-0005-0000-0000-00007F720000}"/>
    <cellStyle name="Normal 2 4 8 5" xfId="12788" xr:uid="{00000000-0005-0000-0000-000080720000}"/>
    <cellStyle name="Normal 2 4 8 5 2" xfId="31479" xr:uid="{00000000-0005-0000-0000-000081720000}"/>
    <cellStyle name="Normal 2 4 8 6" xfId="18194" xr:uid="{00000000-0005-0000-0000-000082720000}"/>
    <cellStyle name="Normal 2 4 9" xfId="12789" xr:uid="{00000000-0005-0000-0000-000083720000}"/>
    <cellStyle name="Normal 2 4 9 2" xfId="12790" xr:uid="{00000000-0005-0000-0000-000084720000}"/>
    <cellStyle name="Normal 2 4 9 2 2" xfId="23808" xr:uid="{00000000-0005-0000-0000-000085720000}"/>
    <cellStyle name="Normal 2 4 9 3" xfId="12791" xr:uid="{00000000-0005-0000-0000-000086720000}"/>
    <cellStyle name="Normal 2 4 9 3 2" xfId="27644" xr:uid="{00000000-0005-0000-0000-000087720000}"/>
    <cellStyle name="Normal 2 4 9 4" xfId="12792" xr:uid="{00000000-0005-0000-0000-000088720000}"/>
    <cellStyle name="Normal 2 4 9 4 2" xfId="31481" xr:uid="{00000000-0005-0000-0000-000089720000}"/>
    <cellStyle name="Normal 2 4 9 5" xfId="19311" xr:uid="{00000000-0005-0000-0000-00008A720000}"/>
    <cellStyle name="Normal 2 40" xfId="12793" xr:uid="{00000000-0005-0000-0000-00008B720000}"/>
    <cellStyle name="Normal 2 40 2" xfId="12794" xr:uid="{00000000-0005-0000-0000-00008C720000}"/>
    <cellStyle name="Normal 2 40 2 2" xfId="12795" xr:uid="{00000000-0005-0000-0000-00008D720000}"/>
    <cellStyle name="Normal 2 40 2 2 2" xfId="12796" xr:uid="{00000000-0005-0000-0000-00008E720000}"/>
    <cellStyle name="Normal 2 40 2 2 2 2" xfId="23811" xr:uid="{00000000-0005-0000-0000-00008F720000}"/>
    <cellStyle name="Normal 2 40 2 2 3" xfId="12797" xr:uid="{00000000-0005-0000-0000-000090720000}"/>
    <cellStyle name="Normal 2 40 2 2 3 2" xfId="27647" xr:uid="{00000000-0005-0000-0000-000091720000}"/>
    <cellStyle name="Normal 2 40 2 2 4" xfId="12798" xr:uid="{00000000-0005-0000-0000-000092720000}"/>
    <cellStyle name="Normal 2 40 2 2 4 2" xfId="31484" xr:uid="{00000000-0005-0000-0000-000093720000}"/>
    <cellStyle name="Normal 2 40 2 2 5" xfId="20322" xr:uid="{00000000-0005-0000-0000-000094720000}"/>
    <cellStyle name="Normal 2 40 2 3" xfId="12799" xr:uid="{00000000-0005-0000-0000-000095720000}"/>
    <cellStyle name="Normal 2 40 2 3 2" xfId="23810" xr:uid="{00000000-0005-0000-0000-000096720000}"/>
    <cellStyle name="Normal 2 40 2 4" xfId="12800" xr:uid="{00000000-0005-0000-0000-000097720000}"/>
    <cellStyle name="Normal 2 40 2 4 2" xfId="27646" xr:uid="{00000000-0005-0000-0000-000098720000}"/>
    <cellStyle name="Normal 2 40 2 5" xfId="12801" xr:uid="{00000000-0005-0000-0000-000099720000}"/>
    <cellStyle name="Normal 2 40 2 5 2" xfId="31483" xr:uid="{00000000-0005-0000-0000-00009A720000}"/>
    <cellStyle name="Normal 2 40 2 6" xfId="18196" xr:uid="{00000000-0005-0000-0000-00009B720000}"/>
    <cellStyle name="Normal 2 40 3" xfId="12802" xr:uid="{00000000-0005-0000-0000-00009C720000}"/>
    <cellStyle name="Normal 2 40 3 2" xfId="12803" xr:uid="{00000000-0005-0000-0000-00009D720000}"/>
    <cellStyle name="Normal 2 40 3 2 2" xfId="23812" xr:uid="{00000000-0005-0000-0000-00009E720000}"/>
    <cellStyle name="Normal 2 40 3 3" xfId="12804" xr:uid="{00000000-0005-0000-0000-00009F720000}"/>
    <cellStyle name="Normal 2 40 3 3 2" xfId="27648" xr:uid="{00000000-0005-0000-0000-0000A0720000}"/>
    <cellStyle name="Normal 2 40 3 4" xfId="12805" xr:uid="{00000000-0005-0000-0000-0000A1720000}"/>
    <cellStyle name="Normal 2 40 3 4 2" xfId="31485" xr:uid="{00000000-0005-0000-0000-0000A2720000}"/>
    <cellStyle name="Normal 2 40 3 5" xfId="19335" xr:uid="{00000000-0005-0000-0000-0000A3720000}"/>
    <cellStyle name="Normal 2 40 4" xfId="12806" xr:uid="{00000000-0005-0000-0000-0000A4720000}"/>
    <cellStyle name="Normal 2 40 4 2" xfId="23809" xr:uid="{00000000-0005-0000-0000-0000A5720000}"/>
    <cellStyle name="Normal 2 40 5" xfId="12807" xr:uid="{00000000-0005-0000-0000-0000A6720000}"/>
    <cellStyle name="Normal 2 40 5 2" xfId="27645" xr:uid="{00000000-0005-0000-0000-0000A7720000}"/>
    <cellStyle name="Normal 2 40 6" xfId="12808" xr:uid="{00000000-0005-0000-0000-0000A8720000}"/>
    <cellStyle name="Normal 2 40 6 2" xfId="31482" xr:uid="{00000000-0005-0000-0000-0000A9720000}"/>
    <cellStyle name="Normal 2 40 7" xfId="18195" xr:uid="{00000000-0005-0000-0000-0000AA720000}"/>
    <cellStyle name="Normal 2 41" xfId="12809" xr:uid="{00000000-0005-0000-0000-0000AB720000}"/>
    <cellStyle name="Normal 2 41 2" xfId="12810" xr:uid="{00000000-0005-0000-0000-0000AC720000}"/>
    <cellStyle name="Normal 2 41 2 2" xfId="12811" xr:uid="{00000000-0005-0000-0000-0000AD720000}"/>
    <cellStyle name="Normal 2 41 2 2 2" xfId="12812" xr:uid="{00000000-0005-0000-0000-0000AE720000}"/>
    <cellStyle name="Normal 2 41 2 2 2 2" xfId="23815" xr:uid="{00000000-0005-0000-0000-0000AF720000}"/>
    <cellStyle name="Normal 2 41 2 2 3" xfId="12813" xr:uid="{00000000-0005-0000-0000-0000B0720000}"/>
    <cellStyle name="Normal 2 41 2 2 3 2" xfId="27651" xr:uid="{00000000-0005-0000-0000-0000B1720000}"/>
    <cellStyle name="Normal 2 41 2 2 4" xfId="12814" xr:uid="{00000000-0005-0000-0000-0000B2720000}"/>
    <cellStyle name="Normal 2 41 2 2 4 2" xfId="31488" xr:uid="{00000000-0005-0000-0000-0000B3720000}"/>
    <cellStyle name="Normal 2 41 2 2 5" xfId="20603" xr:uid="{00000000-0005-0000-0000-0000B4720000}"/>
    <cellStyle name="Normal 2 41 2 3" xfId="12815" xr:uid="{00000000-0005-0000-0000-0000B5720000}"/>
    <cellStyle name="Normal 2 41 2 3 2" xfId="23814" xr:uid="{00000000-0005-0000-0000-0000B6720000}"/>
    <cellStyle name="Normal 2 41 2 4" xfId="12816" xr:uid="{00000000-0005-0000-0000-0000B7720000}"/>
    <cellStyle name="Normal 2 41 2 4 2" xfId="27650" xr:uid="{00000000-0005-0000-0000-0000B8720000}"/>
    <cellStyle name="Normal 2 41 2 5" xfId="12817" xr:uid="{00000000-0005-0000-0000-0000B9720000}"/>
    <cellStyle name="Normal 2 41 2 5 2" xfId="31487" xr:uid="{00000000-0005-0000-0000-0000BA720000}"/>
    <cellStyle name="Normal 2 41 2 6" xfId="18198" xr:uid="{00000000-0005-0000-0000-0000BB720000}"/>
    <cellStyle name="Normal 2 41 3" xfId="12818" xr:uid="{00000000-0005-0000-0000-0000BC720000}"/>
    <cellStyle name="Normal 2 41 3 2" xfId="12819" xr:uid="{00000000-0005-0000-0000-0000BD720000}"/>
    <cellStyle name="Normal 2 41 3 2 2" xfId="23816" xr:uid="{00000000-0005-0000-0000-0000BE720000}"/>
    <cellStyle name="Normal 2 41 3 3" xfId="12820" xr:uid="{00000000-0005-0000-0000-0000BF720000}"/>
    <cellStyle name="Normal 2 41 3 3 2" xfId="27652" xr:uid="{00000000-0005-0000-0000-0000C0720000}"/>
    <cellStyle name="Normal 2 41 3 4" xfId="12821" xr:uid="{00000000-0005-0000-0000-0000C1720000}"/>
    <cellStyle name="Normal 2 41 3 4 2" xfId="31489" xr:uid="{00000000-0005-0000-0000-0000C2720000}"/>
    <cellStyle name="Normal 2 41 3 5" xfId="19561" xr:uid="{00000000-0005-0000-0000-0000C3720000}"/>
    <cellStyle name="Normal 2 41 4" xfId="12822" xr:uid="{00000000-0005-0000-0000-0000C4720000}"/>
    <cellStyle name="Normal 2 41 4 2" xfId="23813" xr:uid="{00000000-0005-0000-0000-0000C5720000}"/>
    <cellStyle name="Normal 2 41 5" xfId="12823" xr:uid="{00000000-0005-0000-0000-0000C6720000}"/>
    <cellStyle name="Normal 2 41 5 2" xfId="27649" xr:uid="{00000000-0005-0000-0000-0000C7720000}"/>
    <cellStyle name="Normal 2 41 6" xfId="12824" xr:uid="{00000000-0005-0000-0000-0000C8720000}"/>
    <cellStyle name="Normal 2 41 6 2" xfId="31486" xr:uid="{00000000-0005-0000-0000-0000C9720000}"/>
    <cellStyle name="Normal 2 41 7" xfId="18197" xr:uid="{00000000-0005-0000-0000-0000CA720000}"/>
    <cellStyle name="Normal 2 42" xfId="12825" xr:uid="{00000000-0005-0000-0000-0000CB720000}"/>
    <cellStyle name="Normal 2 43" xfId="12826" xr:uid="{00000000-0005-0000-0000-0000CC720000}"/>
    <cellStyle name="Normal 2 43 2" xfId="32431" xr:uid="{00000000-0005-0000-0000-0000CD720000}"/>
    <cellStyle name="Normal 2 44" xfId="33670" xr:uid="{00000000-0005-0000-0000-0000CE720000}"/>
    <cellStyle name="Normal 2 45" xfId="35601" xr:uid="{00000000-0005-0000-0000-0000CF720000}"/>
    <cellStyle name="Normal 2 5" xfId="12827" xr:uid="{00000000-0005-0000-0000-0000D0720000}"/>
    <cellStyle name="Normal 2 5 10" xfId="12828" xr:uid="{00000000-0005-0000-0000-0000D1720000}"/>
    <cellStyle name="Normal 2 5 10 2" xfId="23817" xr:uid="{00000000-0005-0000-0000-0000D2720000}"/>
    <cellStyle name="Normal 2 5 11" xfId="12829" xr:uid="{00000000-0005-0000-0000-0000D3720000}"/>
    <cellStyle name="Normal 2 5 11 2" xfId="27653" xr:uid="{00000000-0005-0000-0000-0000D4720000}"/>
    <cellStyle name="Normal 2 5 12" xfId="12830" xr:uid="{00000000-0005-0000-0000-0000D5720000}"/>
    <cellStyle name="Normal 2 5 12 2" xfId="31490" xr:uid="{00000000-0005-0000-0000-0000D6720000}"/>
    <cellStyle name="Normal 2 5 13" xfId="12831" xr:uid="{00000000-0005-0000-0000-0000D7720000}"/>
    <cellStyle name="Normal 2 5 14" xfId="35417" xr:uid="{00000000-0005-0000-0000-0000D8720000}"/>
    <cellStyle name="Normal 2 5 15" xfId="35750" xr:uid="{00000000-0005-0000-0000-0000D9720000}"/>
    <cellStyle name="Normal 2 5 16" xfId="18199" xr:uid="{00000000-0005-0000-0000-0000DA720000}"/>
    <cellStyle name="Normal 2 5 2" xfId="12832" xr:uid="{00000000-0005-0000-0000-0000DB720000}"/>
    <cellStyle name="Normal 2 5 2 10" xfId="12833" xr:uid="{00000000-0005-0000-0000-0000DC720000}"/>
    <cellStyle name="Normal 2 5 2 10 2" xfId="31491" xr:uid="{00000000-0005-0000-0000-0000DD720000}"/>
    <cellStyle name="Normal 2 5 2 11" xfId="33166" xr:uid="{00000000-0005-0000-0000-0000DE720000}"/>
    <cellStyle name="Normal 2 5 2 12" xfId="39959" xr:uid="{00000000-0005-0000-0000-0000DF720000}"/>
    <cellStyle name="Normal 2 5 2 13" xfId="18200" xr:uid="{00000000-0005-0000-0000-0000E0720000}"/>
    <cellStyle name="Normal 2 5 2 2" xfId="12834" xr:uid="{00000000-0005-0000-0000-0000E1720000}"/>
    <cellStyle name="Normal 2 5 2 2 2" xfId="12835" xr:uid="{00000000-0005-0000-0000-0000E2720000}"/>
    <cellStyle name="Normal 2 5 2 2 2 2" xfId="12836" xr:uid="{00000000-0005-0000-0000-0000E3720000}"/>
    <cellStyle name="Normal 2 5 2 2 2 2 2" xfId="12837" xr:uid="{00000000-0005-0000-0000-0000E4720000}"/>
    <cellStyle name="Normal 2 5 2 2 2 2 2 2" xfId="12838" xr:uid="{00000000-0005-0000-0000-0000E5720000}"/>
    <cellStyle name="Normal 2 5 2 2 2 2 2 2 2" xfId="12839" xr:uid="{00000000-0005-0000-0000-0000E6720000}"/>
    <cellStyle name="Normal 2 5 2 2 2 2 2 2 2 2" xfId="23823" xr:uid="{00000000-0005-0000-0000-0000E7720000}"/>
    <cellStyle name="Normal 2 5 2 2 2 2 2 2 3" xfId="12840" xr:uid="{00000000-0005-0000-0000-0000E8720000}"/>
    <cellStyle name="Normal 2 5 2 2 2 2 2 2 3 2" xfId="27659" xr:uid="{00000000-0005-0000-0000-0000E9720000}"/>
    <cellStyle name="Normal 2 5 2 2 2 2 2 2 4" xfId="12841" xr:uid="{00000000-0005-0000-0000-0000EA720000}"/>
    <cellStyle name="Normal 2 5 2 2 2 2 2 2 4 2" xfId="31496" xr:uid="{00000000-0005-0000-0000-0000EB720000}"/>
    <cellStyle name="Normal 2 5 2 2 2 2 2 2 5" xfId="20327" xr:uid="{00000000-0005-0000-0000-0000EC720000}"/>
    <cellStyle name="Normal 2 5 2 2 2 2 2 3" xfId="12842" xr:uid="{00000000-0005-0000-0000-0000ED720000}"/>
    <cellStyle name="Normal 2 5 2 2 2 2 2 3 2" xfId="23822" xr:uid="{00000000-0005-0000-0000-0000EE720000}"/>
    <cellStyle name="Normal 2 5 2 2 2 2 2 4" xfId="12843" xr:uid="{00000000-0005-0000-0000-0000EF720000}"/>
    <cellStyle name="Normal 2 5 2 2 2 2 2 4 2" xfId="27658" xr:uid="{00000000-0005-0000-0000-0000F0720000}"/>
    <cellStyle name="Normal 2 5 2 2 2 2 2 5" xfId="12844" xr:uid="{00000000-0005-0000-0000-0000F1720000}"/>
    <cellStyle name="Normal 2 5 2 2 2 2 2 5 2" xfId="31495" xr:uid="{00000000-0005-0000-0000-0000F2720000}"/>
    <cellStyle name="Normal 2 5 2 2 2 2 2 6" xfId="18204" xr:uid="{00000000-0005-0000-0000-0000F3720000}"/>
    <cellStyle name="Normal 2 5 2 2 2 2 3" xfId="12845" xr:uid="{00000000-0005-0000-0000-0000F4720000}"/>
    <cellStyle name="Normal 2 5 2 2 2 2 3 2" xfId="12846" xr:uid="{00000000-0005-0000-0000-0000F5720000}"/>
    <cellStyle name="Normal 2 5 2 2 2 2 3 2 2" xfId="23824" xr:uid="{00000000-0005-0000-0000-0000F6720000}"/>
    <cellStyle name="Normal 2 5 2 2 2 2 3 3" xfId="12847" xr:uid="{00000000-0005-0000-0000-0000F7720000}"/>
    <cellStyle name="Normal 2 5 2 2 2 2 3 3 2" xfId="27660" xr:uid="{00000000-0005-0000-0000-0000F8720000}"/>
    <cellStyle name="Normal 2 5 2 2 2 2 3 4" xfId="12848" xr:uid="{00000000-0005-0000-0000-0000F9720000}"/>
    <cellStyle name="Normal 2 5 2 2 2 2 3 4 2" xfId="31497" xr:uid="{00000000-0005-0000-0000-0000FA720000}"/>
    <cellStyle name="Normal 2 5 2 2 2 2 3 5" xfId="19340" xr:uid="{00000000-0005-0000-0000-0000FB720000}"/>
    <cellStyle name="Normal 2 5 2 2 2 2 4" xfId="12849" xr:uid="{00000000-0005-0000-0000-0000FC720000}"/>
    <cellStyle name="Normal 2 5 2 2 2 2 4 2" xfId="23821" xr:uid="{00000000-0005-0000-0000-0000FD720000}"/>
    <cellStyle name="Normal 2 5 2 2 2 2 5" xfId="12850" xr:uid="{00000000-0005-0000-0000-0000FE720000}"/>
    <cellStyle name="Normal 2 5 2 2 2 2 5 2" xfId="27657" xr:uid="{00000000-0005-0000-0000-0000FF720000}"/>
    <cellStyle name="Normal 2 5 2 2 2 2 6" xfId="12851" xr:uid="{00000000-0005-0000-0000-000000730000}"/>
    <cellStyle name="Normal 2 5 2 2 2 2 6 2" xfId="31494" xr:uid="{00000000-0005-0000-0000-000001730000}"/>
    <cellStyle name="Normal 2 5 2 2 2 2 7" xfId="18203" xr:uid="{00000000-0005-0000-0000-000002730000}"/>
    <cellStyle name="Normal 2 5 2 2 2 3" xfId="12852" xr:uid="{00000000-0005-0000-0000-000003730000}"/>
    <cellStyle name="Normal 2 5 2 2 2 3 2" xfId="12853" xr:uid="{00000000-0005-0000-0000-000004730000}"/>
    <cellStyle name="Normal 2 5 2 2 2 3 2 2" xfId="12854" xr:uid="{00000000-0005-0000-0000-000005730000}"/>
    <cellStyle name="Normal 2 5 2 2 2 3 2 2 2" xfId="23826" xr:uid="{00000000-0005-0000-0000-000006730000}"/>
    <cellStyle name="Normal 2 5 2 2 2 3 2 3" xfId="12855" xr:uid="{00000000-0005-0000-0000-000007730000}"/>
    <cellStyle name="Normal 2 5 2 2 2 3 2 3 2" xfId="27662" xr:uid="{00000000-0005-0000-0000-000008730000}"/>
    <cellStyle name="Normal 2 5 2 2 2 3 2 4" xfId="12856" xr:uid="{00000000-0005-0000-0000-000009730000}"/>
    <cellStyle name="Normal 2 5 2 2 2 3 2 4 2" xfId="31499" xr:uid="{00000000-0005-0000-0000-00000A730000}"/>
    <cellStyle name="Normal 2 5 2 2 2 3 2 5" xfId="20326" xr:uid="{00000000-0005-0000-0000-00000B730000}"/>
    <cellStyle name="Normal 2 5 2 2 2 3 3" xfId="12857" xr:uid="{00000000-0005-0000-0000-00000C730000}"/>
    <cellStyle name="Normal 2 5 2 2 2 3 3 2" xfId="23825" xr:uid="{00000000-0005-0000-0000-00000D730000}"/>
    <cellStyle name="Normal 2 5 2 2 2 3 4" xfId="12858" xr:uid="{00000000-0005-0000-0000-00000E730000}"/>
    <cellStyle name="Normal 2 5 2 2 2 3 4 2" xfId="27661" xr:uid="{00000000-0005-0000-0000-00000F730000}"/>
    <cellStyle name="Normal 2 5 2 2 2 3 5" xfId="12859" xr:uid="{00000000-0005-0000-0000-000010730000}"/>
    <cellStyle name="Normal 2 5 2 2 2 3 5 2" xfId="31498" xr:uid="{00000000-0005-0000-0000-000011730000}"/>
    <cellStyle name="Normal 2 5 2 2 2 3 6" xfId="18205" xr:uid="{00000000-0005-0000-0000-000012730000}"/>
    <cellStyle name="Normal 2 5 2 2 2 4" xfId="12860" xr:uid="{00000000-0005-0000-0000-000013730000}"/>
    <cellStyle name="Normal 2 5 2 2 2 4 2" xfId="12861" xr:uid="{00000000-0005-0000-0000-000014730000}"/>
    <cellStyle name="Normal 2 5 2 2 2 4 2 2" xfId="23827" xr:uid="{00000000-0005-0000-0000-000015730000}"/>
    <cellStyle name="Normal 2 5 2 2 2 4 3" xfId="12862" xr:uid="{00000000-0005-0000-0000-000016730000}"/>
    <cellStyle name="Normal 2 5 2 2 2 4 3 2" xfId="27663" xr:uid="{00000000-0005-0000-0000-000017730000}"/>
    <cellStyle name="Normal 2 5 2 2 2 4 4" xfId="12863" xr:uid="{00000000-0005-0000-0000-000018730000}"/>
    <cellStyle name="Normal 2 5 2 2 2 4 4 2" xfId="31500" xr:uid="{00000000-0005-0000-0000-000019730000}"/>
    <cellStyle name="Normal 2 5 2 2 2 4 5" xfId="19339" xr:uid="{00000000-0005-0000-0000-00001A730000}"/>
    <cellStyle name="Normal 2 5 2 2 2 5" xfId="12864" xr:uid="{00000000-0005-0000-0000-00001B730000}"/>
    <cellStyle name="Normal 2 5 2 2 2 5 2" xfId="23820" xr:uid="{00000000-0005-0000-0000-00001C730000}"/>
    <cellStyle name="Normal 2 5 2 2 2 6" xfId="12865" xr:uid="{00000000-0005-0000-0000-00001D730000}"/>
    <cellStyle name="Normal 2 5 2 2 2 6 2" xfId="27656" xr:uid="{00000000-0005-0000-0000-00001E730000}"/>
    <cellStyle name="Normal 2 5 2 2 2 7" xfId="12866" xr:uid="{00000000-0005-0000-0000-00001F730000}"/>
    <cellStyle name="Normal 2 5 2 2 2 7 2" xfId="31493" xr:uid="{00000000-0005-0000-0000-000020730000}"/>
    <cellStyle name="Normal 2 5 2 2 2 8" xfId="18202" xr:uid="{00000000-0005-0000-0000-000021730000}"/>
    <cellStyle name="Normal 2 5 2 2 3" xfId="12867" xr:uid="{00000000-0005-0000-0000-000022730000}"/>
    <cellStyle name="Normal 2 5 2 2 3 2" xfId="12868" xr:uid="{00000000-0005-0000-0000-000023730000}"/>
    <cellStyle name="Normal 2 5 2 2 3 2 2" xfId="12869" xr:uid="{00000000-0005-0000-0000-000024730000}"/>
    <cellStyle name="Normal 2 5 2 2 3 2 2 2" xfId="12870" xr:uid="{00000000-0005-0000-0000-000025730000}"/>
    <cellStyle name="Normal 2 5 2 2 3 2 2 2 2" xfId="23830" xr:uid="{00000000-0005-0000-0000-000026730000}"/>
    <cellStyle name="Normal 2 5 2 2 3 2 2 3" xfId="12871" xr:uid="{00000000-0005-0000-0000-000027730000}"/>
    <cellStyle name="Normal 2 5 2 2 3 2 2 3 2" xfId="27666" xr:uid="{00000000-0005-0000-0000-000028730000}"/>
    <cellStyle name="Normal 2 5 2 2 3 2 2 4" xfId="12872" xr:uid="{00000000-0005-0000-0000-000029730000}"/>
    <cellStyle name="Normal 2 5 2 2 3 2 2 4 2" xfId="31503" xr:uid="{00000000-0005-0000-0000-00002A730000}"/>
    <cellStyle name="Normal 2 5 2 2 3 2 2 5" xfId="20328" xr:uid="{00000000-0005-0000-0000-00002B730000}"/>
    <cellStyle name="Normal 2 5 2 2 3 2 3" xfId="12873" xr:uid="{00000000-0005-0000-0000-00002C730000}"/>
    <cellStyle name="Normal 2 5 2 2 3 2 3 2" xfId="23829" xr:uid="{00000000-0005-0000-0000-00002D730000}"/>
    <cellStyle name="Normal 2 5 2 2 3 2 4" xfId="12874" xr:uid="{00000000-0005-0000-0000-00002E730000}"/>
    <cellStyle name="Normal 2 5 2 2 3 2 4 2" xfId="27665" xr:uid="{00000000-0005-0000-0000-00002F730000}"/>
    <cellStyle name="Normal 2 5 2 2 3 2 5" xfId="12875" xr:uid="{00000000-0005-0000-0000-000030730000}"/>
    <cellStyle name="Normal 2 5 2 2 3 2 5 2" xfId="31502" xr:uid="{00000000-0005-0000-0000-000031730000}"/>
    <cellStyle name="Normal 2 5 2 2 3 2 6" xfId="18207" xr:uid="{00000000-0005-0000-0000-000032730000}"/>
    <cellStyle name="Normal 2 5 2 2 3 3" xfId="12876" xr:uid="{00000000-0005-0000-0000-000033730000}"/>
    <cellStyle name="Normal 2 5 2 2 3 3 2" xfId="12877" xr:uid="{00000000-0005-0000-0000-000034730000}"/>
    <cellStyle name="Normal 2 5 2 2 3 3 2 2" xfId="23831" xr:uid="{00000000-0005-0000-0000-000035730000}"/>
    <cellStyle name="Normal 2 5 2 2 3 3 3" xfId="12878" xr:uid="{00000000-0005-0000-0000-000036730000}"/>
    <cellStyle name="Normal 2 5 2 2 3 3 3 2" xfId="27667" xr:uid="{00000000-0005-0000-0000-000037730000}"/>
    <cellStyle name="Normal 2 5 2 2 3 3 4" xfId="12879" xr:uid="{00000000-0005-0000-0000-000038730000}"/>
    <cellStyle name="Normal 2 5 2 2 3 3 4 2" xfId="31504" xr:uid="{00000000-0005-0000-0000-000039730000}"/>
    <cellStyle name="Normal 2 5 2 2 3 3 5" xfId="19341" xr:uid="{00000000-0005-0000-0000-00003A730000}"/>
    <cellStyle name="Normal 2 5 2 2 3 4" xfId="12880" xr:uid="{00000000-0005-0000-0000-00003B730000}"/>
    <cellStyle name="Normal 2 5 2 2 3 4 2" xfId="23828" xr:uid="{00000000-0005-0000-0000-00003C730000}"/>
    <cellStyle name="Normal 2 5 2 2 3 5" xfId="12881" xr:uid="{00000000-0005-0000-0000-00003D730000}"/>
    <cellStyle name="Normal 2 5 2 2 3 5 2" xfId="27664" xr:uid="{00000000-0005-0000-0000-00003E730000}"/>
    <cellStyle name="Normal 2 5 2 2 3 6" xfId="12882" xr:uid="{00000000-0005-0000-0000-00003F730000}"/>
    <cellStyle name="Normal 2 5 2 2 3 6 2" xfId="31501" xr:uid="{00000000-0005-0000-0000-000040730000}"/>
    <cellStyle name="Normal 2 5 2 2 3 7" xfId="18206" xr:uid="{00000000-0005-0000-0000-000041730000}"/>
    <cellStyle name="Normal 2 5 2 2 4" xfId="12883" xr:uid="{00000000-0005-0000-0000-000042730000}"/>
    <cellStyle name="Normal 2 5 2 2 4 2" xfId="12884" xr:uid="{00000000-0005-0000-0000-000043730000}"/>
    <cellStyle name="Normal 2 5 2 2 4 2 2" xfId="12885" xr:uid="{00000000-0005-0000-0000-000044730000}"/>
    <cellStyle name="Normal 2 5 2 2 4 2 2 2" xfId="23833" xr:uid="{00000000-0005-0000-0000-000045730000}"/>
    <cellStyle name="Normal 2 5 2 2 4 2 3" xfId="12886" xr:uid="{00000000-0005-0000-0000-000046730000}"/>
    <cellStyle name="Normal 2 5 2 2 4 2 3 2" xfId="27669" xr:uid="{00000000-0005-0000-0000-000047730000}"/>
    <cellStyle name="Normal 2 5 2 2 4 2 4" xfId="12887" xr:uid="{00000000-0005-0000-0000-000048730000}"/>
    <cellStyle name="Normal 2 5 2 2 4 2 4 2" xfId="31506" xr:uid="{00000000-0005-0000-0000-000049730000}"/>
    <cellStyle name="Normal 2 5 2 2 4 2 5" xfId="20325" xr:uid="{00000000-0005-0000-0000-00004A730000}"/>
    <cellStyle name="Normal 2 5 2 2 4 3" xfId="12888" xr:uid="{00000000-0005-0000-0000-00004B730000}"/>
    <cellStyle name="Normal 2 5 2 2 4 3 2" xfId="23832" xr:uid="{00000000-0005-0000-0000-00004C730000}"/>
    <cellStyle name="Normal 2 5 2 2 4 4" xfId="12889" xr:uid="{00000000-0005-0000-0000-00004D730000}"/>
    <cellStyle name="Normal 2 5 2 2 4 4 2" xfId="27668" xr:uid="{00000000-0005-0000-0000-00004E730000}"/>
    <cellStyle name="Normal 2 5 2 2 4 5" xfId="12890" xr:uid="{00000000-0005-0000-0000-00004F730000}"/>
    <cellStyle name="Normal 2 5 2 2 4 5 2" xfId="31505" xr:uid="{00000000-0005-0000-0000-000050730000}"/>
    <cellStyle name="Normal 2 5 2 2 4 6" xfId="18208" xr:uid="{00000000-0005-0000-0000-000051730000}"/>
    <cellStyle name="Normal 2 5 2 2 5" xfId="12891" xr:uid="{00000000-0005-0000-0000-000052730000}"/>
    <cellStyle name="Normal 2 5 2 2 5 2" xfId="12892" xr:uid="{00000000-0005-0000-0000-000053730000}"/>
    <cellStyle name="Normal 2 5 2 2 5 2 2" xfId="23834" xr:uid="{00000000-0005-0000-0000-000054730000}"/>
    <cellStyle name="Normal 2 5 2 2 5 3" xfId="12893" xr:uid="{00000000-0005-0000-0000-000055730000}"/>
    <cellStyle name="Normal 2 5 2 2 5 3 2" xfId="27670" xr:uid="{00000000-0005-0000-0000-000056730000}"/>
    <cellStyle name="Normal 2 5 2 2 5 4" xfId="12894" xr:uid="{00000000-0005-0000-0000-000057730000}"/>
    <cellStyle name="Normal 2 5 2 2 5 4 2" xfId="31507" xr:uid="{00000000-0005-0000-0000-000058730000}"/>
    <cellStyle name="Normal 2 5 2 2 5 5" xfId="19338" xr:uid="{00000000-0005-0000-0000-000059730000}"/>
    <cellStyle name="Normal 2 5 2 2 6" xfId="12895" xr:uid="{00000000-0005-0000-0000-00005A730000}"/>
    <cellStyle name="Normal 2 5 2 2 6 2" xfId="23819" xr:uid="{00000000-0005-0000-0000-00005B730000}"/>
    <cellStyle name="Normal 2 5 2 2 7" xfId="12896" xr:uid="{00000000-0005-0000-0000-00005C730000}"/>
    <cellStyle name="Normal 2 5 2 2 7 2" xfId="27655" xr:uid="{00000000-0005-0000-0000-00005D730000}"/>
    <cellStyle name="Normal 2 5 2 2 8" xfId="12897" xr:uid="{00000000-0005-0000-0000-00005E730000}"/>
    <cellStyle name="Normal 2 5 2 2 8 2" xfId="31492" xr:uid="{00000000-0005-0000-0000-00005F730000}"/>
    <cellStyle name="Normal 2 5 2 2 9" xfId="18201" xr:uid="{00000000-0005-0000-0000-000060730000}"/>
    <cellStyle name="Normal 2 5 2 3" xfId="12898" xr:uid="{00000000-0005-0000-0000-000061730000}"/>
    <cellStyle name="Normal 2 5 2 3 2" xfId="12899" xr:uid="{00000000-0005-0000-0000-000062730000}"/>
    <cellStyle name="Normal 2 5 2 3 2 2" xfId="12900" xr:uid="{00000000-0005-0000-0000-000063730000}"/>
    <cellStyle name="Normal 2 5 2 3 2 2 2" xfId="12901" xr:uid="{00000000-0005-0000-0000-000064730000}"/>
    <cellStyle name="Normal 2 5 2 3 2 2 2 2" xfId="12902" xr:uid="{00000000-0005-0000-0000-000065730000}"/>
    <cellStyle name="Normal 2 5 2 3 2 2 2 2 2" xfId="23838" xr:uid="{00000000-0005-0000-0000-000066730000}"/>
    <cellStyle name="Normal 2 5 2 3 2 2 2 3" xfId="12903" xr:uid="{00000000-0005-0000-0000-000067730000}"/>
    <cellStyle name="Normal 2 5 2 3 2 2 2 3 2" xfId="27674" xr:uid="{00000000-0005-0000-0000-000068730000}"/>
    <cellStyle name="Normal 2 5 2 3 2 2 2 4" xfId="12904" xr:uid="{00000000-0005-0000-0000-000069730000}"/>
    <cellStyle name="Normal 2 5 2 3 2 2 2 4 2" xfId="31511" xr:uid="{00000000-0005-0000-0000-00006A730000}"/>
    <cellStyle name="Normal 2 5 2 3 2 2 2 5" xfId="20330" xr:uid="{00000000-0005-0000-0000-00006B730000}"/>
    <cellStyle name="Normal 2 5 2 3 2 2 3" xfId="12905" xr:uid="{00000000-0005-0000-0000-00006C730000}"/>
    <cellStyle name="Normal 2 5 2 3 2 2 3 2" xfId="23837" xr:uid="{00000000-0005-0000-0000-00006D730000}"/>
    <cellStyle name="Normal 2 5 2 3 2 2 4" xfId="12906" xr:uid="{00000000-0005-0000-0000-00006E730000}"/>
    <cellStyle name="Normal 2 5 2 3 2 2 4 2" xfId="27673" xr:uid="{00000000-0005-0000-0000-00006F730000}"/>
    <cellStyle name="Normal 2 5 2 3 2 2 5" xfId="12907" xr:uid="{00000000-0005-0000-0000-000070730000}"/>
    <cellStyle name="Normal 2 5 2 3 2 2 5 2" xfId="31510" xr:uid="{00000000-0005-0000-0000-000071730000}"/>
    <cellStyle name="Normal 2 5 2 3 2 2 6" xfId="18211" xr:uid="{00000000-0005-0000-0000-000072730000}"/>
    <cellStyle name="Normal 2 5 2 3 2 3" xfId="12908" xr:uid="{00000000-0005-0000-0000-000073730000}"/>
    <cellStyle name="Normal 2 5 2 3 2 3 2" xfId="12909" xr:uid="{00000000-0005-0000-0000-000074730000}"/>
    <cellStyle name="Normal 2 5 2 3 2 3 2 2" xfId="23839" xr:uid="{00000000-0005-0000-0000-000075730000}"/>
    <cellStyle name="Normal 2 5 2 3 2 3 3" xfId="12910" xr:uid="{00000000-0005-0000-0000-000076730000}"/>
    <cellStyle name="Normal 2 5 2 3 2 3 3 2" xfId="27675" xr:uid="{00000000-0005-0000-0000-000077730000}"/>
    <cellStyle name="Normal 2 5 2 3 2 3 4" xfId="12911" xr:uid="{00000000-0005-0000-0000-000078730000}"/>
    <cellStyle name="Normal 2 5 2 3 2 3 4 2" xfId="31512" xr:uid="{00000000-0005-0000-0000-000079730000}"/>
    <cellStyle name="Normal 2 5 2 3 2 3 5" xfId="19343" xr:uid="{00000000-0005-0000-0000-00007A730000}"/>
    <cellStyle name="Normal 2 5 2 3 2 4" xfId="12912" xr:uid="{00000000-0005-0000-0000-00007B730000}"/>
    <cellStyle name="Normal 2 5 2 3 2 4 2" xfId="23836" xr:uid="{00000000-0005-0000-0000-00007C730000}"/>
    <cellStyle name="Normal 2 5 2 3 2 5" xfId="12913" xr:uid="{00000000-0005-0000-0000-00007D730000}"/>
    <cellStyle name="Normal 2 5 2 3 2 5 2" xfId="27672" xr:uid="{00000000-0005-0000-0000-00007E730000}"/>
    <cellStyle name="Normal 2 5 2 3 2 6" xfId="12914" xr:uid="{00000000-0005-0000-0000-00007F730000}"/>
    <cellStyle name="Normal 2 5 2 3 2 6 2" xfId="31509" xr:uid="{00000000-0005-0000-0000-000080730000}"/>
    <cellStyle name="Normal 2 5 2 3 2 7" xfId="18210" xr:uid="{00000000-0005-0000-0000-000081730000}"/>
    <cellStyle name="Normal 2 5 2 3 3" xfId="12915" xr:uid="{00000000-0005-0000-0000-000082730000}"/>
    <cellStyle name="Normal 2 5 2 3 3 2" xfId="12916" xr:uid="{00000000-0005-0000-0000-000083730000}"/>
    <cellStyle name="Normal 2 5 2 3 3 2 2" xfId="12917" xr:uid="{00000000-0005-0000-0000-000084730000}"/>
    <cellStyle name="Normal 2 5 2 3 3 2 2 2" xfId="23841" xr:uid="{00000000-0005-0000-0000-000085730000}"/>
    <cellStyle name="Normal 2 5 2 3 3 2 3" xfId="12918" xr:uid="{00000000-0005-0000-0000-000086730000}"/>
    <cellStyle name="Normal 2 5 2 3 3 2 3 2" xfId="27677" xr:uid="{00000000-0005-0000-0000-000087730000}"/>
    <cellStyle name="Normal 2 5 2 3 3 2 4" xfId="12919" xr:uid="{00000000-0005-0000-0000-000088730000}"/>
    <cellStyle name="Normal 2 5 2 3 3 2 4 2" xfId="31514" xr:uid="{00000000-0005-0000-0000-000089730000}"/>
    <cellStyle name="Normal 2 5 2 3 3 2 5" xfId="20329" xr:uid="{00000000-0005-0000-0000-00008A730000}"/>
    <cellStyle name="Normal 2 5 2 3 3 3" xfId="12920" xr:uid="{00000000-0005-0000-0000-00008B730000}"/>
    <cellStyle name="Normal 2 5 2 3 3 3 2" xfId="23840" xr:uid="{00000000-0005-0000-0000-00008C730000}"/>
    <cellStyle name="Normal 2 5 2 3 3 4" xfId="12921" xr:uid="{00000000-0005-0000-0000-00008D730000}"/>
    <cellStyle name="Normal 2 5 2 3 3 4 2" xfId="27676" xr:uid="{00000000-0005-0000-0000-00008E730000}"/>
    <cellStyle name="Normal 2 5 2 3 3 5" xfId="12922" xr:uid="{00000000-0005-0000-0000-00008F730000}"/>
    <cellStyle name="Normal 2 5 2 3 3 5 2" xfId="31513" xr:uid="{00000000-0005-0000-0000-000090730000}"/>
    <cellStyle name="Normal 2 5 2 3 3 6" xfId="18212" xr:uid="{00000000-0005-0000-0000-000091730000}"/>
    <cellStyle name="Normal 2 5 2 3 4" xfId="12923" xr:uid="{00000000-0005-0000-0000-000092730000}"/>
    <cellStyle name="Normal 2 5 2 3 4 2" xfId="12924" xr:uid="{00000000-0005-0000-0000-000093730000}"/>
    <cellStyle name="Normal 2 5 2 3 4 2 2" xfId="23842" xr:uid="{00000000-0005-0000-0000-000094730000}"/>
    <cellStyle name="Normal 2 5 2 3 4 3" xfId="12925" xr:uid="{00000000-0005-0000-0000-000095730000}"/>
    <cellStyle name="Normal 2 5 2 3 4 3 2" xfId="27678" xr:uid="{00000000-0005-0000-0000-000096730000}"/>
    <cellStyle name="Normal 2 5 2 3 4 4" xfId="12926" xr:uid="{00000000-0005-0000-0000-000097730000}"/>
    <cellStyle name="Normal 2 5 2 3 4 4 2" xfId="31515" xr:uid="{00000000-0005-0000-0000-000098730000}"/>
    <cellStyle name="Normal 2 5 2 3 4 5" xfId="19342" xr:uid="{00000000-0005-0000-0000-000099730000}"/>
    <cellStyle name="Normal 2 5 2 3 5" xfId="12927" xr:uid="{00000000-0005-0000-0000-00009A730000}"/>
    <cellStyle name="Normal 2 5 2 3 5 2" xfId="23835" xr:uid="{00000000-0005-0000-0000-00009B730000}"/>
    <cellStyle name="Normal 2 5 2 3 6" xfId="12928" xr:uid="{00000000-0005-0000-0000-00009C730000}"/>
    <cellStyle name="Normal 2 5 2 3 6 2" xfId="27671" xr:uid="{00000000-0005-0000-0000-00009D730000}"/>
    <cellStyle name="Normal 2 5 2 3 7" xfId="12929" xr:uid="{00000000-0005-0000-0000-00009E730000}"/>
    <cellStyle name="Normal 2 5 2 3 7 2" xfId="31508" xr:uid="{00000000-0005-0000-0000-00009F730000}"/>
    <cellStyle name="Normal 2 5 2 3 8" xfId="38316" xr:uid="{00000000-0005-0000-0000-0000A0730000}"/>
    <cellStyle name="Normal 2 5 2 3 9" xfId="18209" xr:uid="{00000000-0005-0000-0000-0000A1730000}"/>
    <cellStyle name="Normal 2 5 2 4" xfId="12930" xr:uid="{00000000-0005-0000-0000-0000A2730000}"/>
    <cellStyle name="Normal 2 5 2 4 2" xfId="12931" xr:uid="{00000000-0005-0000-0000-0000A3730000}"/>
    <cellStyle name="Normal 2 5 2 4 2 2" xfId="12932" xr:uid="{00000000-0005-0000-0000-0000A4730000}"/>
    <cellStyle name="Normal 2 5 2 4 2 2 2" xfId="12933" xr:uid="{00000000-0005-0000-0000-0000A5730000}"/>
    <cellStyle name="Normal 2 5 2 4 2 2 2 2" xfId="23845" xr:uid="{00000000-0005-0000-0000-0000A6730000}"/>
    <cellStyle name="Normal 2 5 2 4 2 2 3" xfId="12934" xr:uid="{00000000-0005-0000-0000-0000A7730000}"/>
    <cellStyle name="Normal 2 5 2 4 2 2 3 2" xfId="27681" xr:uid="{00000000-0005-0000-0000-0000A8730000}"/>
    <cellStyle name="Normal 2 5 2 4 2 2 4" xfId="12935" xr:uid="{00000000-0005-0000-0000-0000A9730000}"/>
    <cellStyle name="Normal 2 5 2 4 2 2 4 2" xfId="31518" xr:uid="{00000000-0005-0000-0000-0000AA730000}"/>
    <cellStyle name="Normal 2 5 2 4 2 2 5" xfId="20331" xr:uid="{00000000-0005-0000-0000-0000AB730000}"/>
    <cellStyle name="Normal 2 5 2 4 2 3" xfId="12936" xr:uid="{00000000-0005-0000-0000-0000AC730000}"/>
    <cellStyle name="Normal 2 5 2 4 2 3 2" xfId="23844" xr:uid="{00000000-0005-0000-0000-0000AD730000}"/>
    <cellStyle name="Normal 2 5 2 4 2 4" xfId="12937" xr:uid="{00000000-0005-0000-0000-0000AE730000}"/>
    <cellStyle name="Normal 2 5 2 4 2 4 2" xfId="27680" xr:uid="{00000000-0005-0000-0000-0000AF730000}"/>
    <cellStyle name="Normal 2 5 2 4 2 5" xfId="12938" xr:uid="{00000000-0005-0000-0000-0000B0730000}"/>
    <cellStyle name="Normal 2 5 2 4 2 5 2" xfId="31517" xr:uid="{00000000-0005-0000-0000-0000B1730000}"/>
    <cellStyle name="Normal 2 5 2 4 2 6" xfId="18214" xr:uid="{00000000-0005-0000-0000-0000B2730000}"/>
    <cellStyle name="Normal 2 5 2 4 3" xfId="12939" xr:uid="{00000000-0005-0000-0000-0000B3730000}"/>
    <cellStyle name="Normal 2 5 2 4 3 2" xfId="12940" xr:uid="{00000000-0005-0000-0000-0000B4730000}"/>
    <cellStyle name="Normal 2 5 2 4 3 2 2" xfId="23846" xr:uid="{00000000-0005-0000-0000-0000B5730000}"/>
    <cellStyle name="Normal 2 5 2 4 3 3" xfId="12941" xr:uid="{00000000-0005-0000-0000-0000B6730000}"/>
    <cellStyle name="Normal 2 5 2 4 3 3 2" xfId="27682" xr:uid="{00000000-0005-0000-0000-0000B7730000}"/>
    <cellStyle name="Normal 2 5 2 4 3 4" xfId="12942" xr:uid="{00000000-0005-0000-0000-0000B8730000}"/>
    <cellStyle name="Normal 2 5 2 4 3 4 2" xfId="31519" xr:uid="{00000000-0005-0000-0000-0000B9730000}"/>
    <cellStyle name="Normal 2 5 2 4 3 5" xfId="19344" xr:uid="{00000000-0005-0000-0000-0000BA730000}"/>
    <cellStyle name="Normal 2 5 2 4 4" xfId="12943" xr:uid="{00000000-0005-0000-0000-0000BB730000}"/>
    <cellStyle name="Normal 2 5 2 4 4 2" xfId="23843" xr:uid="{00000000-0005-0000-0000-0000BC730000}"/>
    <cellStyle name="Normal 2 5 2 4 5" xfId="12944" xr:uid="{00000000-0005-0000-0000-0000BD730000}"/>
    <cellStyle name="Normal 2 5 2 4 5 2" xfId="27679" xr:uid="{00000000-0005-0000-0000-0000BE730000}"/>
    <cellStyle name="Normal 2 5 2 4 6" xfId="12945" xr:uid="{00000000-0005-0000-0000-0000BF730000}"/>
    <cellStyle name="Normal 2 5 2 4 6 2" xfId="31516" xr:uid="{00000000-0005-0000-0000-0000C0730000}"/>
    <cellStyle name="Normal 2 5 2 4 7" xfId="18213" xr:uid="{00000000-0005-0000-0000-0000C1730000}"/>
    <cellStyle name="Normal 2 5 2 5" xfId="12946" xr:uid="{00000000-0005-0000-0000-0000C2730000}"/>
    <cellStyle name="Normal 2 5 2 5 2" xfId="12947" xr:uid="{00000000-0005-0000-0000-0000C3730000}"/>
    <cellStyle name="Normal 2 5 2 5 2 2" xfId="12948" xr:uid="{00000000-0005-0000-0000-0000C4730000}"/>
    <cellStyle name="Normal 2 5 2 5 2 2 2" xfId="12949" xr:uid="{00000000-0005-0000-0000-0000C5730000}"/>
    <cellStyle name="Normal 2 5 2 5 2 2 2 2" xfId="23849" xr:uid="{00000000-0005-0000-0000-0000C6730000}"/>
    <cellStyle name="Normal 2 5 2 5 2 2 3" xfId="12950" xr:uid="{00000000-0005-0000-0000-0000C7730000}"/>
    <cellStyle name="Normal 2 5 2 5 2 2 3 2" xfId="27685" xr:uid="{00000000-0005-0000-0000-0000C8730000}"/>
    <cellStyle name="Normal 2 5 2 5 2 2 4" xfId="12951" xr:uid="{00000000-0005-0000-0000-0000C9730000}"/>
    <cellStyle name="Normal 2 5 2 5 2 2 4 2" xfId="31522" xr:uid="{00000000-0005-0000-0000-0000CA730000}"/>
    <cellStyle name="Normal 2 5 2 5 2 2 5" xfId="20604" xr:uid="{00000000-0005-0000-0000-0000CB730000}"/>
    <cellStyle name="Normal 2 5 2 5 2 3" xfId="12952" xr:uid="{00000000-0005-0000-0000-0000CC730000}"/>
    <cellStyle name="Normal 2 5 2 5 2 3 2" xfId="23848" xr:uid="{00000000-0005-0000-0000-0000CD730000}"/>
    <cellStyle name="Normal 2 5 2 5 2 4" xfId="12953" xr:uid="{00000000-0005-0000-0000-0000CE730000}"/>
    <cellStyle name="Normal 2 5 2 5 2 4 2" xfId="27684" xr:uid="{00000000-0005-0000-0000-0000CF730000}"/>
    <cellStyle name="Normal 2 5 2 5 2 5" xfId="12954" xr:uid="{00000000-0005-0000-0000-0000D0730000}"/>
    <cellStyle name="Normal 2 5 2 5 2 5 2" xfId="31521" xr:uid="{00000000-0005-0000-0000-0000D1730000}"/>
    <cellStyle name="Normal 2 5 2 5 2 6" xfId="18216" xr:uid="{00000000-0005-0000-0000-0000D2730000}"/>
    <cellStyle name="Normal 2 5 2 5 3" xfId="12955" xr:uid="{00000000-0005-0000-0000-0000D3730000}"/>
    <cellStyle name="Normal 2 5 2 5 3 2" xfId="12956" xr:uid="{00000000-0005-0000-0000-0000D4730000}"/>
    <cellStyle name="Normal 2 5 2 5 3 2 2" xfId="23850" xr:uid="{00000000-0005-0000-0000-0000D5730000}"/>
    <cellStyle name="Normal 2 5 2 5 3 3" xfId="12957" xr:uid="{00000000-0005-0000-0000-0000D6730000}"/>
    <cellStyle name="Normal 2 5 2 5 3 3 2" xfId="27686" xr:uid="{00000000-0005-0000-0000-0000D7730000}"/>
    <cellStyle name="Normal 2 5 2 5 3 4" xfId="12958" xr:uid="{00000000-0005-0000-0000-0000D8730000}"/>
    <cellStyle name="Normal 2 5 2 5 3 4 2" xfId="31523" xr:uid="{00000000-0005-0000-0000-0000D9730000}"/>
    <cellStyle name="Normal 2 5 2 5 3 5" xfId="19614" xr:uid="{00000000-0005-0000-0000-0000DA730000}"/>
    <cellStyle name="Normal 2 5 2 5 4" xfId="12959" xr:uid="{00000000-0005-0000-0000-0000DB730000}"/>
    <cellStyle name="Normal 2 5 2 5 4 2" xfId="23847" xr:uid="{00000000-0005-0000-0000-0000DC730000}"/>
    <cellStyle name="Normal 2 5 2 5 5" xfId="12960" xr:uid="{00000000-0005-0000-0000-0000DD730000}"/>
    <cellStyle name="Normal 2 5 2 5 5 2" xfId="27683" xr:uid="{00000000-0005-0000-0000-0000DE730000}"/>
    <cellStyle name="Normal 2 5 2 5 6" xfId="12961" xr:uid="{00000000-0005-0000-0000-0000DF730000}"/>
    <cellStyle name="Normal 2 5 2 5 6 2" xfId="31520" xr:uid="{00000000-0005-0000-0000-0000E0730000}"/>
    <cellStyle name="Normal 2 5 2 5 7" xfId="18215" xr:uid="{00000000-0005-0000-0000-0000E1730000}"/>
    <cellStyle name="Normal 2 5 2 6" xfId="12962" xr:uid="{00000000-0005-0000-0000-0000E2730000}"/>
    <cellStyle name="Normal 2 5 2 6 2" xfId="12963" xr:uid="{00000000-0005-0000-0000-0000E3730000}"/>
    <cellStyle name="Normal 2 5 2 6 2 2" xfId="12964" xr:uid="{00000000-0005-0000-0000-0000E4730000}"/>
    <cellStyle name="Normal 2 5 2 6 2 2 2" xfId="23852" xr:uid="{00000000-0005-0000-0000-0000E5730000}"/>
    <cellStyle name="Normal 2 5 2 6 2 3" xfId="12965" xr:uid="{00000000-0005-0000-0000-0000E6730000}"/>
    <cellStyle name="Normal 2 5 2 6 2 3 2" xfId="27688" xr:uid="{00000000-0005-0000-0000-0000E7730000}"/>
    <cellStyle name="Normal 2 5 2 6 2 4" xfId="12966" xr:uid="{00000000-0005-0000-0000-0000E8730000}"/>
    <cellStyle name="Normal 2 5 2 6 2 4 2" xfId="31525" xr:uid="{00000000-0005-0000-0000-0000E9730000}"/>
    <cellStyle name="Normal 2 5 2 6 2 5" xfId="20324" xr:uid="{00000000-0005-0000-0000-0000EA730000}"/>
    <cellStyle name="Normal 2 5 2 6 3" xfId="12967" xr:uid="{00000000-0005-0000-0000-0000EB730000}"/>
    <cellStyle name="Normal 2 5 2 6 3 2" xfId="23851" xr:uid="{00000000-0005-0000-0000-0000EC730000}"/>
    <cellStyle name="Normal 2 5 2 6 4" xfId="12968" xr:uid="{00000000-0005-0000-0000-0000ED730000}"/>
    <cellStyle name="Normal 2 5 2 6 4 2" xfId="27687" xr:uid="{00000000-0005-0000-0000-0000EE730000}"/>
    <cellStyle name="Normal 2 5 2 6 5" xfId="12969" xr:uid="{00000000-0005-0000-0000-0000EF730000}"/>
    <cellStyle name="Normal 2 5 2 6 5 2" xfId="31524" xr:uid="{00000000-0005-0000-0000-0000F0730000}"/>
    <cellStyle name="Normal 2 5 2 6 6" xfId="18217" xr:uid="{00000000-0005-0000-0000-0000F1730000}"/>
    <cellStyle name="Normal 2 5 2 7" xfId="12970" xr:uid="{00000000-0005-0000-0000-0000F2730000}"/>
    <cellStyle name="Normal 2 5 2 7 2" xfId="12971" xr:uid="{00000000-0005-0000-0000-0000F3730000}"/>
    <cellStyle name="Normal 2 5 2 7 2 2" xfId="23853" xr:uid="{00000000-0005-0000-0000-0000F4730000}"/>
    <cellStyle name="Normal 2 5 2 7 3" xfId="12972" xr:uid="{00000000-0005-0000-0000-0000F5730000}"/>
    <cellStyle name="Normal 2 5 2 7 3 2" xfId="27689" xr:uid="{00000000-0005-0000-0000-0000F6730000}"/>
    <cellStyle name="Normal 2 5 2 7 4" xfId="12973" xr:uid="{00000000-0005-0000-0000-0000F7730000}"/>
    <cellStyle name="Normal 2 5 2 7 4 2" xfId="31526" xr:uid="{00000000-0005-0000-0000-0000F8730000}"/>
    <cellStyle name="Normal 2 5 2 7 5" xfId="19337" xr:uid="{00000000-0005-0000-0000-0000F9730000}"/>
    <cellStyle name="Normal 2 5 2 8" xfId="12974" xr:uid="{00000000-0005-0000-0000-0000FA730000}"/>
    <cellStyle name="Normal 2 5 2 8 2" xfId="23818" xr:uid="{00000000-0005-0000-0000-0000FB730000}"/>
    <cellStyle name="Normal 2 5 2 9" xfId="12975" xr:uid="{00000000-0005-0000-0000-0000FC730000}"/>
    <cellStyle name="Normal 2 5 2 9 2" xfId="27654" xr:uid="{00000000-0005-0000-0000-0000FD730000}"/>
    <cellStyle name="Normal 2 5 3" xfId="12976" xr:uid="{00000000-0005-0000-0000-0000FE730000}"/>
    <cellStyle name="Normal 2 5 3 10" xfId="12977" xr:uid="{00000000-0005-0000-0000-0000FF730000}"/>
    <cellStyle name="Normal 2 5 3 10 2" xfId="31527" xr:uid="{00000000-0005-0000-0000-000000740000}"/>
    <cellStyle name="Normal 2 5 3 11" xfId="18218" xr:uid="{00000000-0005-0000-0000-000001740000}"/>
    <cellStyle name="Normal 2 5 3 2" xfId="12978" xr:uid="{00000000-0005-0000-0000-000002740000}"/>
    <cellStyle name="Normal 2 5 3 2 2" xfId="12979" xr:uid="{00000000-0005-0000-0000-000003740000}"/>
    <cellStyle name="Normal 2 5 3 2 2 2" xfId="12980" xr:uid="{00000000-0005-0000-0000-000004740000}"/>
    <cellStyle name="Normal 2 5 3 2 2 2 2" xfId="12981" xr:uid="{00000000-0005-0000-0000-000005740000}"/>
    <cellStyle name="Normal 2 5 3 2 2 2 2 2" xfId="12982" xr:uid="{00000000-0005-0000-0000-000006740000}"/>
    <cellStyle name="Normal 2 5 3 2 2 2 2 2 2" xfId="12983" xr:uid="{00000000-0005-0000-0000-000007740000}"/>
    <cellStyle name="Normal 2 5 3 2 2 2 2 2 2 2" xfId="23859" xr:uid="{00000000-0005-0000-0000-000008740000}"/>
    <cellStyle name="Normal 2 5 3 2 2 2 2 2 3" xfId="12984" xr:uid="{00000000-0005-0000-0000-000009740000}"/>
    <cellStyle name="Normal 2 5 3 2 2 2 2 2 3 2" xfId="27695" xr:uid="{00000000-0005-0000-0000-00000A740000}"/>
    <cellStyle name="Normal 2 5 3 2 2 2 2 2 4" xfId="12985" xr:uid="{00000000-0005-0000-0000-00000B740000}"/>
    <cellStyle name="Normal 2 5 3 2 2 2 2 2 4 2" xfId="31532" xr:uid="{00000000-0005-0000-0000-00000C740000}"/>
    <cellStyle name="Normal 2 5 3 2 2 2 2 2 5" xfId="20335" xr:uid="{00000000-0005-0000-0000-00000D740000}"/>
    <cellStyle name="Normal 2 5 3 2 2 2 2 3" xfId="12986" xr:uid="{00000000-0005-0000-0000-00000E740000}"/>
    <cellStyle name="Normal 2 5 3 2 2 2 2 3 2" xfId="23858" xr:uid="{00000000-0005-0000-0000-00000F740000}"/>
    <cellStyle name="Normal 2 5 3 2 2 2 2 4" xfId="12987" xr:uid="{00000000-0005-0000-0000-000010740000}"/>
    <cellStyle name="Normal 2 5 3 2 2 2 2 4 2" xfId="27694" xr:uid="{00000000-0005-0000-0000-000011740000}"/>
    <cellStyle name="Normal 2 5 3 2 2 2 2 5" xfId="12988" xr:uid="{00000000-0005-0000-0000-000012740000}"/>
    <cellStyle name="Normal 2 5 3 2 2 2 2 5 2" xfId="31531" xr:uid="{00000000-0005-0000-0000-000013740000}"/>
    <cellStyle name="Normal 2 5 3 2 2 2 2 6" xfId="18222" xr:uid="{00000000-0005-0000-0000-000014740000}"/>
    <cellStyle name="Normal 2 5 3 2 2 2 3" xfId="12989" xr:uid="{00000000-0005-0000-0000-000015740000}"/>
    <cellStyle name="Normal 2 5 3 2 2 2 3 2" xfId="12990" xr:uid="{00000000-0005-0000-0000-000016740000}"/>
    <cellStyle name="Normal 2 5 3 2 2 2 3 2 2" xfId="23860" xr:uid="{00000000-0005-0000-0000-000017740000}"/>
    <cellStyle name="Normal 2 5 3 2 2 2 3 3" xfId="12991" xr:uid="{00000000-0005-0000-0000-000018740000}"/>
    <cellStyle name="Normal 2 5 3 2 2 2 3 3 2" xfId="27696" xr:uid="{00000000-0005-0000-0000-000019740000}"/>
    <cellStyle name="Normal 2 5 3 2 2 2 3 4" xfId="12992" xr:uid="{00000000-0005-0000-0000-00001A740000}"/>
    <cellStyle name="Normal 2 5 3 2 2 2 3 4 2" xfId="31533" xr:uid="{00000000-0005-0000-0000-00001B740000}"/>
    <cellStyle name="Normal 2 5 3 2 2 2 3 5" xfId="19348" xr:uid="{00000000-0005-0000-0000-00001C740000}"/>
    <cellStyle name="Normal 2 5 3 2 2 2 4" xfId="12993" xr:uid="{00000000-0005-0000-0000-00001D740000}"/>
    <cellStyle name="Normal 2 5 3 2 2 2 4 2" xfId="23857" xr:uid="{00000000-0005-0000-0000-00001E740000}"/>
    <cellStyle name="Normal 2 5 3 2 2 2 5" xfId="12994" xr:uid="{00000000-0005-0000-0000-00001F740000}"/>
    <cellStyle name="Normal 2 5 3 2 2 2 5 2" xfId="27693" xr:uid="{00000000-0005-0000-0000-000020740000}"/>
    <cellStyle name="Normal 2 5 3 2 2 2 6" xfId="12995" xr:uid="{00000000-0005-0000-0000-000021740000}"/>
    <cellStyle name="Normal 2 5 3 2 2 2 6 2" xfId="31530" xr:uid="{00000000-0005-0000-0000-000022740000}"/>
    <cellStyle name="Normal 2 5 3 2 2 2 7" xfId="18221" xr:uid="{00000000-0005-0000-0000-000023740000}"/>
    <cellStyle name="Normal 2 5 3 2 2 3" xfId="12996" xr:uid="{00000000-0005-0000-0000-000024740000}"/>
    <cellStyle name="Normal 2 5 3 2 2 3 2" xfId="12997" xr:uid="{00000000-0005-0000-0000-000025740000}"/>
    <cellStyle name="Normal 2 5 3 2 2 3 2 2" xfId="12998" xr:uid="{00000000-0005-0000-0000-000026740000}"/>
    <cellStyle name="Normal 2 5 3 2 2 3 2 2 2" xfId="23862" xr:uid="{00000000-0005-0000-0000-000027740000}"/>
    <cellStyle name="Normal 2 5 3 2 2 3 2 3" xfId="12999" xr:uid="{00000000-0005-0000-0000-000028740000}"/>
    <cellStyle name="Normal 2 5 3 2 2 3 2 3 2" xfId="27698" xr:uid="{00000000-0005-0000-0000-000029740000}"/>
    <cellStyle name="Normal 2 5 3 2 2 3 2 4" xfId="13000" xr:uid="{00000000-0005-0000-0000-00002A740000}"/>
    <cellStyle name="Normal 2 5 3 2 2 3 2 4 2" xfId="31535" xr:uid="{00000000-0005-0000-0000-00002B740000}"/>
    <cellStyle name="Normal 2 5 3 2 2 3 2 5" xfId="20334" xr:uid="{00000000-0005-0000-0000-00002C740000}"/>
    <cellStyle name="Normal 2 5 3 2 2 3 3" xfId="13001" xr:uid="{00000000-0005-0000-0000-00002D740000}"/>
    <cellStyle name="Normal 2 5 3 2 2 3 3 2" xfId="23861" xr:uid="{00000000-0005-0000-0000-00002E740000}"/>
    <cellStyle name="Normal 2 5 3 2 2 3 4" xfId="13002" xr:uid="{00000000-0005-0000-0000-00002F740000}"/>
    <cellStyle name="Normal 2 5 3 2 2 3 4 2" xfId="27697" xr:uid="{00000000-0005-0000-0000-000030740000}"/>
    <cellStyle name="Normal 2 5 3 2 2 3 5" xfId="13003" xr:uid="{00000000-0005-0000-0000-000031740000}"/>
    <cellStyle name="Normal 2 5 3 2 2 3 5 2" xfId="31534" xr:uid="{00000000-0005-0000-0000-000032740000}"/>
    <cellStyle name="Normal 2 5 3 2 2 3 6" xfId="18223" xr:uid="{00000000-0005-0000-0000-000033740000}"/>
    <cellStyle name="Normal 2 5 3 2 2 4" xfId="13004" xr:uid="{00000000-0005-0000-0000-000034740000}"/>
    <cellStyle name="Normal 2 5 3 2 2 4 2" xfId="13005" xr:uid="{00000000-0005-0000-0000-000035740000}"/>
    <cellStyle name="Normal 2 5 3 2 2 4 2 2" xfId="23863" xr:uid="{00000000-0005-0000-0000-000036740000}"/>
    <cellStyle name="Normal 2 5 3 2 2 4 3" xfId="13006" xr:uid="{00000000-0005-0000-0000-000037740000}"/>
    <cellStyle name="Normal 2 5 3 2 2 4 3 2" xfId="27699" xr:uid="{00000000-0005-0000-0000-000038740000}"/>
    <cellStyle name="Normal 2 5 3 2 2 4 4" xfId="13007" xr:uid="{00000000-0005-0000-0000-000039740000}"/>
    <cellStyle name="Normal 2 5 3 2 2 4 4 2" xfId="31536" xr:uid="{00000000-0005-0000-0000-00003A740000}"/>
    <cellStyle name="Normal 2 5 3 2 2 4 5" xfId="19347" xr:uid="{00000000-0005-0000-0000-00003B740000}"/>
    <cellStyle name="Normal 2 5 3 2 2 5" xfId="13008" xr:uid="{00000000-0005-0000-0000-00003C740000}"/>
    <cellStyle name="Normal 2 5 3 2 2 5 2" xfId="23856" xr:uid="{00000000-0005-0000-0000-00003D740000}"/>
    <cellStyle name="Normal 2 5 3 2 2 6" xfId="13009" xr:uid="{00000000-0005-0000-0000-00003E740000}"/>
    <cellStyle name="Normal 2 5 3 2 2 6 2" xfId="27692" xr:uid="{00000000-0005-0000-0000-00003F740000}"/>
    <cellStyle name="Normal 2 5 3 2 2 7" xfId="13010" xr:uid="{00000000-0005-0000-0000-000040740000}"/>
    <cellStyle name="Normal 2 5 3 2 2 7 2" xfId="31529" xr:uid="{00000000-0005-0000-0000-000041740000}"/>
    <cellStyle name="Normal 2 5 3 2 2 8" xfId="18220" xr:uid="{00000000-0005-0000-0000-000042740000}"/>
    <cellStyle name="Normal 2 5 3 2 3" xfId="13011" xr:uid="{00000000-0005-0000-0000-000043740000}"/>
    <cellStyle name="Normal 2 5 3 2 3 2" xfId="13012" xr:uid="{00000000-0005-0000-0000-000044740000}"/>
    <cellStyle name="Normal 2 5 3 2 3 2 2" xfId="13013" xr:uid="{00000000-0005-0000-0000-000045740000}"/>
    <cellStyle name="Normal 2 5 3 2 3 2 2 2" xfId="13014" xr:uid="{00000000-0005-0000-0000-000046740000}"/>
    <cellStyle name="Normal 2 5 3 2 3 2 2 2 2" xfId="23866" xr:uid="{00000000-0005-0000-0000-000047740000}"/>
    <cellStyle name="Normal 2 5 3 2 3 2 2 3" xfId="13015" xr:uid="{00000000-0005-0000-0000-000048740000}"/>
    <cellStyle name="Normal 2 5 3 2 3 2 2 3 2" xfId="27702" xr:uid="{00000000-0005-0000-0000-000049740000}"/>
    <cellStyle name="Normal 2 5 3 2 3 2 2 4" xfId="13016" xr:uid="{00000000-0005-0000-0000-00004A740000}"/>
    <cellStyle name="Normal 2 5 3 2 3 2 2 4 2" xfId="31539" xr:uid="{00000000-0005-0000-0000-00004B740000}"/>
    <cellStyle name="Normal 2 5 3 2 3 2 2 5" xfId="20336" xr:uid="{00000000-0005-0000-0000-00004C740000}"/>
    <cellStyle name="Normal 2 5 3 2 3 2 3" xfId="13017" xr:uid="{00000000-0005-0000-0000-00004D740000}"/>
    <cellStyle name="Normal 2 5 3 2 3 2 3 2" xfId="23865" xr:uid="{00000000-0005-0000-0000-00004E740000}"/>
    <cellStyle name="Normal 2 5 3 2 3 2 4" xfId="13018" xr:uid="{00000000-0005-0000-0000-00004F740000}"/>
    <cellStyle name="Normal 2 5 3 2 3 2 4 2" xfId="27701" xr:uid="{00000000-0005-0000-0000-000050740000}"/>
    <cellStyle name="Normal 2 5 3 2 3 2 5" xfId="13019" xr:uid="{00000000-0005-0000-0000-000051740000}"/>
    <cellStyle name="Normal 2 5 3 2 3 2 5 2" xfId="31538" xr:uid="{00000000-0005-0000-0000-000052740000}"/>
    <cellStyle name="Normal 2 5 3 2 3 2 6" xfId="18225" xr:uid="{00000000-0005-0000-0000-000053740000}"/>
    <cellStyle name="Normal 2 5 3 2 3 3" xfId="13020" xr:uid="{00000000-0005-0000-0000-000054740000}"/>
    <cellStyle name="Normal 2 5 3 2 3 3 2" xfId="13021" xr:uid="{00000000-0005-0000-0000-000055740000}"/>
    <cellStyle name="Normal 2 5 3 2 3 3 2 2" xfId="23867" xr:uid="{00000000-0005-0000-0000-000056740000}"/>
    <cellStyle name="Normal 2 5 3 2 3 3 3" xfId="13022" xr:uid="{00000000-0005-0000-0000-000057740000}"/>
    <cellStyle name="Normal 2 5 3 2 3 3 3 2" xfId="27703" xr:uid="{00000000-0005-0000-0000-000058740000}"/>
    <cellStyle name="Normal 2 5 3 2 3 3 4" xfId="13023" xr:uid="{00000000-0005-0000-0000-000059740000}"/>
    <cellStyle name="Normal 2 5 3 2 3 3 4 2" xfId="31540" xr:uid="{00000000-0005-0000-0000-00005A740000}"/>
    <cellStyle name="Normal 2 5 3 2 3 3 5" xfId="19349" xr:uid="{00000000-0005-0000-0000-00005B740000}"/>
    <cellStyle name="Normal 2 5 3 2 3 4" xfId="13024" xr:uid="{00000000-0005-0000-0000-00005C740000}"/>
    <cellStyle name="Normal 2 5 3 2 3 4 2" xfId="23864" xr:uid="{00000000-0005-0000-0000-00005D740000}"/>
    <cellStyle name="Normal 2 5 3 2 3 5" xfId="13025" xr:uid="{00000000-0005-0000-0000-00005E740000}"/>
    <cellStyle name="Normal 2 5 3 2 3 5 2" xfId="27700" xr:uid="{00000000-0005-0000-0000-00005F740000}"/>
    <cellStyle name="Normal 2 5 3 2 3 6" xfId="13026" xr:uid="{00000000-0005-0000-0000-000060740000}"/>
    <cellStyle name="Normal 2 5 3 2 3 6 2" xfId="31537" xr:uid="{00000000-0005-0000-0000-000061740000}"/>
    <cellStyle name="Normal 2 5 3 2 3 7" xfId="18224" xr:uid="{00000000-0005-0000-0000-000062740000}"/>
    <cellStyle name="Normal 2 5 3 2 4" xfId="13027" xr:uid="{00000000-0005-0000-0000-000063740000}"/>
    <cellStyle name="Normal 2 5 3 2 4 2" xfId="13028" xr:uid="{00000000-0005-0000-0000-000064740000}"/>
    <cellStyle name="Normal 2 5 3 2 4 2 2" xfId="13029" xr:uid="{00000000-0005-0000-0000-000065740000}"/>
    <cellStyle name="Normal 2 5 3 2 4 2 2 2" xfId="23869" xr:uid="{00000000-0005-0000-0000-000066740000}"/>
    <cellStyle name="Normal 2 5 3 2 4 2 3" xfId="13030" xr:uid="{00000000-0005-0000-0000-000067740000}"/>
    <cellStyle name="Normal 2 5 3 2 4 2 3 2" xfId="27705" xr:uid="{00000000-0005-0000-0000-000068740000}"/>
    <cellStyle name="Normal 2 5 3 2 4 2 4" xfId="13031" xr:uid="{00000000-0005-0000-0000-000069740000}"/>
    <cellStyle name="Normal 2 5 3 2 4 2 4 2" xfId="31542" xr:uid="{00000000-0005-0000-0000-00006A740000}"/>
    <cellStyle name="Normal 2 5 3 2 4 2 5" xfId="20333" xr:uid="{00000000-0005-0000-0000-00006B740000}"/>
    <cellStyle name="Normal 2 5 3 2 4 3" xfId="13032" xr:uid="{00000000-0005-0000-0000-00006C740000}"/>
    <cellStyle name="Normal 2 5 3 2 4 3 2" xfId="23868" xr:uid="{00000000-0005-0000-0000-00006D740000}"/>
    <cellStyle name="Normal 2 5 3 2 4 4" xfId="13033" xr:uid="{00000000-0005-0000-0000-00006E740000}"/>
    <cellStyle name="Normal 2 5 3 2 4 4 2" xfId="27704" xr:uid="{00000000-0005-0000-0000-00006F740000}"/>
    <cellStyle name="Normal 2 5 3 2 4 5" xfId="13034" xr:uid="{00000000-0005-0000-0000-000070740000}"/>
    <cellStyle name="Normal 2 5 3 2 4 5 2" xfId="31541" xr:uid="{00000000-0005-0000-0000-000071740000}"/>
    <cellStyle name="Normal 2 5 3 2 4 6" xfId="18226" xr:uid="{00000000-0005-0000-0000-000072740000}"/>
    <cellStyle name="Normal 2 5 3 2 5" xfId="13035" xr:uid="{00000000-0005-0000-0000-000073740000}"/>
    <cellStyle name="Normal 2 5 3 2 5 2" xfId="13036" xr:uid="{00000000-0005-0000-0000-000074740000}"/>
    <cellStyle name="Normal 2 5 3 2 5 2 2" xfId="23870" xr:uid="{00000000-0005-0000-0000-000075740000}"/>
    <cellStyle name="Normal 2 5 3 2 5 3" xfId="13037" xr:uid="{00000000-0005-0000-0000-000076740000}"/>
    <cellStyle name="Normal 2 5 3 2 5 3 2" xfId="27706" xr:uid="{00000000-0005-0000-0000-000077740000}"/>
    <cellStyle name="Normal 2 5 3 2 5 4" xfId="13038" xr:uid="{00000000-0005-0000-0000-000078740000}"/>
    <cellStyle name="Normal 2 5 3 2 5 4 2" xfId="31543" xr:uid="{00000000-0005-0000-0000-000079740000}"/>
    <cellStyle name="Normal 2 5 3 2 5 5" xfId="19346" xr:uid="{00000000-0005-0000-0000-00007A740000}"/>
    <cellStyle name="Normal 2 5 3 2 6" xfId="13039" xr:uid="{00000000-0005-0000-0000-00007B740000}"/>
    <cellStyle name="Normal 2 5 3 2 6 2" xfId="23855" xr:uid="{00000000-0005-0000-0000-00007C740000}"/>
    <cellStyle name="Normal 2 5 3 2 7" xfId="13040" xr:uid="{00000000-0005-0000-0000-00007D740000}"/>
    <cellStyle name="Normal 2 5 3 2 7 2" xfId="27691" xr:uid="{00000000-0005-0000-0000-00007E740000}"/>
    <cellStyle name="Normal 2 5 3 2 8" xfId="13041" xr:uid="{00000000-0005-0000-0000-00007F740000}"/>
    <cellStyle name="Normal 2 5 3 2 8 2" xfId="31528" xr:uid="{00000000-0005-0000-0000-000080740000}"/>
    <cellStyle name="Normal 2 5 3 2 9" xfId="18219" xr:uid="{00000000-0005-0000-0000-000081740000}"/>
    <cellStyle name="Normal 2 5 3 3" xfId="13042" xr:uid="{00000000-0005-0000-0000-000082740000}"/>
    <cellStyle name="Normal 2 5 3 3 2" xfId="13043" xr:uid="{00000000-0005-0000-0000-000083740000}"/>
    <cellStyle name="Normal 2 5 3 3 2 2" xfId="13044" xr:uid="{00000000-0005-0000-0000-000084740000}"/>
    <cellStyle name="Normal 2 5 3 3 2 2 2" xfId="13045" xr:uid="{00000000-0005-0000-0000-000085740000}"/>
    <cellStyle name="Normal 2 5 3 3 2 2 2 2" xfId="13046" xr:uid="{00000000-0005-0000-0000-000086740000}"/>
    <cellStyle name="Normal 2 5 3 3 2 2 2 2 2" xfId="23874" xr:uid="{00000000-0005-0000-0000-000087740000}"/>
    <cellStyle name="Normal 2 5 3 3 2 2 2 3" xfId="13047" xr:uid="{00000000-0005-0000-0000-000088740000}"/>
    <cellStyle name="Normal 2 5 3 3 2 2 2 3 2" xfId="27710" xr:uid="{00000000-0005-0000-0000-000089740000}"/>
    <cellStyle name="Normal 2 5 3 3 2 2 2 4" xfId="13048" xr:uid="{00000000-0005-0000-0000-00008A740000}"/>
    <cellStyle name="Normal 2 5 3 3 2 2 2 4 2" xfId="31547" xr:uid="{00000000-0005-0000-0000-00008B740000}"/>
    <cellStyle name="Normal 2 5 3 3 2 2 2 5" xfId="20338" xr:uid="{00000000-0005-0000-0000-00008C740000}"/>
    <cellStyle name="Normal 2 5 3 3 2 2 3" xfId="13049" xr:uid="{00000000-0005-0000-0000-00008D740000}"/>
    <cellStyle name="Normal 2 5 3 3 2 2 3 2" xfId="23873" xr:uid="{00000000-0005-0000-0000-00008E740000}"/>
    <cellStyle name="Normal 2 5 3 3 2 2 4" xfId="13050" xr:uid="{00000000-0005-0000-0000-00008F740000}"/>
    <cellStyle name="Normal 2 5 3 3 2 2 4 2" xfId="27709" xr:uid="{00000000-0005-0000-0000-000090740000}"/>
    <cellStyle name="Normal 2 5 3 3 2 2 5" xfId="13051" xr:uid="{00000000-0005-0000-0000-000091740000}"/>
    <cellStyle name="Normal 2 5 3 3 2 2 5 2" xfId="31546" xr:uid="{00000000-0005-0000-0000-000092740000}"/>
    <cellStyle name="Normal 2 5 3 3 2 2 6" xfId="18229" xr:uid="{00000000-0005-0000-0000-000093740000}"/>
    <cellStyle name="Normal 2 5 3 3 2 3" xfId="13052" xr:uid="{00000000-0005-0000-0000-000094740000}"/>
    <cellStyle name="Normal 2 5 3 3 2 3 2" xfId="13053" xr:uid="{00000000-0005-0000-0000-000095740000}"/>
    <cellStyle name="Normal 2 5 3 3 2 3 2 2" xfId="23875" xr:uid="{00000000-0005-0000-0000-000096740000}"/>
    <cellStyle name="Normal 2 5 3 3 2 3 3" xfId="13054" xr:uid="{00000000-0005-0000-0000-000097740000}"/>
    <cellStyle name="Normal 2 5 3 3 2 3 3 2" xfId="27711" xr:uid="{00000000-0005-0000-0000-000098740000}"/>
    <cellStyle name="Normal 2 5 3 3 2 3 4" xfId="13055" xr:uid="{00000000-0005-0000-0000-000099740000}"/>
    <cellStyle name="Normal 2 5 3 3 2 3 4 2" xfId="31548" xr:uid="{00000000-0005-0000-0000-00009A740000}"/>
    <cellStyle name="Normal 2 5 3 3 2 3 5" xfId="19351" xr:uid="{00000000-0005-0000-0000-00009B740000}"/>
    <cellStyle name="Normal 2 5 3 3 2 4" xfId="13056" xr:uid="{00000000-0005-0000-0000-00009C740000}"/>
    <cellStyle name="Normal 2 5 3 3 2 4 2" xfId="23872" xr:uid="{00000000-0005-0000-0000-00009D740000}"/>
    <cellStyle name="Normal 2 5 3 3 2 5" xfId="13057" xr:uid="{00000000-0005-0000-0000-00009E740000}"/>
    <cellStyle name="Normal 2 5 3 3 2 5 2" xfId="27708" xr:uid="{00000000-0005-0000-0000-00009F740000}"/>
    <cellStyle name="Normal 2 5 3 3 2 6" xfId="13058" xr:uid="{00000000-0005-0000-0000-0000A0740000}"/>
    <cellStyle name="Normal 2 5 3 3 2 6 2" xfId="31545" xr:uid="{00000000-0005-0000-0000-0000A1740000}"/>
    <cellStyle name="Normal 2 5 3 3 2 7" xfId="18228" xr:uid="{00000000-0005-0000-0000-0000A2740000}"/>
    <cellStyle name="Normal 2 5 3 3 3" xfId="13059" xr:uid="{00000000-0005-0000-0000-0000A3740000}"/>
    <cellStyle name="Normal 2 5 3 3 3 2" xfId="13060" xr:uid="{00000000-0005-0000-0000-0000A4740000}"/>
    <cellStyle name="Normal 2 5 3 3 3 2 2" xfId="13061" xr:uid="{00000000-0005-0000-0000-0000A5740000}"/>
    <cellStyle name="Normal 2 5 3 3 3 2 2 2" xfId="23877" xr:uid="{00000000-0005-0000-0000-0000A6740000}"/>
    <cellStyle name="Normal 2 5 3 3 3 2 3" xfId="13062" xr:uid="{00000000-0005-0000-0000-0000A7740000}"/>
    <cellStyle name="Normal 2 5 3 3 3 2 3 2" xfId="27713" xr:uid="{00000000-0005-0000-0000-0000A8740000}"/>
    <cellStyle name="Normal 2 5 3 3 3 2 4" xfId="13063" xr:uid="{00000000-0005-0000-0000-0000A9740000}"/>
    <cellStyle name="Normal 2 5 3 3 3 2 4 2" xfId="31550" xr:uid="{00000000-0005-0000-0000-0000AA740000}"/>
    <cellStyle name="Normal 2 5 3 3 3 2 5" xfId="20337" xr:uid="{00000000-0005-0000-0000-0000AB740000}"/>
    <cellStyle name="Normal 2 5 3 3 3 3" xfId="13064" xr:uid="{00000000-0005-0000-0000-0000AC740000}"/>
    <cellStyle name="Normal 2 5 3 3 3 3 2" xfId="23876" xr:uid="{00000000-0005-0000-0000-0000AD740000}"/>
    <cellStyle name="Normal 2 5 3 3 3 4" xfId="13065" xr:uid="{00000000-0005-0000-0000-0000AE740000}"/>
    <cellStyle name="Normal 2 5 3 3 3 4 2" xfId="27712" xr:uid="{00000000-0005-0000-0000-0000AF740000}"/>
    <cellStyle name="Normal 2 5 3 3 3 5" xfId="13066" xr:uid="{00000000-0005-0000-0000-0000B0740000}"/>
    <cellStyle name="Normal 2 5 3 3 3 5 2" xfId="31549" xr:uid="{00000000-0005-0000-0000-0000B1740000}"/>
    <cellStyle name="Normal 2 5 3 3 3 6" xfId="18230" xr:uid="{00000000-0005-0000-0000-0000B2740000}"/>
    <cellStyle name="Normal 2 5 3 3 4" xfId="13067" xr:uid="{00000000-0005-0000-0000-0000B3740000}"/>
    <cellStyle name="Normal 2 5 3 3 4 2" xfId="13068" xr:uid="{00000000-0005-0000-0000-0000B4740000}"/>
    <cellStyle name="Normal 2 5 3 3 4 2 2" xfId="23878" xr:uid="{00000000-0005-0000-0000-0000B5740000}"/>
    <cellStyle name="Normal 2 5 3 3 4 3" xfId="13069" xr:uid="{00000000-0005-0000-0000-0000B6740000}"/>
    <cellStyle name="Normal 2 5 3 3 4 3 2" xfId="27714" xr:uid="{00000000-0005-0000-0000-0000B7740000}"/>
    <cellStyle name="Normal 2 5 3 3 4 4" xfId="13070" xr:uid="{00000000-0005-0000-0000-0000B8740000}"/>
    <cellStyle name="Normal 2 5 3 3 4 4 2" xfId="31551" xr:uid="{00000000-0005-0000-0000-0000B9740000}"/>
    <cellStyle name="Normal 2 5 3 3 4 5" xfId="19350" xr:uid="{00000000-0005-0000-0000-0000BA740000}"/>
    <cellStyle name="Normal 2 5 3 3 5" xfId="13071" xr:uid="{00000000-0005-0000-0000-0000BB740000}"/>
    <cellStyle name="Normal 2 5 3 3 5 2" xfId="23871" xr:uid="{00000000-0005-0000-0000-0000BC740000}"/>
    <cellStyle name="Normal 2 5 3 3 6" xfId="13072" xr:uid="{00000000-0005-0000-0000-0000BD740000}"/>
    <cellStyle name="Normal 2 5 3 3 6 2" xfId="27707" xr:uid="{00000000-0005-0000-0000-0000BE740000}"/>
    <cellStyle name="Normal 2 5 3 3 7" xfId="13073" xr:uid="{00000000-0005-0000-0000-0000BF740000}"/>
    <cellStyle name="Normal 2 5 3 3 7 2" xfId="31544" xr:uid="{00000000-0005-0000-0000-0000C0740000}"/>
    <cellStyle name="Normal 2 5 3 3 8" xfId="18227" xr:uid="{00000000-0005-0000-0000-0000C1740000}"/>
    <cellStyle name="Normal 2 5 3 4" xfId="13074" xr:uid="{00000000-0005-0000-0000-0000C2740000}"/>
    <cellStyle name="Normal 2 5 3 4 2" xfId="13075" xr:uid="{00000000-0005-0000-0000-0000C3740000}"/>
    <cellStyle name="Normal 2 5 3 4 2 2" xfId="13076" xr:uid="{00000000-0005-0000-0000-0000C4740000}"/>
    <cellStyle name="Normal 2 5 3 4 2 2 2" xfId="13077" xr:uid="{00000000-0005-0000-0000-0000C5740000}"/>
    <cellStyle name="Normal 2 5 3 4 2 2 2 2" xfId="23881" xr:uid="{00000000-0005-0000-0000-0000C6740000}"/>
    <cellStyle name="Normal 2 5 3 4 2 2 3" xfId="13078" xr:uid="{00000000-0005-0000-0000-0000C7740000}"/>
    <cellStyle name="Normal 2 5 3 4 2 2 3 2" xfId="27717" xr:uid="{00000000-0005-0000-0000-0000C8740000}"/>
    <cellStyle name="Normal 2 5 3 4 2 2 4" xfId="13079" xr:uid="{00000000-0005-0000-0000-0000C9740000}"/>
    <cellStyle name="Normal 2 5 3 4 2 2 4 2" xfId="31554" xr:uid="{00000000-0005-0000-0000-0000CA740000}"/>
    <cellStyle name="Normal 2 5 3 4 2 2 5" xfId="20339" xr:uid="{00000000-0005-0000-0000-0000CB740000}"/>
    <cellStyle name="Normal 2 5 3 4 2 3" xfId="13080" xr:uid="{00000000-0005-0000-0000-0000CC740000}"/>
    <cellStyle name="Normal 2 5 3 4 2 3 2" xfId="23880" xr:uid="{00000000-0005-0000-0000-0000CD740000}"/>
    <cellStyle name="Normal 2 5 3 4 2 4" xfId="13081" xr:uid="{00000000-0005-0000-0000-0000CE740000}"/>
    <cellStyle name="Normal 2 5 3 4 2 4 2" xfId="27716" xr:uid="{00000000-0005-0000-0000-0000CF740000}"/>
    <cellStyle name="Normal 2 5 3 4 2 5" xfId="13082" xr:uid="{00000000-0005-0000-0000-0000D0740000}"/>
    <cellStyle name="Normal 2 5 3 4 2 5 2" xfId="31553" xr:uid="{00000000-0005-0000-0000-0000D1740000}"/>
    <cellStyle name="Normal 2 5 3 4 2 6" xfId="18232" xr:uid="{00000000-0005-0000-0000-0000D2740000}"/>
    <cellStyle name="Normal 2 5 3 4 3" xfId="13083" xr:uid="{00000000-0005-0000-0000-0000D3740000}"/>
    <cellStyle name="Normal 2 5 3 4 3 2" xfId="13084" xr:uid="{00000000-0005-0000-0000-0000D4740000}"/>
    <cellStyle name="Normal 2 5 3 4 3 2 2" xfId="23882" xr:uid="{00000000-0005-0000-0000-0000D5740000}"/>
    <cellStyle name="Normal 2 5 3 4 3 3" xfId="13085" xr:uid="{00000000-0005-0000-0000-0000D6740000}"/>
    <cellStyle name="Normal 2 5 3 4 3 3 2" xfId="27718" xr:uid="{00000000-0005-0000-0000-0000D7740000}"/>
    <cellStyle name="Normal 2 5 3 4 3 4" xfId="13086" xr:uid="{00000000-0005-0000-0000-0000D8740000}"/>
    <cellStyle name="Normal 2 5 3 4 3 4 2" xfId="31555" xr:uid="{00000000-0005-0000-0000-0000D9740000}"/>
    <cellStyle name="Normal 2 5 3 4 3 5" xfId="19352" xr:uid="{00000000-0005-0000-0000-0000DA740000}"/>
    <cellStyle name="Normal 2 5 3 4 4" xfId="13087" xr:uid="{00000000-0005-0000-0000-0000DB740000}"/>
    <cellStyle name="Normal 2 5 3 4 4 2" xfId="23879" xr:uid="{00000000-0005-0000-0000-0000DC740000}"/>
    <cellStyle name="Normal 2 5 3 4 5" xfId="13088" xr:uid="{00000000-0005-0000-0000-0000DD740000}"/>
    <cellStyle name="Normal 2 5 3 4 5 2" xfId="27715" xr:uid="{00000000-0005-0000-0000-0000DE740000}"/>
    <cellStyle name="Normal 2 5 3 4 6" xfId="13089" xr:uid="{00000000-0005-0000-0000-0000DF740000}"/>
    <cellStyle name="Normal 2 5 3 4 6 2" xfId="31552" xr:uid="{00000000-0005-0000-0000-0000E0740000}"/>
    <cellStyle name="Normal 2 5 3 4 7" xfId="18231" xr:uid="{00000000-0005-0000-0000-0000E1740000}"/>
    <cellStyle name="Normal 2 5 3 5" xfId="13090" xr:uid="{00000000-0005-0000-0000-0000E2740000}"/>
    <cellStyle name="Normal 2 5 3 5 2" xfId="13091" xr:uid="{00000000-0005-0000-0000-0000E3740000}"/>
    <cellStyle name="Normal 2 5 3 5 2 2" xfId="13092" xr:uid="{00000000-0005-0000-0000-0000E4740000}"/>
    <cellStyle name="Normal 2 5 3 5 2 2 2" xfId="13093" xr:uid="{00000000-0005-0000-0000-0000E5740000}"/>
    <cellStyle name="Normal 2 5 3 5 2 2 2 2" xfId="23885" xr:uid="{00000000-0005-0000-0000-0000E6740000}"/>
    <cellStyle name="Normal 2 5 3 5 2 2 3" xfId="13094" xr:uid="{00000000-0005-0000-0000-0000E7740000}"/>
    <cellStyle name="Normal 2 5 3 5 2 2 3 2" xfId="27721" xr:uid="{00000000-0005-0000-0000-0000E8740000}"/>
    <cellStyle name="Normal 2 5 3 5 2 2 4" xfId="13095" xr:uid="{00000000-0005-0000-0000-0000E9740000}"/>
    <cellStyle name="Normal 2 5 3 5 2 2 4 2" xfId="31558" xr:uid="{00000000-0005-0000-0000-0000EA740000}"/>
    <cellStyle name="Normal 2 5 3 5 2 2 5" xfId="20605" xr:uid="{00000000-0005-0000-0000-0000EB740000}"/>
    <cellStyle name="Normal 2 5 3 5 2 3" xfId="13096" xr:uid="{00000000-0005-0000-0000-0000EC740000}"/>
    <cellStyle name="Normal 2 5 3 5 2 3 2" xfId="23884" xr:uid="{00000000-0005-0000-0000-0000ED740000}"/>
    <cellStyle name="Normal 2 5 3 5 2 4" xfId="13097" xr:uid="{00000000-0005-0000-0000-0000EE740000}"/>
    <cellStyle name="Normal 2 5 3 5 2 4 2" xfId="27720" xr:uid="{00000000-0005-0000-0000-0000EF740000}"/>
    <cellStyle name="Normal 2 5 3 5 2 5" xfId="13098" xr:uid="{00000000-0005-0000-0000-0000F0740000}"/>
    <cellStyle name="Normal 2 5 3 5 2 5 2" xfId="31557" xr:uid="{00000000-0005-0000-0000-0000F1740000}"/>
    <cellStyle name="Normal 2 5 3 5 2 6" xfId="18234" xr:uid="{00000000-0005-0000-0000-0000F2740000}"/>
    <cellStyle name="Normal 2 5 3 5 3" xfId="13099" xr:uid="{00000000-0005-0000-0000-0000F3740000}"/>
    <cellStyle name="Normal 2 5 3 5 3 2" xfId="13100" xr:uid="{00000000-0005-0000-0000-0000F4740000}"/>
    <cellStyle name="Normal 2 5 3 5 3 2 2" xfId="23886" xr:uid="{00000000-0005-0000-0000-0000F5740000}"/>
    <cellStyle name="Normal 2 5 3 5 3 3" xfId="13101" xr:uid="{00000000-0005-0000-0000-0000F6740000}"/>
    <cellStyle name="Normal 2 5 3 5 3 3 2" xfId="27722" xr:uid="{00000000-0005-0000-0000-0000F7740000}"/>
    <cellStyle name="Normal 2 5 3 5 3 4" xfId="13102" xr:uid="{00000000-0005-0000-0000-0000F8740000}"/>
    <cellStyle name="Normal 2 5 3 5 3 4 2" xfId="31559" xr:uid="{00000000-0005-0000-0000-0000F9740000}"/>
    <cellStyle name="Normal 2 5 3 5 3 5" xfId="19615" xr:uid="{00000000-0005-0000-0000-0000FA740000}"/>
    <cellStyle name="Normal 2 5 3 5 4" xfId="13103" xr:uid="{00000000-0005-0000-0000-0000FB740000}"/>
    <cellStyle name="Normal 2 5 3 5 4 2" xfId="23883" xr:uid="{00000000-0005-0000-0000-0000FC740000}"/>
    <cellStyle name="Normal 2 5 3 5 5" xfId="13104" xr:uid="{00000000-0005-0000-0000-0000FD740000}"/>
    <cellStyle name="Normal 2 5 3 5 5 2" xfId="27719" xr:uid="{00000000-0005-0000-0000-0000FE740000}"/>
    <cellStyle name="Normal 2 5 3 5 6" xfId="13105" xr:uid="{00000000-0005-0000-0000-0000FF740000}"/>
    <cellStyle name="Normal 2 5 3 5 6 2" xfId="31556" xr:uid="{00000000-0005-0000-0000-000000750000}"/>
    <cellStyle name="Normal 2 5 3 5 7" xfId="18233" xr:uid="{00000000-0005-0000-0000-000001750000}"/>
    <cellStyle name="Normal 2 5 3 6" xfId="13106" xr:uid="{00000000-0005-0000-0000-000002750000}"/>
    <cellStyle name="Normal 2 5 3 6 2" xfId="13107" xr:uid="{00000000-0005-0000-0000-000003750000}"/>
    <cellStyle name="Normal 2 5 3 6 2 2" xfId="13108" xr:uid="{00000000-0005-0000-0000-000004750000}"/>
    <cellStyle name="Normal 2 5 3 6 2 2 2" xfId="23888" xr:uid="{00000000-0005-0000-0000-000005750000}"/>
    <cellStyle name="Normal 2 5 3 6 2 3" xfId="13109" xr:uid="{00000000-0005-0000-0000-000006750000}"/>
    <cellStyle name="Normal 2 5 3 6 2 3 2" xfId="27724" xr:uid="{00000000-0005-0000-0000-000007750000}"/>
    <cellStyle name="Normal 2 5 3 6 2 4" xfId="13110" xr:uid="{00000000-0005-0000-0000-000008750000}"/>
    <cellStyle name="Normal 2 5 3 6 2 4 2" xfId="31561" xr:uid="{00000000-0005-0000-0000-000009750000}"/>
    <cellStyle name="Normal 2 5 3 6 2 5" xfId="20332" xr:uid="{00000000-0005-0000-0000-00000A750000}"/>
    <cellStyle name="Normal 2 5 3 6 3" xfId="13111" xr:uid="{00000000-0005-0000-0000-00000B750000}"/>
    <cellStyle name="Normal 2 5 3 6 3 2" xfId="23887" xr:uid="{00000000-0005-0000-0000-00000C750000}"/>
    <cellStyle name="Normal 2 5 3 6 4" xfId="13112" xr:uid="{00000000-0005-0000-0000-00000D750000}"/>
    <cellStyle name="Normal 2 5 3 6 4 2" xfId="27723" xr:uid="{00000000-0005-0000-0000-00000E750000}"/>
    <cellStyle name="Normal 2 5 3 6 5" xfId="13113" xr:uid="{00000000-0005-0000-0000-00000F750000}"/>
    <cellStyle name="Normal 2 5 3 6 5 2" xfId="31560" xr:uid="{00000000-0005-0000-0000-000010750000}"/>
    <cellStyle name="Normal 2 5 3 6 6" xfId="18235" xr:uid="{00000000-0005-0000-0000-000011750000}"/>
    <cellStyle name="Normal 2 5 3 7" xfId="13114" xr:uid="{00000000-0005-0000-0000-000012750000}"/>
    <cellStyle name="Normal 2 5 3 7 2" xfId="13115" xr:uid="{00000000-0005-0000-0000-000013750000}"/>
    <cellStyle name="Normal 2 5 3 7 2 2" xfId="23889" xr:uid="{00000000-0005-0000-0000-000014750000}"/>
    <cellStyle name="Normal 2 5 3 7 3" xfId="13116" xr:uid="{00000000-0005-0000-0000-000015750000}"/>
    <cellStyle name="Normal 2 5 3 7 3 2" xfId="27725" xr:uid="{00000000-0005-0000-0000-000016750000}"/>
    <cellStyle name="Normal 2 5 3 7 4" xfId="13117" xr:uid="{00000000-0005-0000-0000-000017750000}"/>
    <cellStyle name="Normal 2 5 3 7 4 2" xfId="31562" xr:uid="{00000000-0005-0000-0000-000018750000}"/>
    <cellStyle name="Normal 2 5 3 7 5" xfId="19345" xr:uid="{00000000-0005-0000-0000-000019750000}"/>
    <cellStyle name="Normal 2 5 3 8" xfId="13118" xr:uid="{00000000-0005-0000-0000-00001A750000}"/>
    <cellStyle name="Normal 2 5 3 8 2" xfId="23854" xr:uid="{00000000-0005-0000-0000-00001B750000}"/>
    <cellStyle name="Normal 2 5 3 9" xfId="13119" xr:uid="{00000000-0005-0000-0000-00001C750000}"/>
    <cellStyle name="Normal 2 5 3 9 2" xfId="27690" xr:uid="{00000000-0005-0000-0000-00001D750000}"/>
    <cellStyle name="Normal 2 5 4" xfId="13120" xr:uid="{00000000-0005-0000-0000-00001E750000}"/>
    <cellStyle name="Normal 2 5 4 2" xfId="13121" xr:uid="{00000000-0005-0000-0000-00001F750000}"/>
    <cellStyle name="Normal 2 5 4 2 2" xfId="13122" xr:uid="{00000000-0005-0000-0000-000020750000}"/>
    <cellStyle name="Normal 2 5 4 2 2 2" xfId="13123" xr:uid="{00000000-0005-0000-0000-000021750000}"/>
    <cellStyle name="Normal 2 5 4 2 2 2 2" xfId="13124" xr:uid="{00000000-0005-0000-0000-000022750000}"/>
    <cellStyle name="Normal 2 5 4 2 2 2 2 2" xfId="13125" xr:uid="{00000000-0005-0000-0000-000023750000}"/>
    <cellStyle name="Normal 2 5 4 2 2 2 2 2 2" xfId="23894" xr:uid="{00000000-0005-0000-0000-000024750000}"/>
    <cellStyle name="Normal 2 5 4 2 2 2 2 3" xfId="13126" xr:uid="{00000000-0005-0000-0000-000025750000}"/>
    <cellStyle name="Normal 2 5 4 2 2 2 2 3 2" xfId="27730" xr:uid="{00000000-0005-0000-0000-000026750000}"/>
    <cellStyle name="Normal 2 5 4 2 2 2 2 4" xfId="13127" xr:uid="{00000000-0005-0000-0000-000027750000}"/>
    <cellStyle name="Normal 2 5 4 2 2 2 2 4 2" xfId="31567" xr:uid="{00000000-0005-0000-0000-000028750000}"/>
    <cellStyle name="Normal 2 5 4 2 2 2 2 5" xfId="20342" xr:uid="{00000000-0005-0000-0000-000029750000}"/>
    <cellStyle name="Normal 2 5 4 2 2 2 3" xfId="13128" xr:uid="{00000000-0005-0000-0000-00002A750000}"/>
    <cellStyle name="Normal 2 5 4 2 2 2 3 2" xfId="23893" xr:uid="{00000000-0005-0000-0000-00002B750000}"/>
    <cellStyle name="Normal 2 5 4 2 2 2 4" xfId="13129" xr:uid="{00000000-0005-0000-0000-00002C750000}"/>
    <cellStyle name="Normal 2 5 4 2 2 2 4 2" xfId="27729" xr:uid="{00000000-0005-0000-0000-00002D750000}"/>
    <cellStyle name="Normal 2 5 4 2 2 2 5" xfId="13130" xr:uid="{00000000-0005-0000-0000-00002E750000}"/>
    <cellStyle name="Normal 2 5 4 2 2 2 5 2" xfId="31566" xr:uid="{00000000-0005-0000-0000-00002F750000}"/>
    <cellStyle name="Normal 2 5 4 2 2 2 6" xfId="18239" xr:uid="{00000000-0005-0000-0000-000030750000}"/>
    <cellStyle name="Normal 2 5 4 2 2 3" xfId="13131" xr:uid="{00000000-0005-0000-0000-000031750000}"/>
    <cellStyle name="Normal 2 5 4 2 2 3 2" xfId="13132" xr:uid="{00000000-0005-0000-0000-000032750000}"/>
    <cellStyle name="Normal 2 5 4 2 2 3 2 2" xfId="23895" xr:uid="{00000000-0005-0000-0000-000033750000}"/>
    <cellStyle name="Normal 2 5 4 2 2 3 3" xfId="13133" xr:uid="{00000000-0005-0000-0000-000034750000}"/>
    <cellStyle name="Normal 2 5 4 2 2 3 3 2" xfId="27731" xr:uid="{00000000-0005-0000-0000-000035750000}"/>
    <cellStyle name="Normal 2 5 4 2 2 3 4" xfId="13134" xr:uid="{00000000-0005-0000-0000-000036750000}"/>
    <cellStyle name="Normal 2 5 4 2 2 3 4 2" xfId="31568" xr:uid="{00000000-0005-0000-0000-000037750000}"/>
    <cellStyle name="Normal 2 5 4 2 2 3 5" xfId="19355" xr:uid="{00000000-0005-0000-0000-000038750000}"/>
    <cellStyle name="Normal 2 5 4 2 2 4" xfId="13135" xr:uid="{00000000-0005-0000-0000-000039750000}"/>
    <cellStyle name="Normal 2 5 4 2 2 4 2" xfId="23892" xr:uid="{00000000-0005-0000-0000-00003A750000}"/>
    <cellStyle name="Normal 2 5 4 2 2 5" xfId="13136" xr:uid="{00000000-0005-0000-0000-00003B750000}"/>
    <cellStyle name="Normal 2 5 4 2 2 5 2" xfId="27728" xr:uid="{00000000-0005-0000-0000-00003C750000}"/>
    <cellStyle name="Normal 2 5 4 2 2 6" xfId="13137" xr:uid="{00000000-0005-0000-0000-00003D750000}"/>
    <cellStyle name="Normal 2 5 4 2 2 6 2" xfId="31565" xr:uid="{00000000-0005-0000-0000-00003E750000}"/>
    <cellStyle name="Normal 2 5 4 2 2 7" xfId="18238" xr:uid="{00000000-0005-0000-0000-00003F750000}"/>
    <cellStyle name="Normal 2 5 4 2 3" xfId="13138" xr:uid="{00000000-0005-0000-0000-000040750000}"/>
    <cellStyle name="Normal 2 5 4 2 3 2" xfId="13139" xr:uid="{00000000-0005-0000-0000-000041750000}"/>
    <cellStyle name="Normal 2 5 4 2 3 2 2" xfId="13140" xr:uid="{00000000-0005-0000-0000-000042750000}"/>
    <cellStyle name="Normal 2 5 4 2 3 2 2 2" xfId="23897" xr:uid="{00000000-0005-0000-0000-000043750000}"/>
    <cellStyle name="Normal 2 5 4 2 3 2 3" xfId="13141" xr:uid="{00000000-0005-0000-0000-000044750000}"/>
    <cellStyle name="Normal 2 5 4 2 3 2 3 2" xfId="27733" xr:uid="{00000000-0005-0000-0000-000045750000}"/>
    <cellStyle name="Normal 2 5 4 2 3 2 4" xfId="13142" xr:uid="{00000000-0005-0000-0000-000046750000}"/>
    <cellStyle name="Normal 2 5 4 2 3 2 4 2" xfId="31570" xr:uid="{00000000-0005-0000-0000-000047750000}"/>
    <cellStyle name="Normal 2 5 4 2 3 2 5" xfId="20341" xr:uid="{00000000-0005-0000-0000-000048750000}"/>
    <cellStyle name="Normal 2 5 4 2 3 3" xfId="13143" xr:uid="{00000000-0005-0000-0000-000049750000}"/>
    <cellStyle name="Normal 2 5 4 2 3 3 2" xfId="23896" xr:uid="{00000000-0005-0000-0000-00004A750000}"/>
    <cellStyle name="Normal 2 5 4 2 3 4" xfId="13144" xr:uid="{00000000-0005-0000-0000-00004B750000}"/>
    <cellStyle name="Normal 2 5 4 2 3 4 2" xfId="27732" xr:uid="{00000000-0005-0000-0000-00004C750000}"/>
    <cellStyle name="Normal 2 5 4 2 3 5" xfId="13145" xr:uid="{00000000-0005-0000-0000-00004D750000}"/>
    <cellStyle name="Normal 2 5 4 2 3 5 2" xfId="31569" xr:uid="{00000000-0005-0000-0000-00004E750000}"/>
    <cellStyle name="Normal 2 5 4 2 3 6" xfId="18240" xr:uid="{00000000-0005-0000-0000-00004F750000}"/>
    <cellStyle name="Normal 2 5 4 2 4" xfId="13146" xr:uid="{00000000-0005-0000-0000-000050750000}"/>
    <cellStyle name="Normal 2 5 4 2 4 2" xfId="13147" xr:uid="{00000000-0005-0000-0000-000051750000}"/>
    <cellStyle name="Normal 2 5 4 2 4 2 2" xfId="23898" xr:uid="{00000000-0005-0000-0000-000052750000}"/>
    <cellStyle name="Normal 2 5 4 2 4 3" xfId="13148" xr:uid="{00000000-0005-0000-0000-000053750000}"/>
    <cellStyle name="Normal 2 5 4 2 4 3 2" xfId="27734" xr:uid="{00000000-0005-0000-0000-000054750000}"/>
    <cellStyle name="Normal 2 5 4 2 4 4" xfId="13149" xr:uid="{00000000-0005-0000-0000-000055750000}"/>
    <cellStyle name="Normal 2 5 4 2 4 4 2" xfId="31571" xr:uid="{00000000-0005-0000-0000-000056750000}"/>
    <cellStyle name="Normal 2 5 4 2 4 5" xfId="19354" xr:uid="{00000000-0005-0000-0000-000057750000}"/>
    <cellStyle name="Normal 2 5 4 2 5" xfId="13150" xr:uid="{00000000-0005-0000-0000-000058750000}"/>
    <cellStyle name="Normal 2 5 4 2 5 2" xfId="23891" xr:uid="{00000000-0005-0000-0000-000059750000}"/>
    <cellStyle name="Normal 2 5 4 2 6" xfId="13151" xr:uid="{00000000-0005-0000-0000-00005A750000}"/>
    <cellStyle name="Normal 2 5 4 2 6 2" xfId="27727" xr:uid="{00000000-0005-0000-0000-00005B750000}"/>
    <cellStyle name="Normal 2 5 4 2 7" xfId="13152" xr:uid="{00000000-0005-0000-0000-00005C750000}"/>
    <cellStyle name="Normal 2 5 4 2 7 2" xfId="31564" xr:uid="{00000000-0005-0000-0000-00005D750000}"/>
    <cellStyle name="Normal 2 5 4 2 8" xfId="18237" xr:uid="{00000000-0005-0000-0000-00005E750000}"/>
    <cellStyle name="Normal 2 5 4 3" xfId="13153" xr:uid="{00000000-0005-0000-0000-00005F750000}"/>
    <cellStyle name="Normal 2 5 4 3 2" xfId="13154" xr:uid="{00000000-0005-0000-0000-000060750000}"/>
    <cellStyle name="Normal 2 5 4 3 2 2" xfId="13155" xr:uid="{00000000-0005-0000-0000-000061750000}"/>
    <cellStyle name="Normal 2 5 4 3 2 2 2" xfId="13156" xr:uid="{00000000-0005-0000-0000-000062750000}"/>
    <cellStyle name="Normal 2 5 4 3 2 2 2 2" xfId="23901" xr:uid="{00000000-0005-0000-0000-000063750000}"/>
    <cellStyle name="Normal 2 5 4 3 2 2 3" xfId="13157" xr:uid="{00000000-0005-0000-0000-000064750000}"/>
    <cellStyle name="Normal 2 5 4 3 2 2 3 2" xfId="27737" xr:uid="{00000000-0005-0000-0000-000065750000}"/>
    <cellStyle name="Normal 2 5 4 3 2 2 4" xfId="13158" xr:uid="{00000000-0005-0000-0000-000066750000}"/>
    <cellStyle name="Normal 2 5 4 3 2 2 4 2" xfId="31574" xr:uid="{00000000-0005-0000-0000-000067750000}"/>
    <cellStyle name="Normal 2 5 4 3 2 2 5" xfId="20343" xr:uid="{00000000-0005-0000-0000-000068750000}"/>
    <cellStyle name="Normal 2 5 4 3 2 3" xfId="13159" xr:uid="{00000000-0005-0000-0000-000069750000}"/>
    <cellStyle name="Normal 2 5 4 3 2 3 2" xfId="23900" xr:uid="{00000000-0005-0000-0000-00006A750000}"/>
    <cellStyle name="Normal 2 5 4 3 2 4" xfId="13160" xr:uid="{00000000-0005-0000-0000-00006B750000}"/>
    <cellStyle name="Normal 2 5 4 3 2 4 2" xfId="27736" xr:uid="{00000000-0005-0000-0000-00006C750000}"/>
    <cellStyle name="Normal 2 5 4 3 2 5" xfId="13161" xr:uid="{00000000-0005-0000-0000-00006D750000}"/>
    <cellStyle name="Normal 2 5 4 3 2 5 2" xfId="31573" xr:uid="{00000000-0005-0000-0000-00006E750000}"/>
    <cellStyle name="Normal 2 5 4 3 2 6" xfId="18242" xr:uid="{00000000-0005-0000-0000-00006F750000}"/>
    <cellStyle name="Normal 2 5 4 3 3" xfId="13162" xr:uid="{00000000-0005-0000-0000-000070750000}"/>
    <cellStyle name="Normal 2 5 4 3 3 2" xfId="13163" xr:uid="{00000000-0005-0000-0000-000071750000}"/>
    <cellStyle name="Normal 2 5 4 3 3 2 2" xfId="23902" xr:uid="{00000000-0005-0000-0000-000072750000}"/>
    <cellStyle name="Normal 2 5 4 3 3 3" xfId="13164" xr:uid="{00000000-0005-0000-0000-000073750000}"/>
    <cellStyle name="Normal 2 5 4 3 3 3 2" xfId="27738" xr:uid="{00000000-0005-0000-0000-000074750000}"/>
    <cellStyle name="Normal 2 5 4 3 3 4" xfId="13165" xr:uid="{00000000-0005-0000-0000-000075750000}"/>
    <cellStyle name="Normal 2 5 4 3 3 4 2" xfId="31575" xr:uid="{00000000-0005-0000-0000-000076750000}"/>
    <cellStyle name="Normal 2 5 4 3 3 5" xfId="19356" xr:uid="{00000000-0005-0000-0000-000077750000}"/>
    <cellStyle name="Normal 2 5 4 3 4" xfId="13166" xr:uid="{00000000-0005-0000-0000-000078750000}"/>
    <cellStyle name="Normal 2 5 4 3 4 2" xfId="23899" xr:uid="{00000000-0005-0000-0000-000079750000}"/>
    <cellStyle name="Normal 2 5 4 3 5" xfId="13167" xr:uid="{00000000-0005-0000-0000-00007A750000}"/>
    <cellStyle name="Normal 2 5 4 3 5 2" xfId="27735" xr:uid="{00000000-0005-0000-0000-00007B750000}"/>
    <cellStyle name="Normal 2 5 4 3 6" xfId="13168" xr:uid="{00000000-0005-0000-0000-00007C750000}"/>
    <cellStyle name="Normal 2 5 4 3 6 2" xfId="31572" xr:uid="{00000000-0005-0000-0000-00007D750000}"/>
    <cellStyle name="Normal 2 5 4 3 7" xfId="18241" xr:uid="{00000000-0005-0000-0000-00007E750000}"/>
    <cellStyle name="Normal 2 5 4 4" xfId="13169" xr:uid="{00000000-0005-0000-0000-00007F750000}"/>
    <cellStyle name="Normal 2 5 4 4 2" xfId="13170" xr:uid="{00000000-0005-0000-0000-000080750000}"/>
    <cellStyle name="Normal 2 5 4 4 2 2" xfId="13171" xr:uid="{00000000-0005-0000-0000-000081750000}"/>
    <cellStyle name="Normal 2 5 4 4 2 2 2" xfId="23904" xr:uid="{00000000-0005-0000-0000-000082750000}"/>
    <cellStyle name="Normal 2 5 4 4 2 3" xfId="13172" xr:uid="{00000000-0005-0000-0000-000083750000}"/>
    <cellStyle name="Normal 2 5 4 4 2 3 2" xfId="27740" xr:uid="{00000000-0005-0000-0000-000084750000}"/>
    <cellStyle name="Normal 2 5 4 4 2 4" xfId="13173" xr:uid="{00000000-0005-0000-0000-000085750000}"/>
    <cellStyle name="Normal 2 5 4 4 2 4 2" xfId="31577" xr:uid="{00000000-0005-0000-0000-000086750000}"/>
    <cellStyle name="Normal 2 5 4 4 2 5" xfId="20340" xr:uid="{00000000-0005-0000-0000-000087750000}"/>
    <cellStyle name="Normal 2 5 4 4 3" xfId="13174" xr:uid="{00000000-0005-0000-0000-000088750000}"/>
    <cellStyle name="Normal 2 5 4 4 3 2" xfId="23903" xr:uid="{00000000-0005-0000-0000-000089750000}"/>
    <cellStyle name="Normal 2 5 4 4 4" xfId="13175" xr:uid="{00000000-0005-0000-0000-00008A750000}"/>
    <cellStyle name="Normal 2 5 4 4 4 2" xfId="27739" xr:uid="{00000000-0005-0000-0000-00008B750000}"/>
    <cellStyle name="Normal 2 5 4 4 5" xfId="13176" xr:uid="{00000000-0005-0000-0000-00008C750000}"/>
    <cellStyle name="Normal 2 5 4 4 5 2" xfId="31576" xr:uid="{00000000-0005-0000-0000-00008D750000}"/>
    <cellStyle name="Normal 2 5 4 4 6" xfId="18243" xr:uid="{00000000-0005-0000-0000-00008E750000}"/>
    <cellStyle name="Normal 2 5 4 5" xfId="13177" xr:uid="{00000000-0005-0000-0000-00008F750000}"/>
    <cellStyle name="Normal 2 5 4 5 2" xfId="13178" xr:uid="{00000000-0005-0000-0000-000090750000}"/>
    <cellStyle name="Normal 2 5 4 5 2 2" xfId="23905" xr:uid="{00000000-0005-0000-0000-000091750000}"/>
    <cellStyle name="Normal 2 5 4 5 3" xfId="13179" xr:uid="{00000000-0005-0000-0000-000092750000}"/>
    <cellStyle name="Normal 2 5 4 5 3 2" xfId="27741" xr:uid="{00000000-0005-0000-0000-000093750000}"/>
    <cellStyle name="Normal 2 5 4 5 4" xfId="13180" xr:uid="{00000000-0005-0000-0000-000094750000}"/>
    <cellStyle name="Normal 2 5 4 5 4 2" xfId="31578" xr:uid="{00000000-0005-0000-0000-000095750000}"/>
    <cellStyle name="Normal 2 5 4 5 5" xfId="19353" xr:uid="{00000000-0005-0000-0000-000096750000}"/>
    <cellStyle name="Normal 2 5 4 6" xfId="13181" xr:uid="{00000000-0005-0000-0000-000097750000}"/>
    <cellStyle name="Normal 2 5 4 6 2" xfId="23890" xr:uid="{00000000-0005-0000-0000-000098750000}"/>
    <cellStyle name="Normal 2 5 4 7" xfId="13182" xr:uid="{00000000-0005-0000-0000-000099750000}"/>
    <cellStyle name="Normal 2 5 4 7 2" xfId="27726" xr:uid="{00000000-0005-0000-0000-00009A750000}"/>
    <cellStyle name="Normal 2 5 4 8" xfId="13183" xr:uid="{00000000-0005-0000-0000-00009B750000}"/>
    <cellStyle name="Normal 2 5 4 8 2" xfId="31563" xr:uid="{00000000-0005-0000-0000-00009C750000}"/>
    <cellStyle name="Normal 2 5 4 9" xfId="18236" xr:uid="{00000000-0005-0000-0000-00009D750000}"/>
    <cellStyle name="Normal 2 5 5" xfId="13184" xr:uid="{00000000-0005-0000-0000-00009E750000}"/>
    <cellStyle name="Normal 2 5 5 10" xfId="18244" xr:uid="{00000000-0005-0000-0000-00009F750000}"/>
    <cellStyle name="Normal 2 5 5 2" xfId="13185" xr:uid="{00000000-0005-0000-0000-0000A0750000}"/>
    <cellStyle name="Normal 2 5 5 2 2" xfId="13186" xr:uid="{00000000-0005-0000-0000-0000A1750000}"/>
    <cellStyle name="Normal 2 5 5 2 2 2" xfId="13187" xr:uid="{00000000-0005-0000-0000-0000A2750000}"/>
    <cellStyle name="Normal 2 5 5 2 2 2 2" xfId="13188" xr:uid="{00000000-0005-0000-0000-0000A3750000}"/>
    <cellStyle name="Normal 2 5 5 2 2 2 2 2" xfId="23909" xr:uid="{00000000-0005-0000-0000-0000A4750000}"/>
    <cellStyle name="Normal 2 5 5 2 2 2 3" xfId="13189" xr:uid="{00000000-0005-0000-0000-0000A5750000}"/>
    <cellStyle name="Normal 2 5 5 2 2 2 3 2" xfId="27745" xr:uid="{00000000-0005-0000-0000-0000A6750000}"/>
    <cellStyle name="Normal 2 5 5 2 2 2 4" xfId="13190" xr:uid="{00000000-0005-0000-0000-0000A7750000}"/>
    <cellStyle name="Normal 2 5 5 2 2 2 4 2" xfId="31582" xr:uid="{00000000-0005-0000-0000-0000A8750000}"/>
    <cellStyle name="Normal 2 5 5 2 2 2 5" xfId="20345" xr:uid="{00000000-0005-0000-0000-0000A9750000}"/>
    <cellStyle name="Normal 2 5 5 2 2 3" xfId="13191" xr:uid="{00000000-0005-0000-0000-0000AA750000}"/>
    <cellStyle name="Normal 2 5 5 2 2 3 2" xfId="23908" xr:uid="{00000000-0005-0000-0000-0000AB750000}"/>
    <cellStyle name="Normal 2 5 5 2 2 4" xfId="13192" xr:uid="{00000000-0005-0000-0000-0000AC750000}"/>
    <cellStyle name="Normal 2 5 5 2 2 4 2" xfId="27744" xr:uid="{00000000-0005-0000-0000-0000AD750000}"/>
    <cellStyle name="Normal 2 5 5 2 2 5" xfId="13193" xr:uid="{00000000-0005-0000-0000-0000AE750000}"/>
    <cellStyle name="Normal 2 5 5 2 2 5 2" xfId="31581" xr:uid="{00000000-0005-0000-0000-0000AF750000}"/>
    <cellStyle name="Normal 2 5 5 2 2 6" xfId="18246" xr:uid="{00000000-0005-0000-0000-0000B0750000}"/>
    <cellStyle name="Normal 2 5 5 2 3" xfId="13194" xr:uid="{00000000-0005-0000-0000-0000B1750000}"/>
    <cellStyle name="Normal 2 5 5 2 3 2" xfId="13195" xr:uid="{00000000-0005-0000-0000-0000B2750000}"/>
    <cellStyle name="Normal 2 5 5 2 3 2 2" xfId="23910" xr:uid="{00000000-0005-0000-0000-0000B3750000}"/>
    <cellStyle name="Normal 2 5 5 2 3 3" xfId="13196" xr:uid="{00000000-0005-0000-0000-0000B4750000}"/>
    <cellStyle name="Normal 2 5 5 2 3 3 2" xfId="27746" xr:uid="{00000000-0005-0000-0000-0000B5750000}"/>
    <cellStyle name="Normal 2 5 5 2 3 4" xfId="13197" xr:uid="{00000000-0005-0000-0000-0000B6750000}"/>
    <cellStyle name="Normal 2 5 5 2 3 4 2" xfId="31583" xr:uid="{00000000-0005-0000-0000-0000B7750000}"/>
    <cellStyle name="Normal 2 5 5 2 3 5" xfId="19358" xr:uid="{00000000-0005-0000-0000-0000B8750000}"/>
    <cellStyle name="Normal 2 5 5 2 4" xfId="13198" xr:uid="{00000000-0005-0000-0000-0000B9750000}"/>
    <cellStyle name="Normal 2 5 5 2 4 2" xfId="23907" xr:uid="{00000000-0005-0000-0000-0000BA750000}"/>
    <cellStyle name="Normal 2 5 5 2 5" xfId="13199" xr:uid="{00000000-0005-0000-0000-0000BB750000}"/>
    <cellStyle name="Normal 2 5 5 2 5 2" xfId="27743" xr:uid="{00000000-0005-0000-0000-0000BC750000}"/>
    <cellStyle name="Normal 2 5 5 2 6" xfId="13200" xr:uid="{00000000-0005-0000-0000-0000BD750000}"/>
    <cellStyle name="Normal 2 5 5 2 6 2" xfId="31580" xr:uid="{00000000-0005-0000-0000-0000BE750000}"/>
    <cellStyle name="Normal 2 5 5 2 7" xfId="18245" xr:uid="{00000000-0005-0000-0000-0000BF750000}"/>
    <cellStyle name="Normal 2 5 5 3" xfId="13201" xr:uid="{00000000-0005-0000-0000-0000C0750000}"/>
    <cellStyle name="Normal 2 5 5 3 2" xfId="13202" xr:uid="{00000000-0005-0000-0000-0000C1750000}"/>
    <cellStyle name="Normal 2 5 5 3 2 2" xfId="13203" xr:uid="{00000000-0005-0000-0000-0000C2750000}"/>
    <cellStyle name="Normal 2 5 5 3 2 2 2" xfId="23912" xr:uid="{00000000-0005-0000-0000-0000C3750000}"/>
    <cellStyle name="Normal 2 5 5 3 2 3" xfId="13204" xr:uid="{00000000-0005-0000-0000-0000C4750000}"/>
    <cellStyle name="Normal 2 5 5 3 2 3 2" xfId="27748" xr:uid="{00000000-0005-0000-0000-0000C5750000}"/>
    <cellStyle name="Normal 2 5 5 3 2 4" xfId="13205" xr:uid="{00000000-0005-0000-0000-0000C6750000}"/>
    <cellStyle name="Normal 2 5 5 3 2 4 2" xfId="31585" xr:uid="{00000000-0005-0000-0000-0000C7750000}"/>
    <cellStyle name="Normal 2 5 5 3 2 5" xfId="20344" xr:uid="{00000000-0005-0000-0000-0000C8750000}"/>
    <cellStyle name="Normal 2 5 5 3 3" xfId="13206" xr:uid="{00000000-0005-0000-0000-0000C9750000}"/>
    <cellStyle name="Normal 2 5 5 3 3 2" xfId="23911" xr:uid="{00000000-0005-0000-0000-0000CA750000}"/>
    <cellStyle name="Normal 2 5 5 3 4" xfId="13207" xr:uid="{00000000-0005-0000-0000-0000CB750000}"/>
    <cellStyle name="Normal 2 5 5 3 4 2" xfId="27747" xr:uid="{00000000-0005-0000-0000-0000CC750000}"/>
    <cellStyle name="Normal 2 5 5 3 5" xfId="13208" xr:uid="{00000000-0005-0000-0000-0000CD750000}"/>
    <cellStyle name="Normal 2 5 5 3 5 2" xfId="31584" xr:uid="{00000000-0005-0000-0000-0000CE750000}"/>
    <cellStyle name="Normal 2 5 5 3 6" xfId="18247" xr:uid="{00000000-0005-0000-0000-0000CF750000}"/>
    <cellStyle name="Normal 2 5 5 4" xfId="13209" xr:uid="{00000000-0005-0000-0000-0000D0750000}"/>
    <cellStyle name="Normal 2 5 5 4 2" xfId="13210" xr:uid="{00000000-0005-0000-0000-0000D1750000}"/>
    <cellStyle name="Normal 2 5 5 4 2 2" xfId="23913" xr:uid="{00000000-0005-0000-0000-0000D2750000}"/>
    <cellStyle name="Normal 2 5 5 4 3" xfId="13211" xr:uid="{00000000-0005-0000-0000-0000D3750000}"/>
    <cellStyle name="Normal 2 5 5 4 3 2" xfId="27749" xr:uid="{00000000-0005-0000-0000-0000D4750000}"/>
    <cellStyle name="Normal 2 5 5 4 4" xfId="13212" xr:uid="{00000000-0005-0000-0000-0000D5750000}"/>
    <cellStyle name="Normal 2 5 5 4 4 2" xfId="31586" xr:uid="{00000000-0005-0000-0000-0000D6750000}"/>
    <cellStyle name="Normal 2 5 5 4 5" xfId="19357" xr:uid="{00000000-0005-0000-0000-0000D7750000}"/>
    <cellStyle name="Normal 2 5 5 5" xfId="13213" xr:uid="{00000000-0005-0000-0000-0000D8750000}"/>
    <cellStyle name="Normal 2 5 5 5 2" xfId="23906" xr:uid="{00000000-0005-0000-0000-0000D9750000}"/>
    <cellStyle name="Normal 2 5 5 6" xfId="13214" xr:uid="{00000000-0005-0000-0000-0000DA750000}"/>
    <cellStyle name="Normal 2 5 5 6 2" xfId="27742" xr:uid="{00000000-0005-0000-0000-0000DB750000}"/>
    <cellStyle name="Normal 2 5 5 7" xfId="13215" xr:uid="{00000000-0005-0000-0000-0000DC750000}"/>
    <cellStyle name="Normal 2 5 5 7 2" xfId="31579" xr:uid="{00000000-0005-0000-0000-0000DD750000}"/>
    <cellStyle name="Normal 2 5 5 8" xfId="34852" xr:uid="{00000000-0005-0000-0000-0000DE750000}"/>
    <cellStyle name="Normal 2 5 5 9" xfId="38320" xr:uid="{00000000-0005-0000-0000-0000DF750000}"/>
    <cellStyle name="Normal 2 5 6" xfId="13216" xr:uid="{00000000-0005-0000-0000-0000E0750000}"/>
    <cellStyle name="Normal 2 5 6 2" xfId="13217" xr:uid="{00000000-0005-0000-0000-0000E1750000}"/>
    <cellStyle name="Normal 2 5 6 2 2" xfId="13218" xr:uid="{00000000-0005-0000-0000-0000E2750000}"/>
    <cellStyle name="Normal 2 5 6 2 2 2" xfId="13219" xr:uid="{00000000-0005-0000-0000-0000E3750000}"/>
    <cellStyle name="Normal 2 5 6 2 2 2 2" xfId="23916" xr:uid="{00000000-0005-0000-0000-0000E4750000}"/>
    <cellStyle name="Normal 2 5 6 2 2 3" xfId="13220" xr:uid="{00000000-0005-0000-0000-0000E5750000}"/>
    <cellStyle name="Normal 2 5 6 2 2 3 2" xfId="27752" xr:uid="{00000000-0005-0000-0000-0000E6750000}"/>
    <cellStyle name="Normal 2 5 6 2 2 4" xfId="13221" xr:uid="{00000000-0005-0000-0000-0000E7750000}"/>
    <cellStyle name="Normal 2 5 6 2 2 4 2" xfId="31589" xr:uid="{00000000-0005-0000-0000-0000E8750000}"/>
    <cellStyle name="Normal 2 5 6 2 2 5" xfId="20346" xr:uid="{00000000-0005-0000-0000-0000E9750000}"/>
    <cellStyle name="Normal 2 5 6 2 3" xfId="13222" xr:uid="{00000000-0005-0000-0000-0000EA750000}"/>
    <cellStyle name="Normal 2 5 6 2 3 2" xfId="23915" xr:uid="{00000000-0005-0000-0000-0000EB750000}"/>
    <cellStyle name="Normal 2 5 6 2 4" xfId="13223" xr:uid="{00000000-0005-0000-0000-0000EC750000}"/>
    <cellStyle name="Normal 2 5 6 2 4 2" xfId="27751" xr:uid="{00000000-0005-0000-0000-0000ED750000}"/>
    <cellStyle name="Normal 2 5 6 2 5" xfId="13224" xr:uid="{00000000-0005-0000-0000-0000EE750000}"/>
    <cellStyle name="Normal 2 5 6 2 5 2" xfId="31588" xr:uid="{00000000-0005-0000-0000-0000EF750000}"/>
    <cellStyle name="Normal 2 5 6 2 6" xfId="18249" xr:uid="{00000000-0005-0000-0000-0000F0750000}"/>
    <cellStyle name="Normal 2 5 6 3" xfId="13225" xr:uid="{00000000-0005-0000-0000-0000F1750000}"/>
    <cellStyle name="Normal 2 5 6 3 2" xfId="13226" xr:uid="{00000000-0005-0000-0000-0000F2750000}"/>
    <cellStyle name="Normal 2 5 6 3 2 2" xfId="23917" xr:uid="{00000000-0005-0000-0000-0000F3750000}"/>
    <cellStyle name="Normal 2 5 6 3 3" xfId="13227" xr:uid="{00000000-0005-0000-0000-0000F4750000}"/>
    <cellStyle name="Normal 2 5 6 3 3 2" xfId="27753" xr:uid="{00000000-0005-0000-0000-0000F5750000}"/>
    <cellStyle name="Normal 2 5 6 3 4" xfId="13228" xr:uid="{00000000-0005-0000-0000-0000F6750000}"/>
    <cellStyle name="Normal 2 5 6 3 4 2" xfId="31590" xr:uid="{00000000-0005-0000-0000-0000F7750000}"/>
    <cellStyle name="Normal 2 5 6 3 5" xfId="19359" xr:uid="{00000000-0005-0000-0000-0000F8750000}"/>
    <cellStyle name="Normal 2 5 6 4" xfId="13229" xr:uid="{00000000-0005-0000-0000-0000F9750000}"/>
    <cellStyle name="Normal 2 5 6 4 2" xfId="23914" xr:uid="{00000000-0005-0000-0000-0000FA750000}"/>
    <cellStyle name="Normal 2 5 6 5" xfId="13230" xr:uid="{00000000-0005-0000-0000-0000FB750000}"/>
    <cellStyle name="Normal 2 5 6 5 2" xfId="27750" xr:uid="{00000000-0005-0000-0000-0000FC750000}"/>
    <cellStyle name="Normal 2 5 6 6" xfId="13231" xr:uid="{00000000-0005-0000-0000-0000FD750000}"/>
    <cellStyle name="Normal 2 5 6 6 2" xfId="31587" xr:uid="{00000000-0005-0000-0000-0000FE750000}"/>
    <cellStyle name="Normal 2 5 6 7" xfId="18248" xr:uid="{00000000-0005-0000-0000-0000FF750000}"/>
    <cellStyle name="Normal 2 5 7" xfId="13232" xr:uid="{00000000-0005-0000-0000-000000760000}"/>
    <cellStyle name="Normal 2 5 7 2" xfId="13233" xr:uid="{00000000-0005-0000-0000-000001760000}"/>
    <cellStyle name="Normal 2 5 7 2 2" xfId="13234" xr:uid="{00000000-0005-0000-0000-000002760000}"/>
    <cellStyle name="Normal 2 5 7 2 2 2" xfId="13235" xr:uid="{00000000-0005-0000-0000-000003760000}"/>
    <cellStyle name="Normal 2 5 7 2 2 2 2" xfId="23920" xr:uid="{00000000-0005-0000-0000-000004760000}"/>
    <cellStyle name="Normal 2 5 7 2 2 3" xfId="13236" xr:uid="{00000000-0005-0000-0000-000005760000}"/>
    <cellStyle name="Normal 2 5 7 2 2 3 2" xfId="27756" xr:uid="{00000000-0005-0000-0000-000006760000}"/>
    <cellStyle name="Normal 2 5 7 2 2 4" xfId="13237" xr:uid="{00000000-0005-0000-0000-000007760000}"/>
    <cellStyle name="Normal 2 5 7 2 2 4 2" xfId="31593" xr:uid="{00000000-0005-0000-0000-000008760000}"/>
    <cellStyle name="Normal 2 5 7 2 2 5" xfId="20606" xr:uid="{00000000-0005-0000-0000-000009760000}"/>
    <cellStyle name="Normal 2 5 7 2 3" xfId="13238" xr:uid="{00000000-0005-0000-0000-00000A760000}"/>
    <cellStyle name="Normal 2 5 7 2 3 2" xfId="23919" xr:uid="{00000000-0005-0000-0000-00000B760000}"/>
    <cellStyle name="Normal 2 5 7 2 4" xfId="13239" xr:uid="{00000000-0005-0000-0000-00000C760000}"/>
    <cellStyle name="Normal 2 5 7 2 4 2" xfId="27755" xr:uid="{00000000-0005-0000-0000-00000D760000}"/>
    <cellStyle name="Normal 2 5 7 2 5" xfId="13240" xr:uid="{00000000-0005-0000-0000-00000E760000}"/>
    <cellStyle name="Normal 2 5 7 2 5 2" xfId="31592" xr:uid="{00000000-0005-0000-0000-00000F760000}"/>
    <cellStyle name="Normal 2 5 7 2 6" xfId="18251" xr:uid="{00000000-0005-0000-0000-000010760000}"/>
    <cellStyle name="Normal 2 5 7 3" xfId="13241" xr:uid="{00000000-0005-0000-0000-000011760000}"/>
    <cellStyle name="Normal 2 5 7 3 2" xfId="13242" xr:uid="{00000000-0005-0000-0000-000012760000}"/>
    <cellStyle name="Normal 2 5 7 3 2 2" xfId="23921" xr:uid="{00000000-0005-0000-0000-000013760000}"/>
    <cellStyle name="Normal 2 5 7 3 3" xfId="13243" xr:uid="{00000000-0005-0000-0000-000014760000}"/>
    <cellStyle name="Normal 2 5 7 3 3 2" xfId="27757" xr:uid="{00000000-0005-0000-0000-000015760000}"/>
    <cellStyle name="Normal 2 5 7 3 4" xfId="13244" xr:uid="{00000000-0005-0000-0000-000016760000}"/>
    <cellStyle name="Normal 2 5 7 3 4 2" xfId="31594" xr:uid="{00000000-0005-0000-0000-000017760000}"/>
    <cellStyle name="Normal 2 5 7 3 5" xfId="19556" xr:uid="{00000000-0005-0000-0000-000018760000}"/>
    <cellStyle name="Normal 2 5 7 4" xfId="13245" xr:uid="{00000000-0005-0000-0000-000019760000}"/>
    <cellStyle name="Normal 2 5 7 4 2" xfId="23918" xr:uid="{00000000-0005-0000-0000-00001A760000}"/>
    <cellStyle name="Normal 2 5 7 5" xfId="13246" xr:uid="{00000000-0005-0000-0000-00001B760000}"/>
    <cellStyle name="Normal 2 5 7 5 2" xfId="27754" xr:uid="{00000000-0005-0000-0000-00001C760000}"/>
    <cellStyle name="Normal 2 5 7 6" xfId="13247" xr:uid="{00000000-0005-0000-0000-00001D760000}"/>
    <cellStyle name="Normal 2 5 7 6 2" xfId="31591" xr:uid="{00000000-0005-0000-0000-00001E760000}"/>
    <cellStyle name="Normal 2 5 7 7" xfId="18250" xr:uid="{00000000-0005-0000-0000-00001F760000}"/>
    <cellStyle name="Normal 2 5 8" xfId="13248" xr:uid="{00000000-0005-0000-0000-000020760000}"/>
    <cellStyle name="Normal 2 5 8 2" xfId="13249" xr:uid="{00000000-0005-0000-0000-000021760000}"/>
    <cellStyle name="Normal 2 5 8 2 2" xfId="13250" xr:uid="{00000000-0005-0000-0000-000022760000}"/>
    <cellStyle name="Normal 2 5 8 2 2 2" xfId="23923" xr:uid="{00000000-0005-0000-0000-000023760000}"/>
    <cellStyle name="Normal 2 5 8 2 3" xfId="13251" xr:uid="{00000000-0005-0000-0000-000024760000}"/>
    <cellStyle name="Normal 2 5 8 2 3 2" xfId="27759" xr:uid="{00000000-0005-0000-0000-000025760000}"/>
    <cellStyle name="Normal 2 5 8 2 4" xfId="13252" xr:uid="{00000000-0005-0000-0000-000026760000}"/>
    <cellStyle name="Normal 2 5 8 2 4 2" xfId="31596" xr:uid="{00000000-0005-0000-0000-000027760000}"/>
    <cellStyle name="Normal 2 5 8 2 5" xfId="20323" xr:uid="{00000000-0005-0000-0000-000028760000}"/>
    <cellStyle name="Normal 2 5 8 3" xfId="13253" xr:uid="{00000000-0005-0000-0000-000029760000}"/>
    <cellStyle name="Normal 2 5 8 3 2" xfId="23922" xr:uid="{00000000-0005-0000-0000-00002A760000}"/>
    <cellStyle name="Normal 2 5 8 4" xfId="13254" xr:uid="{00000000-0005-0000-0000-00002B760000}"/>
    <cellStyle name="Normal 2 5 8 4 2" xfId="27758" xr:uid="{00000000-0005-0000-0000-00002C760000}"/>
    <cellStyle name="Normal 2 5 8 5" xfId="13255" xr:uid="{00000000-0005-0000-0000-00002D760000}"/>
    <cellStyle name="Normal 2 5 8 5 2" xfId="31595" xr:uid="{00000000-0005-0000-0000-00002E760000}"/>
    <cellStyle name="Normal 2 5 8 6" xfId="18252" xr:uid="{00000000-0005-0000-0000-00002F760000}"/>
    <cellStyle name="Normal 2 5 9" xfId="13256" xr:uid="{00000000-0005-0000-0000-000030760000}"/>
    <cellStyle name="Normal 2 5 9 2" xfId="13257" xr:uid="{00000000-0005-0000-0000-000031760000}"/>
    <cellStyle name="Normal 2 5 9 2 2" xfId="23924" xr:uid="{00000000-0005-0000-0000-000032760000}"/>
    <cellStyle name="Normal 2 5 9 3" xfId="13258" xr:uid="{00000000-0005-0000-0000-000033760000}"/>
    <cellStyle name="Normal 2 5 9 3 2" xfId="27760" xr:uid="{00000000-0005-0000-0000-000034760000}"/>
    <cellStyle name="Normal 2 5 9 4" xfId="13259" xr:uid="{00000000-0005-0000-0000-000035760000}"/>
    <cellStyle name="Normal 2 5 9 4 2" xfId="31597" xr:uid="{00000000-0005-0000-0000-000036760000}"/>
    <cellStyle name="Normal 2 5 9 5" xfId="19336" xr:uid="{00000000-0005-0000-0000-000037760000}"/>
    <cellStyle name="Normal 2 6" xfId="13260" xr:uid="{00000000-0005-0000-0000-000038760000}"/>
    <cellStyle name="Normal 2 6 10" xfId="13261" xr:uid="{00000000-0005-0000-0000-000039760000}"/>
    <cellStyle name="Normal 2 6 10 2" xfId="23925" xr:uid="{00000000-0005-0000-0000-00003A760000}"/>
    <cellStyle name="Normal 2 6 11" xfId="13262" xr:uid="{00000000-0005-0000-0000-00003B760000}"/>
    <cellStyle name="Normal 2 6 11 2" xfId="27761" xr:uid="{00000000-0005-0000-0000-00003C760000}"/>
    <cellStyle name="Normal 2 6 12" xfId="13263" xr:uid="{00000000-0005-0000-0000-00003D760000}"/>
    <cellStyle name="Normal 2 6 12 2" xfId="31598" xr:uid="{00000000-0005-0000-0000-00003E760000}"/>
    <cellStyle name="Normal 2 6 13" xfId="32665" xr:uid="{00000000-0005-0000-0000-00003F760000}"/>
    <cellStyle name="Normal 2 6 14" xfId="33897" xr:uid="{00000000-0005-0000-0000-000040760000}"/>
    <cellStyle name="Normal 2 6 15" xfId="35418" xr:uid="{00000000-0005-0000-0000-000041760000}"/>
    <cellStyle name="Normal 2 6 16" xfId="18253" xr:uid="{00000000-0005-0000-0000-000042760000}"/>
    <cellStyle name="Normal 2 6 2" xfId="13264" xr:uid="{00000000-0005-0000-0000-000043760000}"/>
    <cellStyle name="Normal 2 6 2 10" xfId="13265" xr:uid="{00000000-0005-0000-0000-000044760000}"/>
    <cellStyle name="Normal 2 6 2 10 2" xfId="31599" xr:uid="{00000000-0005-0000-0000-000045760000}"/>
    <cellStyle name="Normal 2 6 2 11" xfId="18254" xr:uid="{00000000-0005-0000-0000-000046760000}"/>
    <cellStyle name="Normal 2 6 2 2" xfId="13266" xr:uid="{00000000-0005-0000-0000-000047760000}"/>
    <cellStyle name="Normal 2 6 2 2 2" xfId="13267" xr:uid="{00000000-0005-0000-0000-000048760000}"/>
    <cellStyle name="Normal 2 6 2 2 2 2" xfId="13268" xr:uid="{00000000-0005-0000-0000-000049760000}"/>
    <cellStyle name="Normal 2 6 2 2 2 2 2" xfId="13269" xr:uid="{00000000-0005-0000-0000-00004A760000}"/>
    <cellStyle name="Normal 2 6 2 2 2 2 2 2" xfId="13270" xr:uid="{00000000-0005-0000-0000-00004B760000}"/>
    <cellStyle name="Normal 2 6 2 2 2 2 2 2 2" xfId="13271" xr:uid="{00000000-0005-0000-0000-00004C760000}"/>
    <cellStyle name="Normal 2 6 2 2 2 2 2 2 2 2" xfId="23931" xr:uid="{00000000-0005-0000-0000-00004D760000}"/>
    <cellStyle name="Normal 2 6 2 2 2 2 2 2 3" xfId="13272" xr:uid="{00000000-0005-0000-0000-00004E760000}"/>
    <cellStyle name="Normal 2 6 2 2 2 2 2 2 3 2" xfId="27767" xr:uid="{00000000-0005-0000-0000-00004F760000}"/>
    <cellStyle name="Normal 2 6 2 2 2 2 2 2 4" xfId="13273" xr:uid="{00000000-0005-0000-0000-000050760000}"/>
    <cellStyle name="Normal 2 6 2 2 2 2 2 2 4 2" xfId="31604" xr:uid="{00000000-0005-0000-0000-000051760000}"/>
    <cellStyle name="Normal 2 6 2 2 2 2 2 2 5" xfId="20351" xr:uid="{00000000-0005-0000-0000-000052760000}"/>
    <cellStyle name="Normal 2 6 2 2 2 2 2 3" xfId="13274" xr:uid="{00000000-0005-0000-0000-000053760000}"/>
    <cellStyle name="Normal 2 6 2 2 2 2 2 3 2" xfId="23930" xr:uid="{00000000-0005-0000-0000-000054760000}"/>
    <cellStyle name="Normal 2 6 2 2 2 2 2 4" xfId="13275" xr:uid="{00000000-0005-0000-0000-000055760000}"/>
    <cellStyle name="Normal 2 6 2 2 2 2 2 4 2" xfId="27766" xr:uid="{00000000-0005-0000-0000-000056760000}"/>
    <cellStyle name="Normal 2 6 2 2 2 2 2 5" xfId="13276" xr:uid="{00000000-0005-0000-0000-000057760000}"/>
    <cellStyle name="Normal 2 6 2 2 2 2 2 5 2" xfId="31603" xr:uid="{00000000-0005-0000-0000-000058760000}"/>
    <cellStyle name="Normal 2 6 2 2 2 2 2 6" xfId="18258" xr:uid="{00000000-0005-0000-0000-000059760000}"/>
    <cellStyle name="Normal 2 6 2 2 2 2 3" xfId="13277" xr:uid="{00000000-0005-0000-0000-00005A760000}"/>
    <cellStyle name="Normal 2 6 2 2 2 2 3 2" xfId="13278" xr:uid="{00000000-0005-0000-0000-00005B760000}"/>
    <cellStyle name="Normal 2 6 2 2 2 2 3 2 2" xfId="23932" xr:uid="{00000000-0005-0000-0000-00005C760000}"/>
    <cellStyle name="Normal 2 6 2 2 2 2 3 3" xfId="13279" xr:uid="{00000000-0005-0000-0000-00005D760000}"/>
    <cellStyle name="Normal 2 6 2 2 2 2 3 3 2" xfId="27768" xr:uid="{00000000-0005-0000-0000-00005E760000}"/>
    <cellStyle name="Normal 2 6 2 2 2 2 3 4" xfId="13280" xr:uid="{00000000-0005-0000-0000-00005F760000}"/>
    <cellStyle name="Normal 2 6 2 2 2 2 3 4 2" xfId="31605" xr:uid="{00000000-0005-0000-0000-000060760000}"/>
    <cellStyle name="Normal 2 6 2 2 2 2 3 5" xfId="19364" xr:uid="{00000000-0005-0000-0000-000061760000}"/>
    <cellStyle name="Normal 2 6 2 2 2 2 4" xfId="13281" xr:uid="{00000000-0005-0000-0000-000062760000}"/>
    <cellStyle name="Normal 2 6 2 2 2 2 4 2" xfId="23929" xr:uid="{00000000-0005-0000-0000-000063760000}"/>
    <cellStyle name="Normal 2 6 2 2 2 2 5" xfId="13282" xr:uid="{00000000-0005-0000-0000-000064760000}"/>
    <cellStyle name="Normal 2 6 2 2 2 2 5 2" xfId="27765" xr:uid="{00000000-0005-0000-0000-000065760000}"/>
    <cellStyle name="Normal 2 6 2 2 2 2 6" xfId="13283" xr:uid="{00000000-0005-0000-0000-000066760000}"/>
    <cellStyle name="Normal 2 6 2 2 2 2 6 2" xfId="31602" xr:uid="{00000000-0005-0000-0000-000067760000}"/>
    <cellStyle name="Normal 2 6 2 2 2 2 7" xfId="18257" xr:uid="{00000000-0005-0000-0000-000068760000}"/>
    <cellStyle name="Normal 2 6 2 2 2 3" xfId="13284" xr:uid="{00000000-0005-0000-0000-000069760000}"/>
    <cellStyle name="Normal 2 6 2 2 2 3 2" xfId="13285" xr:uid="{00000000-0005-0000-0000-00006A760000}"/>
    <cellStyle name="Normal 2 6 2 2 2 3 2 2" xfId="13286" xr:uid="{00000000-0005-0000-0000-00006B760000}"/>
    <cellStyle name="Normal 2 6 2 2 2 3 2 2 2" xfId="23934" xr:uid="{00000000-0005-0000-0000-00006C760000}"/>
    <cellStyle name="Normal 2 6 2 2 2 3 2 3" xfId="13287" xr:uid="{00000000-0005-0000-0000-00006D760000}"/>
    <cellStyle name="Normal 2 6 2 2 2 3 2 3 2" xfId="27770" xr:uid="{00000000-0005-0000-0000-00006E760000}"/>
    <cellStyle name="Normal 2 6 2 2 2 3 2 4" xfId="13288" xr:uid="{00000000-0005-0000-0000-00006F760000}"/>
    <cellStyle name="Normal 2 6 2 2 2 3 2 4 2" xfId="31607" xr:uid="{00000000-0005-0000-0000-000070760000}"/>
    <cellStyle name="Normal 2 6 2 2 2 3 2 5" xfId="20350" xr:uid="{00000000-0005-0000-0000-000071760000}"/>
    <cellStyle name="Normal 2 6 2 2 2 3 3" xfId="13289" xr:uid="{00000000-0005-0000-0000-000072760000}"/>
    <cellStyle name="Normal 2 6 2 2 2 3 3 2" xfId="23933" xr:uid="{00000000-0005-0000-0000-000073760000}"/>
    <cellStyle name="Normal 2 6 2 2 2 3 4" xfId="13290" xr:uid="{00000000-0005-0000-0000-000074760000}"/>
    <cellStyle name="Normal 2 6 2 2 2 3 4 2" xfId="27769" xr:uid="{00000000-0005-0000-0000-000075760000}"/>
    <cellStyle name="Normal 2 6 2 2 2 3 5" xfId="13291" xr:uid="{00000000-0005-0000-0000-000076760000}"/>
    <cellStyle name="Normal 2 6 2 2 2 3 5 2" xfId="31606" xr:uid="{00000000-0005-0000-0000-000077760000}"/>
    <cellStyle name="Normal 2 6 2 2 2 3 6" xfId="18259" xr:uid="{00000000-0005-0000-0000-000078760000}"/>
    <cellStyle name="Normal 2 6 2 2 2 4" xfId="13292" xr:uid="{00000000-0005-0000-0000-000079760000}"/>
    <cellStyle name="Normal 2 6 2 2 2 4 2" xfId="13293" xr:uid="{00000000-0005-0000-0000-00007A760000}"/>
    <cellStyle name="Normal 2 6 2 2 2 4 2 2" xfId="23935" xr:uid="{00000000-0005-0000-0000-00007B760000}"/>
    <cellStyle name="Normal 2 6 2 2 2 4 3" xfId="13294" xr:uid="{00000000-0005-0000-0000-00007C760000}"/>
    <cellStyle name="Normal 2 6 2 2 2 4 3 2" xfId="27771" xr:uid="{00000000-0005-0000-0000-00007D760000}"/>
    <cellStyle name="Normal 2 6 2 2 2 4 4" xfId="13295" xr:uid="{00000000-0005-0000-0000-00007E760000}"/>
    <cellStyle name="Normal 2 6 2 2 2 4 4 2" xfId="31608" xr:uid="{00000000-0005-0000-0000-00007F760000}"/>
    <cellStyle name="Normal 2 6 2 2 2 4 5" xfId="19363" xr:uid="{00000000-0005-0000-0000-000080760000}"/>
    <cellStyle name="Normal 2 6 2 2 2 5" xfId="13296" xr:uid="{00000000-0005-0000-0000-000081760000}"/>
    <cellStyle name="Normal 2 6 2 2 2 5 2" xfId="23928" xr:uid="{00000000-0005-0000-0000-000082760000}"/>
    <cellStyle name="Normal 2 6 2 2 2 6" xfId="13297" xr:uid="{00000000-0005-0000-0000-000083760000}"/>
    <cellStyle name="Normal 2 6 2 2 2 6 2" xfId="27764" xr:uid="{00000000-0005-0000-0000-000084760000}"/>
    <cellStyle name="Normal 2 6 2 2 2 7" xfId="13298" xr:uid="{00000000-0005-0000-0000-000085760000}"/>
    <cellStyle name="Normal 2 6 2 2 2 7 2" xfId="31601" xr:uid="{00000000-0005-0000-0000-000086760000}"/>
    <cellStyle name="Normal 2 6 2 2 2 8" xfId="18256" xr:uid="{00000000-0005-0000-0000-000087760000}"/>
    <cellStyle name="Normal 2 6 2 2 3" xfId="13299" xr:uid="{00000000-0005-0000-0000-000088760000}"/>
    <cellStyle name="Normal 2 6 2 2 3 2" xfId="13300" xr:uid="{00000000-0005-0000-0000-000089760000}"/>
    <cellStyle name="Normal 2 6 2 2 3 2 2" xfId="13301" xr:uid="{00000000-0005-0000-0000-00008A760000}"/>
    <cellStyle name="Normal 2 6 2 2 3 2 2 2" xfId="13302" xr:uid="{00000000-0005-0000-0000-00008B760000}"/>
    <cellStyle name="Normal 2 6 2 2 3 2 2 2 2" xfId="23938" xr:uid="{00000000-0005-0000-0000-00008C760000}"/>
    <cellStyle name="Normal 2 6 2 2 3 2 2 3" xfId="13303" xr:uid="{00000000-0005-0000-0000-00008D760000}"/>
    <cellStyle name="Normal 2 6 2 2 3 2 2 3 2" xfId="27774" xr:uid="{00000000-0005-0000-0000-00008E760000}"/>
    <cellStyle name="Normal 2 6 2 2 3 2 2 4" xfId="13304" xr:uid="{00000000-0005-0000-0000-00008F760000}"/>
    <cellStyle name="Normal 2 6 2 2 3 2 2 4 2" xfId="31611" xr:uid="{00000000-0005-0000-0000-000090760000}"/>
    <cellStyle name="Normal 2 6 2 2 3 2 2 5" xfId="20352" xr:uid="{00000000-0005-0000-0000-000091760000}"/>
    <cellStyle name="Normal 2 6 2 2 3 2 3" xfId="13305" xr:uid="{00000000-0005-0000-0000-000092760000}"/>
    <cellStyle name="Normal 2 6 2 2 3 2 3 2" xfId="23937" xr:uid="{00000000-0005-0000-0000-000093760000}"/>
    <cellStyle name="Normal 2 6 2 2 3 2 4" xfId="13306" xr:uid="{00000000-0005-0000-0000-000094760000}"/>
    <cellStyle name="Normal 2 6 2 2 3 2 4 2" xfId="27773" xr:uid="{00000000-0005-0000-0000-000095760000}"/>
    <cellStyle name="Normal 2 6 2 2 3 2 5" xfId="13307" xr:uid="{00000000-0005-0000-0000-000096760000}"/>
    <cellStyle name="Normal 2 6 2 2 3 2 5 2" xfId="31610" xr:uid="{00000000-0005-0000-0000-000097760000}"/>
    <cellStyle name="Normal 2 6 2 2 3 2 6" xfId="18261" xr:uid="{00000000-0005-0000-0000-000098760000}"/>
    <cellStyle name="Normal 2 6 2 2 3 3" xfId="13308" xr:uid="{00000000-0005-0000-0000-000099760000}"/>
    <cellStyle name="Normal 2 6 2 2 3 3 2" xfId="13309" xr:uid="{00000000-0005-0000-0000-00009A760000}"/>
    <cellStyle name="Normal 2 6 2 2 3 3 2 2" xfId="23939" xr:uid="{00000000-0005-0000-0000-00009B760000}"/>
    <cellStyle name="Normal 2 6 2 2 3 3 3" xfId="13310" xr:uid="{00000000-0005-0000-0000-00009C760000}"/>
    <cellStyle name="Normal 2 6 2 2 3 3 3 2" xfId="27775" xr:uid="{00000000-0005-0000-0000-00009D760000}"/>
    <cellStyle name="Normal 2 6 2 2 3 3 4" xfId="13311" xr:uid="{00000000-0005-0000-0000-00009E760000}"/>
    <cellStyle name="Normal 2 6 2 2 3 3 4 2" xfId="31612" xr:uid="{00000000-0005-0000-0000-00009F760000}"/>
    <cellStyle name="Normal 2 6 2 2 3 3 5" xfId="19365" xr:uid="{00000000-0005-0000-0000-0000A0760000}"/>
    <cellStyle name="Normal 2 6 2 2 3 4" xfId="13312" xr:uid="{00000000-0005-0000-0000-0000A1760000}"/>
    <cellStyle name="Normal 2 6 2 2 3 4 2" xfId="23936" xr:uid="{00000000-0005-0000-0000-0000A2760000}"/>
    <cellStyle name="Normal 2 6 2 2 3 5" xfId="13313" xr:uid="{00000000-0005-0000-0000-0000A3760000}"/>
    <cellStyle name="Normal 2 6 2 2 3 5 2" xfId="27772" xr:uid="{00000000-0005-0000-0000-0000A4760000}"/>
    <cellStyle name="Normal 2 6 2 2 3 6" xfId="13314" xr:uid="{00000000-0005-0000-0000-0000A5760000}"/>
    <cellStyle name="Normal 2 6 2 2 3 6 2" xfId="31609" xr:uid="{00000000-0005-0000-0000-0000A6760000}"/>
    <cellStyle name="Normal 2 6 2 2 3 7" xfId="18260" xr:uid="{00000000-0005-0000-0000-0000A7760000}"/>
    <cellStyle name="Normal 2 6 2 2 4" xfId="13315" xr:uid="{00000000-0005-0000-0000-0000A8760000}"/>
    <cellStyle name="Normal 2 6 2 2 4 2" xfId="13316" xr:uid="{00000000-0005-0000-0000-0000A9760000}"/>
    <cellStyle name="Normal 2 6 2 2 4 2 2" xfId="13317" xr:uid="{00000000-0005-0000-0000-0000AA760000}"/>
    <cellStyle name="Normal 2 6 2 2 4 2 2 2" xfId="23941" xr:uid="{00000000-0005-0000-0000-0000AB760000}"/>
    <cellStyle name="Normal 2 6 2 2 4 2 3" xfId="13318" xr:uid="{00000000-0005-0000-0000-0000AC760000}"/>
    <cellStyle name="Normal 2 6 2 2 4 2 3 2" xfId="27777" xr:uid="{00000000-0005-0000-0000-0000AD760000}"/>
    <cellStyle name="Normal 2 6 2 2 4 2 4" xfId="13319" xr:uid="{00000000-0005-0000-0000-0000AE760000}"/>
    <cellStyle name="Normal 2 6 2 2 4 2 4 2" xfId="31614" xr:uid="{00000000-0005-0000-0000-0000AF760000}"/>
    <cellStyle name="Normal 2 6 2 2 4 2 5" xfId="20349" xr:uid="{00000000-0005-0000-0000-0000B0760000}"/>
    <cellStyle name="Normal 2 6 2 2 4 3" xfId="13320" xr:uid="{00000000-0005-0000-0000-0000B1760000}"/>
    <cellStyle name="Normal 2 6 2 2 4 3 2" xfId="23940" xr:uid="{00000000-0005-0000-0000-0000B2760000}"/>
    <cellStyle name="Normal 2 6 2 2 4 4" xfId="13321" xr:uid="{00000000-0005-0000-0000-0000B3760000}"/>
    <cellStyle name="Normal 2 6 2 2 4 4 2" xfId="27776" xr:uid="{00000000-0005-0000-0000-0000B4760000}"/>
    <cellStyle name="Normal 2 6 2 2 4 5" xfId="13322" xr:uid="{00000000-0005-0000-0000-0000B5760000}"/>
    <cellStyle name="Normal 2 6 2 2 4 5 2" xfId="31613" xr:uid="{00000000-0005-0000-0000-0000B6760000}"/>
    <cellStyle name="Normal 2 6 2 2 4 6" xfId="18262" xr:uid="{00000000-0005-0000-0000-0000B7760000}"/>
    <cellStyle name="Normal 2 6 2 2 5" xfId="13323" xr:uid="{00000000-0005-0000-0000-0000B8760000}"/>
    <cellStyle name="Normal 2 6 2 2 5 2" xfId="13324" xr:uid="{00000000-0005-0000-0000-0000B9760000}"/>
    <cellStyle name="Normal 2 6 2 2 5 2 2" xfId="23942" xr:uid="{00000000-0005-0000-0000-0000BA760000}"/>
    <cellStyle name="Normal 2 6 2 2 5 3" xfId="13325" xr:uid="{00000000-0005-0000-0000-0000BB760000}"/>
    <cellStyle name="Normal 2 6 2 2 5 3 2" xfId="27778" xr:uid="{00000000-0005-0000-0000-0000BC760000}"/>
    <cellStyle name="Normal 2 6 2 2 5 4" xfId="13326" xr:uid="{00000000-0005-0000-0000-0000BD760000}"/>
    <cellStyle name="Normal 2 6 2 2 5 4 2" xfId="31615" xr:uid="{00000000-0005-0000-0000-0000BE760000}"/>
    <cellStyle name="Normal 2 6 2 2 5 5" xfId="19362" xr:uid="{00000000-0005-0000-0000-0000BF760000}"/>
    <cellStyle name="Normal 2 6 2 2 6" xfId="13327" xr:uid="{00000000-0005-0000-0000-0000C0760000}"/>
    <cellStyle name="Normal 2 6 2 2 6 2" xfId="23927" xr:uid="{00000000-0005-0000-0000-0000C1760000}"/>
    <cellStyle name="Normal 2 6 2 2 7" xfId="13328" xr:uid="{00000000-0005-0000-0000-0000C2760000}"/>
    <cellStyle name="Normal 2 6 2 2 7 2" xfId="27763" xr:uid="{00000000-0005-0000-0000-0000C3760000}"/>
    <cellStyle name="Normal 2 6 2 2 8" xfId="13329" xr:uid="{00000000-0005-0000-0000-0000C4760000}"/>
    <cellStyle name="Normal 2 6 2 2 8 2" xfId="31600" xr:uid="{00000000-0005-0000-0000-0000C5760000}"/>
    <cellStyle name="Normal 2 6 2 2 9" xfId="18255" xr:uid="{00000000-0005-0000-0000-0000C6760000}"/>
    <cellStyle name="Normal 2 6 2 3" xfId="13330" xr:uid="{00000000-0005-0000-0000-0000C7760000}"/>
    <cellStyle name="Normal 2 6 2 3 2" xfId="13331" xr:uid="{00000000-0005-0000-0000-0000C8760000}"/>
    <cellStyle name="Normal 2 6 2 3 2 2" xfId="13332" xr:uid="{00000000-0005-0000-0000-0000C9760000}"/>
    <cellStyle name="Normal 2 6 2 3 2 2 2" xfId="13333" xr:uid="{00000000-0005-0000-0000-0000CA760000}"/>
    <cellStyle name="Normal 2 6 2 3 2 2 2 2" xfId="13334" xr:uid="{00000000-0005-0000-0000-0000CB760000}"/>
    <cellStyle name="Normal 2 6 2 3 2 2 2 2 2" xfId="23946" xr:uid="{00000000-0005-0000-0000-0000CC760000}"/>
    <cellStyle name="Normal 2 6 2 3 2 2 2 3" xfId="13335" xr:uid="{00000000-0005-0000-0000-0000CD760000}"/>
    <cellStyle name="Normal 2 6 2 3 2 2 2 3 2" xfId="27782" xr:uid="{00000000-0005-0000-0000-0000CE760000}"/>
    <cellStyle name="Normal 2 6 2 3 2 2 2 4" xfId="13336" xr:uid="{00000000-0005-0000-0000-0000CF760000}"/>
    <cellStyle name="Normal 2 6 2 3 2 2 2 4 2" xfId="31619" xr:uid="{00000000-0005-0000-0000-0000D0760000}"/>
    <cellStyle name="Normal 2 6 2 3 2 2 2 5" xfId="20354" xr:uid="{00000000-0005-0000-0000-0000D1760000}"/>
    <cellStyle name="Normal 2 6 2 3 2 2 3" xfId="13337" xr:uid="{00000000-0005-0000-0000-0000D2760000}"/>
    <cellStyle name="Normal 2 6 2 3 2 2 3 2" xfId="23945" xr:uid="{00000000-0005-0000-0000-0000D3760000}"/>
    <cellStyle name="Normal 2 6 2 3 2 2 4" xfId="13338" xr:uid="{00000000-0005-0000-0000-0000D4760000}"/>
    <cellStyle name="Normal 2 6 2 3 2 2 4 2" xfId="27781" xr:uid="{00000000-0005-0000-0000-0000D5760000}"/>
    <cellStyle name="Normal 2 6 2 3 2 2 5" xfId="13339" xr:uid="{00000000-0005-0000-0000-0000D6760000}"/>
    <cellStyle name="Normal 2 6 2 3 2 2 5 2" xfId="31618" xr:uid="{00000000-0005-0000-0000-0000D7760000}"/>
    <cellStyle name="Normal 2 6 2 3 2 2 6" xfId="18265" xr:uid="{00000000-0005-0000-0000-0000D8760000}"/>
    <cellStyle name="Normal 2 6 2 3 2 3" xfId="13340" xr:uid="{00000000-0005-0000-0000-0000D9760000}"/>
    <cellStyle name="Normal 2 6 2 3 2 3 2" xfId="13341" xr:uid="{00000000-0005-0000-0000-0000DA760000}"/>
    <cellStyle name="Normal 2 6 2 3 2 3 2 2" xfId="23947" xr:uid="{00000000-0005-0000-0000-0000DB760000}"/>
    <cellStyle name="Normal 2 6 2 3 2 3 3" xfId="13342" xr:uid="{00000000-0005-0000-0000-0000DC760000}"/>
    <cellStyle name="Normal 2 6 2 3 2 3 3 2" xfId="27783" xr:uid="{00000000-0005-0000-0000-0000DD760000}"/>
    <cellStyle name="Normal 2 6 2 3 2 3 4" xfId="13343" xr:uid="{00000000-0005-0000-0000-0000DE760000}"/>
    <cellStyle name="Normal 2 6 2 3 2 3 4 2" xfId="31620" xr:uid="{00000000-0005-0000-0000-0000DF760000}"/>
    <cellStyle name="Normal 2 6 2 3 2 3 5" xfId="19367" xr:uid="{00000000-0005-0000-0000-0000E0760000}"/>
    <cellStyle name="Normal 2 6 2 3 2 4" xfId="13344" xr:uid="{00000000-0005-0000-0000-0000E1760000}"/>
    <cellStyle name="Normal 2 6 2 3 2 4 2" xfId="23944" xr:uid="{00000000-0005-0000-0000-0000E2760000}"/>
    <cellStyle name="Normal 2 6 2 3 2 5" xfId="13345" xr:uid="{00000000-0005-0000-0000-0000E3760000}"/>
    <cellStyle name="Normal 2 6 2 3 2 5 2" xfId="27780" xr:uid="{00000000-0005-0000-0000-0000E4760000}"/>
    <cellStyle name="Normal 2 6 2 3 2 6" xfId="13346" xr:uid="{00000000-0005-0000-0000-0000E5760000}"/>
    <cellStyle name="Normal 2 6 2 3 2 6 2" xfId="31617" xr:uid="{00000000-0005-0000-0000-0000E6760000}"/>
    <cellStyle name="Normal 2 6 2 3 2 7" xfId="18264" xr:uid="{00000000-0005-0000-0000-0000E7760000}"/>
    <cellStyle name="Normal 2 6 2 3 3" xfId="13347" xr:uid="{00000000-0005-0000-0000-0000E8760000}"/>
    <cellStyle name="Normal 2 6 2 3 3 2" xfId="13348" xr:uid="{00000000-0005-0000-0000-0000E9760000}"/>
    <cellStyle name="Normal 2 6 2 3 3 2 2" xfId="13349" xr:uid="{00000000-0005-0000-0000-0000EA760000}"/>
    <cellStyle name="Normal 2 6 2 3 3 2 2 2" xfId="23949" xr:uid="{00000000-0005-0000-0000-0000EB760000}"/>
    <cellStyle name="Normal 2 6 2 3 3 2 3" xfId="13350" xr:uid="{00000000-0005-0000-0000-0000EC760000}"/>
    <cellStyle name="Normal 2 6 2 3 3 2 3 2" xfId="27785" xr:uid="{00000000-0005-0000-0000-0000ED760000}"/>
    <cellStyle name="Normal 2 6 2 3 3 2 4" xfId="13351" xr:uid="{00000000-0005-0000-0000-0000EE760000}"/>
    <cellStyle name="Normal 2 6 2 3 3 2 4 2" xfId="31622" xr:uid="{00000000-0005-0000-0000-0000EF760000}"/>
    <cellStyle name="Normal 2 6 2 3 3 2 5" xfId="20353" xr:uid="{00000000-0005-0000-0000-0000F0760000}"/>
    <cellStyle name="Normal 2 6 2 3 3 3" xfId="13352" xr:uid="{00000000-0005-0000-0000-0000F1760000}"/>
    <cellStyle name="Normal 2 6 2 3 3 3 2" xfId="23948" xr:uid="{00000000-0005-0000-0000-0000F2760000}"/>
    <cellStyle name="Normal 2 6 2 3 3 4" xfId="13353" xr:uid="{00000000-0005-0000-0000-0000F3760000}"/>
    <cellStyle name="Normal 2 6 2 3 3 4 2" xfId="27784" xr:uid="{00000000-0005-0000-0000-0000F4760000}"/>
    <cellStyle name="Normal 2 6 2 3 3 5" xfId="13354" xr:uid="{00000000-0005-0000-0000-0000F5760000}"/>
    <cellStyle name="Normal 2 6 2 3 3 5 2" xfId="31621" xr:uid="{00000000-0005-0000-0000-0000F6760000}"/>
    <cellStyle name="Normal 2 6 2 3 3 6" xfId="18266" xr:uid="{00000000-0005-0000-0000-0000F7760000}"/>
    <cellStyle name="Normal 2 6 2 3 4" xfId="13355" xr:uid="{00000000-0005-0000-0000-0000F8760000}"/>
    <cellStyle name="Normal 2 6 2 3 4 2" xfId="13356" xr:uid="{00000000-0005-0000-0000-0000F9760000}"/>
    <cellStyle name="Normal 2 6 2 3 4 2 2" xfId="23950" xr:uid="{00000000-0005-0000-0000-0000FA760000}"/>
    <cellStyle name="Normal 2 6 2 3 4 3" xfId="13357" xr:uid="{00000000-0005-0000-0000-0000FB760000}"/>
    <cellStyle name="Normal 2 6 2 3 4 3 2" xfId="27786" xr:uid="{00000000-0005-0000-0000-0000FC760000}"/>
    <cellStyle name="Normal 2 6 2 3 4 4" xfId="13358" xr:uid="{00000000-0005-0000-0000-0000FD760000}"/>
    <cellStyle name="Normal 2 6 2 3 4 4 2" xfId="31623" xr:uid="{00000000-0005-0000-0000-0000FE760000}"/>
    <cellStyle name="Normal 2 6 2 3 4 5" xfId="19366" xr:uid="{00000000-0005-0000-0000-0000FF760000}"/>
    <cellStyle name="Normal 2 6 2 3 5" xfId="13359" xr:uid="{00000000-0005-0000-0000-000000770000}"/>
    <cellStyle name="Normal 2 6 2 3 5 2" xfId="23943" xr:uid="{00000000-0005-0000-0000-000001770000}"/>
    <cellStyle name="Normal 2 6 2 3 6" xfId="13360" xr:uid="{00000000-0005-0000-0000-000002770000}"/>
    <cellStyle name="Normal 2 6 2 3 6 2" xfId="27779" xr:uid="{00000000-0005-0000-0000-000003770000}"/>
    <cellStyle name="Normal 2 6 2 3 7" xfId="13361" xr:uid="{00000000-0005-0000-0000-000004770000}"/>
    <cellStyle name="Normal 2 6 2 3 7 2" xfId="31616" xr:uid="{00000000-0005-0000-0000-000005770000}"/>
    <cellStyle name="Normal 2 6 2 3 8" xfId="18263" xr:uid="{00000000-0005-0000-0000-000006770000}"/>
    <cellStyle name="Normal 2 6 2 4" xfId="13362" xr:uid="{00000000-0005-0000-0000-000007770000}"/>
    <cellStyle name="Normal 2 6 2 4 2" xfId="13363" xr:uid="{00000000-0005-0000-0000-000008770000}"/>
    <cellStyle name="Normal 2 6 2 4 2 2" xfId="13364" xr:uid="{00000000-0005-0000-0000-000009770000}"/>
    <cellStyle name="Normal 2 6 2 4 2 2 2" xfId="13365" xr:uid="{00000000-0005-0000-0000-00000A770000}"/>
    <cellStyle name="Normal 2 6 2 4 2 2 2 2" xfId="23953" xr:uid="{00000000-0005-0000-0000-00000B770000}"/>
    <cellStyle name="Normal 2 6 2 4 2 2 3" xfId="13366" xr:uid="{00000000-0005-0000-0000-00000C770000}"/>
    <cellStyle name="Normal 2 6 2 4 2 2 3 2" xfId="27789" xr:uid="{00000000-0005-0000-0000-00000D770000}"/>
    <cellStyle name="Normal 2 6 2 4 2 2 4" xfId="13367" xr:uid="{00000000-0005-0000-0000-00000E770000}"/>
    <cellStyle name="Normal 2 6 2 4 2 2 4 2" xfId="31626" xr:uid="{00000000-0005-0000-0000-00000F770000}"/>
    <cellStyle name="Normal 2 6 2 4 2 2 5" xfId="20355" xr:uid="{00000000-0005-0000-0000-000010770000}"/>
    <cellStyle name="Normal 2 6 2 4 2 3" xfId="13368" xr:uid="{00000000-0005-0000-0000-000011770000}"/>
    <cellStyle name="Normal 2 6 2 4 2 3 2" xfId="23952" xr:uid="{00000000-0005-0000-0000-000012770000}"/>
    <cellStyle name="Normal 2 6 2 4 2 4" xfId="13369" xr:uid="{00000000-0005-0000-0000-000013770000}"/>
    <cellStyle name="Normal 2 6 2 4 2 4 2" xfId="27788" xr:uid="{00000000-0005-0000-0000-000014770000}"/>
    <cellStyle name="Normal 2 6 2 4 2 5" xfId="13370" xr:uid="{00000000-0005-0000-0000-000015770000}"/>
    <cellStyle name="Normal 2 6 2 4 2 5 2" xfId="31625" xr:uid="{00000000-0005-0000-0000-000016770000}"/>
    <cellStyle name="Normal 2 6 2 4 2 6" xfId="18268" xr:uid="{00000000-0005-0000-0000-000017770000}"/>
    <cellStyle name="Normal 2 6 2 4 3" xfId="13371" xr:uid="{00000000-0005-0000-0000-000018770000}"/>
    <cellStyle name="Normal 2 6 2 4 3 2" xfId="13372" xr:uid="{00000000-0005-0000-0000-000019770000}"/>
    <cellStyle name="Normal 2 6 2 4 3 2 2" xfId="23954" xr:uid="{00000000-0005-0000-0000-00001A770000}"/>
    <cellStyle name="Normal 2 6 2 4 3 3" xfId="13373" xr:uid="{00000000-0005-0000-0000-00001B770000}"/>
    <cellStyle name="Normal 2 6 2 4 3 3 2" xfId="27790" xr:uid="{00000000-0005-0000-0000-00001C770000}"/>
    <cellStyle name="Normal 2 6 2 4 3 4" xfId="13374" xr:uid="{00000000-0005-0000-0000-00001D770000}"/>
    <cellStyle name="Normal 2 6 2 4 3 4 2" xfId="31627" xr:uid="{00000000-0005-0000-0000-00001E770000}"/>
    <cellStyle name="Normal 2 6 2 4 3 5" xfId="19368" xr:uid="{00000000-0005-0000-0000-00001F770000}"/>
    <cellStyle name="Normal 2 6 2 4 4" xfId="13375" xr:uid="{00000000-0005-0000-0000-000020770000}"/>
    <cellStyle name="Normal 2 6 2 4 4 2" xfId="23951" xr:uid="{00000000-0005-0000-0000-000021770000}"/>
    <cellStyle name="Normal 2 6 2 4 5" xfId="13376" xr:uid="{00000000-0005-0000-0000-000022770000}"/>
    <cellStyle name="Normal 2 6 2 4 5 2" xfId="27787" xr:uid="{00000000-0005-0000-0000-000023770000}"/>
    <cellStyle name="Normal 2 6 2 4 6" xfId="13377" xr:uid="{00000000-0005-0000-0000-000024770000}"/>
    <cellStyle name="Normal 2 6 2 4 6 2" xfId="31624" xr:uid="{00000000-0005-0000-0000-000025770000}"/>
    <cellStyle name="Normal 2 6 2 4 7" xfId="18267" xr:uid="{00000000-0005-0000-0000-000026770000}"/>
    <cellStyle name="Normal 2 6 2 5" xfId="13378" xr:uid="{00000000-0005-0000-0000-000027770000}"/>
    <cellStyle name="Normal 2 6 2 5 2" xfId="13379" xr:uid="{00000000-0005-0000-0000-000028770000}"/>
    <cellStyle name="Normal 2 6 2 5 2 2" xfId="13380" xr:uid="{00000000-0005-0000-0000-000029770000}"/>
    <cellStyle name="Normal 2 6 2 5 2 2 2" xfId="13381" xr:uid="{00000000-0005-0000-0000-00002A770000}"/>
    <cellStyle name="Normal 2 6 2 5 2 2 2 2" xfId="23957" xr:uid="{00000000-0005-0000-0000-00002B770000}"/>
    <cellStyle name="Normal 2 6 2 5 2 2 3" xfId="13382" xr:uid="{00000000-0005-0000-0000-00002C770000}"/>
    <cellStyle name="Normal 2 6 2 5 2 2 3 2" xfId="27793" xr:uid="{00000000-0005-0000-0000-00002D770000}"/>
    <cellStyle name="Normal 2 6 2 5 2 2 4" xfId="13383" xr:uid="{00000000-0005-0000-0000-00002E770000}"/>
    <cellStyle name="Normal 2 6 2 5 2 2 4 2" xfId="31630" xr:uid="{00000000-0005-0000-0000-00002F770000}"/>
    <cellStyle name="Normal 2 6 2 5 2 2 5" xfId="20607" xr:uid="{00000000-0005-0000-0000-000030770000}"/>
    <cellStyle name="Normal 2 6 2 5 2 3" xfId="13384" xr:uid="{00000000-0005-0000-0000-000031770000}"/>
    <cellStyle name="Normal 2 6 2 5 2 3 2" xfId="23956" xr:uid="{00000000-0005-0000-0000-000032770000}"/>
    <cellStyle name="Normal 2 6 2 5 2 4" xfId="13385" xr:uid="{00000000-0005-0000-0000-000033770000}"/>
    <cellStyle name="Normal 2 6 2 5 2 4 2" xfId="27792" xr:uid="{00000000-0005-0000-0000-000034770000}"/>
    <cellStyle name="Normal 2 6 2 5 2 5" xfId="13386" xr:uid="{00000000-0005-0000-0000-000035770000}"/>
    <cellStyle name="Normal 2 6 2 5 2 5 2" xfId="31629" xr:uid="{00000000-0005-0000-0000-000036770000}"/>
    <cellStyle name="Normal 2 6 2 5 2 6" xfId="18270" xr:uid="{00000000-0005-0000-0000-000037770000}"/>
    <cellStyle name="Normal 2 6 2 5 3" xfId="13387" xr:uid="{00000000-0005-0000-0000-000038770000}"/>
    <cellStyle name="Normal 2 6 2 5 3 2" xfId="13388" xr:uid="{00000000-0005-0000-0000-000039770000}"/>
    <cellStyle name="Normal 2 6 2 5 3 2 2" xfId="23958" xr:uid="{00000000-0005-0000-0000-00003A770000}"/>
    <cellStyle name="Normal 2 6 2 5 3 3" xfId="13389" xr:uid="{00000000-0005-0000-0000-00003B770000}"/>
    <cellStyle name="Normal 2 6 2 5 3 3 2" xfId="27794" xr:uid="{00000000-0005-0000-0000-00003C770000}"/>
    <cellStyle name="Normal 2 6 2 5 3 4" xfId="13390" xr:uid="{00000000-0005-0000-0000-00003D770000}"/>
    <cellStyle name="Normal 2 6 2 5 3 4 2" xfId="31631" xr:uid="{00000000-0005-0000-0000-00003E770000}"/>
    <cellStyle name="Normal 2 6 2 5 3 5" xfId="19616" xr:uid="{00000000-0005-0000-0000-00003F770000}"/>
    <cellStyle name="Normal 2 6 2 5 4" xfId="13391" xr:uid="{00000000-0005-0000-0000-000040770000}"/>
    <cellStyle name="Normal 2 6 2 5 4 2" xfId="23955" xr:uid="{00000000-0005-0000-0000-000041770000}"/>
    <cellStyle name="Normal 2 6 2 5 5" xfId="13392" xr:uid="{00000000-0005-0000-0000-000042770000}"/>
    <cellStyle name="Normal 2 6 2 5 5 2" xfId="27791" xr:uid="{00000000-0005-0000-0000-000043770000}"/>
    <cellStyle name="Normal 2 6 2 5 6" xfId="13393" xr:uid="{00000000-0005-0000-0000-000044770000}"/>
    <cellStyle name="Normal 2 6 2 5 6 2" xfId="31628" xr:uid="{00000000-0005-0000-0000-000045770000}"/>
    <cellStyle name="Normal 2 6 2 5 7" xfId="18269" xr:uid="{00000000-0005-0000-0000-000046770000}"/>
    <cellStyle name="Normal 2 6 2 6" xfId="13394" xr:uid="{00000000-0005-0000-0000-000047770000}"/>
    <cellStyle name="Normal 2 6 2 6 2" xfId="13395" xr:uid="{00000000-0005-0000-0000-000048770000}"/>
    <cellStyle name="Normal 2 6 2 6 2 2" xfId="13396" xr:uid="{00000000-0005-0000-0000-000049770000}"/>
    <cellStyle name="Normal 2 6 2 6 2 2 2" xfId="23960" xr:uid="{00000000-0005-0000-0000-00004A770000}"/>
    <cellStyle name="Normal 2 6 2 6 2 3" xfId="13397" xr:uid="{00000000-0005-0000-0000-00004B770000}"/>
    <cellStyle name="Normal 2 6 2 6 2 3 2" xfId="27796" xr:uid="{00000000-0005-0000-0000-00004C770000}"/>
    <cellStyle name="Normal 2 6 2 6 2 4" xfId="13398" xr:uid="{00000000-0005-0000-0000-00004D770000}"/>
    <cellStyle name="Normal 2 6 2 6 2 4 2" xfId="31633" xr:uid="{00000000-0005-0000-0000-00004E770000}"/>
    <cellStyle name="Normal 2 6 2 6 2 5" xfId="20348" xr:uid="{00000000-0005-0000-0000-00004F770000}"/>
    <cellStyle name="Normal 2 6 2 6 3" xfId="13399" xr:uid="{00000000-0005-0000-0000-000050770000}"/>
    <cellStyle name="Normal 2 6 2 6 3 2" xfId="23959" xr:uid="{00000000-0005-0000-0000-000051770000}"/>
    <cellStyle name="Normal 2 6 2 6 4" xfId="13400" xr:uid="{00000000-0005-0000-0000-000052770000}"/>
    <cellStyle name="Normal 2 6 2 6 4 2" xfId="27795" xr:uid="{00000000-0005-0000-0000-000053770000}"/>
    <cellStyle name="Normal 2 6 2 6 5" xfId="13401" xr:uid="{00000000-0005-0000-0000-000054770000}"/>
    <cellStyle name="Normal 2 6 2 6 5 2" xfId="31632" xr:uid="{00000000-0005-0000-0000-000055770000}"/>
    <cellStyle name="Normal 2 6 2 6 6" xfId="18271" xr:uid="{00000000-0005-0000-0000-000056770000}"/>
    <cellStyle name="Normal 2 6 2 7" xfId="13402" xr:uid="{00000000-0005-0000-0000-000057770000}"/>
    <cellStyle name="Normal 2 6 2 7 2" xfId="13403" xr:uid="{00000000-0005-0000-0000-000058770000}"/>
    <cellStyle name="Normal 2 6 2 7 2 2" xfId="23961" xr:uid="{00000000-0005-0000-0000-000059770000}"/>
    <cellStyle name="Normal 2 6 2 7 3" xfId="13404" xr:uid="{00000000-0005-0000-0000-00005A770000}"/>
    <cellStyle name="Normal 2 6 2 7 3 2" xfId="27797" xr:uid="{00000000-0005-0000-0000-00005B770000}"/>
    <cellStyle name="Normal 2 6 2 7 4" xfId="13405" xr:uid="{00000000-0005-0000-0000-00005C770000}"/>
    <cellStyle name="Normal 2 6 2 7 4 2" xfId="31634" xr:uid="{00000000-0005-0000-0000-00005D770000}"/>
    <cellStyle name="Normal 2 6 2 7 5" xfId="19361" xr:uid="{00000000-0005-0000-0000-00005E770000}"/>
    <cellStyle name="Normal 2 6 2 8" xfId="13406" xr:uid="{00000000-0005-0000-0000-00005F770000}"/>
    <cellStyle name="Normal 2 6 2 8 2" xfId="23926" xr:uid="{00000000-0005-0000-0000-000060770000}"/>
    <cellStyle name="Normal 2 6 2 9" xfId="13407" xr:uid="{00000000-0005-0000-0000-000061770000}"/>
    <cellStyle name="Normal 2 6 2 9 2" xfId="27762" xr:uid="{00000000-0005-0000-0000-000062770000}"/>
    <cellStyle name="Normal 2 6 3" xfId="13408" xr:uid="{00000000-0005-0000-0000-000063770000}"/>
    <cellStyle name="Normal 2 6 3 10" xfId="13409" xr:uid="{00000000-0005-0000-0000-000064770000}"/>
    <cellStyle name="Normal 2 6 3 10 2" xfId="31635" xr:uid="{00000000-0005-0000-0000-000065770000}"/>
    <cellStyle name="Normal 2 6 3 11" xfId="18272" xr:uid="{00000000-0005-0000-0000-000066770000}"/>
    <cellStyle name="Normal 2 6 3 2" xfId="13410" xr:uid="{00000000-0005-0000-0000-000067770000}"/>
    <cellStyle name="Normal 2 6 3 2 2" xfId="13411" xr:uid="{00000000-0005-0000-0000-000068770000}"/>
    <cellStyle name="Normal 2 6 3 2 2 2" xfId="13412" xr:uid="{00000000-0005-0000-0000-000069770000}"/>
    <cellStyle name="Normal 2 6 3 2 2 2 2" xfId="13413" xr:uid="{00000000-0005-0000-0000-00006A770000}"/>
    <cellStyle name="Normal 2 6 3 2 2 2 2 2" xfId="13414" xr:uid="{00000000-0005-0000-0000-00006B770000}"/>
    <cellStyle name="Normal 2 6 3 2 2 2 2 2 2" xfId="13415" xr:uid="{00000000-0005-0000-0000-00006C770000}"/>
    <cellStyle name="Normal 2 6 3 2 2 2 2 2 2 2" xfId="23967" xr:uid="{00000000-0005-0000-0000-00006D770000}"/>
    <cellStyle name="Normal 2 6 3 2 2 2 2 2 3" xfId="13416" xr:uid="{00000000-0005-0000-0000-00006E770000}"/>
    <cellStyle name="Normal 2 6 3 2 2 2 2 2 3 2" xfId="27803" xr:uid="{00000000-0005-0000-0000-00006F770000}"/>
    <cellStyle name="Normal 2 6 3 2 2 2 2 2 4" xfId="13417" xr:uid="{00000000-0005-0000-0000-000070770000}"/>
    <cellStyle name="Normal 2 6 3 2 2 2 2 2 4 2" xfId="31640" xr:uid="{00000000-0005-0000-0000-000071770000}"/>
    <cellStyle name="Normal 2 6 3 2 2 2 2 2 5" xfId="20359" xr:uid="{00000000-0005-0000-0000-000072770000}"/>
    <cellStyle name="Normal 2 6 3 2 2 2 2 3" xfId="13418" xr:uid="{00000000-0005-0000-0000-000073770000}"/>
    <cellStyle name="Normal 2 6 3 2 2 2 2 3 2" xfId="23966" xr:uid="{00000000-0005-0000-0000-000074770000}"/>
    <cellStyle name="Normal 2 6 3 2 2 2 2 4" xfId="13419" xr:uid="{00000000-0005-0000-0000-000075770000}"/>
    <cellStyle name="Normal 2 6 3 2 2 2 2 4 2" xfId="27802" xr:uid="{00000000-0005-0000-0000-000076770000}"/>
    <cellStyle name="Normal 2 6 3 2 2 2 2 5" xfId="13420" xr:uid="{00000000-0005-0000-0000-000077770000}"/>
    <cellStyle name="Normal 2 6 3 2 2 2 2 5 2" xfId="31639" xr:uid="{00000000-0005-0000-0000-000078770000}"/>
    <cellStyle name="Normal 2 6 3 2 2 2 2 6" xfId="18276" xr:uid="{00000000-0005-0000-0000-000079770000}"/>
    <cellStyle name="Normal 2 6 3 2 2 2 3" xfId="13421" xr:uid="{00000000-0005-0000-0000-00007A770000}"/>
    <cellStyle name="Normal 2 6 3 2 2 2 3 2" xfId="13422" xr:uid="{00000000-0005-0000-0000-00007B770000}"/>
    <cellStyle name="Normal 2 6 3 2 2 2 3 2 2" xfId="23968" xr:uid="{00000000-0005-0000-0000-00007C770000}"/>
    <cellStyle name="Normal 2 6 3 2 2 2 3 3" xfId="13423" xr:uid="{00000000-0005-0000-0000-00007D770000}"/>
    <cellStyle name="Normal 2 6 3 2 2 2 3 3 2" xfId="27804" xr:uid="{00000000-0005-0000-0000-00007E770000}"/>
    <cellStyle name="Normal 2 6 3 2 2 2 3 4" xfId="13424" xr:uid="{00000000-0005-0000-0000-00007F770000}"/>
    <cellStyle name="Normal 2 6 3 2 2 2 3 4 2" xfId="31641" xr:uid="{00000000-0005-0000-0000-000080770000}"/>
    <cellStyle name="Normal 2 6 3 2 2 2 3 5" xfId="19372" xr:uid="{00000000-0005-0000-0000-000081770000}"/>
    <cellStyle name="Normal 2 6 3 2 2 2 4" xfId="13425" xr:uid="{00000000-0005-0000-0000-000082770000}"/>
    <cellStyle name="Normal 2 6 3 2 2 2 4 2" xfId="23965" xr:uid="{00000000-0005-0000-0000-000083770000}"/>
    <cellStyle name="Normal 2 6 3 2 2 2 5" xfId="13426" xr:uid="{00000000-0005-0000-0000-000084770000}"/>
    <cellStyle name="Normal 2 6 3 2 2 2 5 2" xfId="27801" xr:uid="{00000000-0005-0000-0000-000085770000}"/>
    <cellStyle name="Normal 2 6 3 2 2 2 6" xfId="13427" xr:uid="{00000000-0005-0000-0000-000086770000}"/>
    <cellStyle name="Normal 2 6 3 2 2 2 6 2" xfId="31638" xr:uid="{00000000-0005-0000-0000-000087770000}"/>
    <cellStyle name="Normal 2 6 3 2 2 2 7" xfId="18275" xr:uid="{00000000-0005-0000-0000-000088770000}"/>
    <cellStyle name="Normal 2 6 3 2 2 3" xfId="13428" xr:uid="{00000000-0005-0000-0000-000089770000}"/>
    <cellStyle name="Normal 2 6 3 2 2 3 2" xfId="13429" xr:uid="{00000000-0005-0000-0000-00008A770000}"/>
    <cellStyle name="Normal 2 6 3 2 2 3 2 2" xfId="13430" xr:uid="{00000000-0005-0000-0000-00008B770000}"/>
    <cellStyle name="Normal 2 6 3 2 2 3 2 2 2" xfId="23970" xr:uid="{00000000-0005-0000-0000-00008C770000}"/>
    <cellStyle name="Normal 2 6 3 2 2 3 2 3" xfId="13431" xr:uid="{00000000-0005-0000-0000-00008D770000}"/>
    <cellStyle name="Normal 2 6 3 2 2 3 2 3 2" xfId="27806" xr:uid="{00000000-0005-0000-0000-00008E770000}"/>
    <cellStyle name="Normal 2 6 3 2 2 3 2 4" xfId="13432" xr:uid="{00000000-0005-0000-0000-00008F770000}"/>
    <cellStyle name="Normal 2 6 3 2 2 3 2 4 2" xfId="31643" xr:uid="{00000000-0005-0000-0000-000090770000}"/>
    <cellStyle name="Normal 2 6 3 2 2 3 2 5" xfId="20358" xr:uid="{00000000-0005-0000-0000-000091770000}"/>
    <cellStyle name="Normal 2 6 3 2 2 3 3" xfId="13433" xr:uid="{00000000-0005-0000-0000-000092770000}"/>
    <cellStyle name="Normal 2 6 3 2 2 3 3 2" xfId="23969" xr:uid="{00000000-0005-0000-0000-000093770000}"/>
    <cellStyle name="Normal 2 6 3 2 2 3 4" xfId="13434" xr:uid="{00000000-0005-0000-0000-000094770000}"/>
    <cellStyle name="Normal 2 6 3 2 2 3 4 2" xfId="27805" xr:uid="{00000000-0005-0000-0000-000095770000}"/>
    <cellStyle name="Normal 2 6 3 2 2 3 5" xfId="13435" xr:uid="{00000000-0005-0000-0000-000096770000}"/>
    <cellStyle name="Normal 2 6 3 2 2 3 5 2" xfId="31642" xr:uid="{00000000-0005-0000-0000-000097770000}"/>
    <cellStyle name="Normal 2 6 3 2 2 3 6" xfId="18277" xr:uid="{00000000-0005-0000-0000-000098770000}"/>
    <cellStyle name="Normal 2 6 3 2 2 4" xfId="13436" xr:uid="{00000000-0005-0000-0000-000099770000}"/>
    <cellStyle name="Normal 2 6 3 2 2 4 2" xfId="13437" xr:uid="{00000000-0005-0000-0000-00009A770000}"/>
    <cellStyle name="Normal 2 6 3 2 2 4 2 2" xfId="23971" xr:uid="{00000000-0005-0000-0000-00009B770000}"/>
    <cellStyle name="Normal 2 6 3 2 2 4 3" xfId="13438" xr:uid="{00000000-0005-0000-0000-00009C770000}"/>
    <cellStyle name="Normal 2 6 3 2 2 4 3 2" xfId="27807" xr:uid="{00000000-0005-0000-0000-00009D770000}"/>
    <cellStyle name="Normal 2 6 3 2 2 4 4" xfId="13439" xr:uid="{00000000-0005-0000-0000-00009E770000}"/>
    <cellStyle name="Normal 2 6 3 2 2 4 4 2" xfId="31644" xr:uid="{00000000-0005-0000-0000-00009F770000}"/>
    <cellStyle name="Normal 2 6 3 2 2 4 5" xfId="19371" xr:uid="{00000000-0005-0000-0000-0000A0770000}"/>
    <cellStyle name="Normal 2 6 3 2 2 5" xfId="13440" xr:uid="{00000000-0005-0000-0000-0000A1770000}"/>
    <cellStyle name="Normal 2 6 3 2 2 5 2" xfId="23964" xr:uid="{00000000-0005-0000-0000-0000A2770000}"/>
    <cellStyle name="Normal 2 6 3 2 2 6" xfId="13441" xr:uid="{00000000-0005-0000-0000-0000A3770000}"/>
    <cellStyle name="Normal 2 6 3 2 2 6 2" xfId="27800" xr:uid="{00000000-0005-0000-0000-0000A4770000}"/>
    <cellStyle name="Normal 2 6 3 2 2 7" xfId="13442" xr:uid="{00000000-0005-0000-0000-0000A5770000}"/>
    <cellStyle name="Normal 2 6 3 2 2 7 2" xfId="31637" xr:uid="{00000000-0005-0000-0000-0000A6770000}"/>
    <cellStyle name="Normal 2 6 3 2 2 8" xfId="18274" xr:uid="{00000000-0005-0000-0000-0000A7770000}"/>
    <cellStyle name="Normal 2 6 3 2 3" xfId="13443" xr:uid="{00000000-0005-0000-0000-0000A8770000}"/>
    <cellStyle name="Normal 2 6 3 2 3 2" xfId="13444" xr:uid="{00000000-0005-0000-0000-0000A9770000}"/>
    <cellStyle name="Normal 2 6 3 2 3 2 2" xfId="13445" xr:uid="{00000000-0005-0000-0000-0000AA770000}"/>
    <cellStyle name="Normal 2 6 3 2 3 2 2 2" xfId="13446" xr:uid="{00000000-0005-0000-0000-0000AB770000}"/>
    <cellStyle name="Normal 2 6 3 2 3 2 2 2 2" xfId="23974" xr:uid="{00000000-0005-0000-0000-0000AC770000}"/>
    <cellStyle name="Normal 2 6 3 2 3 2 2 3" xfId="13447" xr:uid="{00000000-0005-0000-0000-0000AD770000}"/>
    <cellStyle name="Normal 2 6 3 2 3 2 2 3 2" xfId="27810" xr:uid="{00000000-0005-0000-0000-0000AE770000}"/>
    <cellStyle name="Normal 2 6 3 2 3 2 2 4" xfId="13448" xr:uid="{00000000-0005-0000-0000-0000AF770000}"/>
    <cellStyle name="Normal 2 6 3 2 3 2 2 4 2" xfId="31647" xr:uid="{00000000-0005-0000-0000-0000B0770000}"/>
    <cellStyle name="Normal 2 6 3 2 3 2 2 5" xfId="20360" xr:uid="{00000000-0005-0000-0000-0000B1770000}"/>
    <cellStyle name="Normal 2 6 3 2 3 2 3" xfId="13449" xr:uid="{00000000-0005-0000-0000-0000B2770000}"/>
    <cellStyle name="Normal 2 6 3 2 3 2 3 2" xfId="23973" xr:uid="{00000000-0005-0000-0000-0000B3770000}"/>
    <cellStyle name="Normal 2 6 3 2 3 2 4" xfId="13450" xr:uid="{00000000-0005-0000-0000-0000B4770000}"/>
    <cellStyle name="Normal 2 6 3 2 3 2 4 2" xfId="27809" xr:uid="{00000000-0005-0000-0000-0000B5770000}"/>
    <cellStyle name="Normal 2 6 3 2 3 2 5" xfId="13451" xr:uid="{00000000-0005-0000-0000-0000B6770000}"/>
    <cellStyle name="Normal 2 6 3 2 3 2 5 2" xfId="31646" xr:uid="{00000000-0005-0000-0000-0000B7770000}"/>
    <cellStyle name="Normal 2 6 3 2 3 2 6" xfId="18279" xr:uid="{00000000-0005-0000-0000-0000B8770000}"/>
    <cellStyle name="Normal 2 6 3 2 3 3" xfId="13452" xr:uid="{00000000-0005-0000-0000-0000B9770000}"/>
    <cellStyle name="Normal 2 6 3 2 3 3 2" xfId="13453" xr:uid="{00000000-0005-0000-0000-0000BA770000}"/>
    <cellStyle name="Normal 2 6 3 2 3 3 2 2" xfId="23975" xr:uid="{00000000-0005-0000-0000-0000BB770000}"/>
    <cellStyle name="Normal 2 6 3 2 3 3 3" xfId="13454" xr:uid="{00000000-0005-0000-0000-0000BC770000}"/>
    <cellStyle name="Normal 2 6 3 2 3 3 3 2" xfId="27811" xr:uid="{00000000-0005-0000-0000-0000BD770000}"/>
    <cellStyle name="Normal 2 6 3 2 3 3 4" xfId="13455" xr:uid="{00000000-0005-0000-0000-0000BE770000}"/>
    <cellStyle name="Normal 2 6 3 2 3 3 4 2" xfId="31648" xr:uid="{00000000-0005-0000-0000-0000BF770000}"/>
    <cellStyle name="Normal 2 6 3 2 3 3 5" xfId="19373" xr:uid="{00000000-0005-0000-0000-0000C0770000}"/>
    <cellStyle name="Normal 2 6 3 2 3 4" xfId="13456" xr:uid="{00000000-0005-0000-0000-0000C1770000}"/>
    <cellStyle name="Normal 2 6 3 2 3 4 2" xfId="23972" xr:uid="{00000000-0005-0000-0000-0000C2770000}"/>
    <cellStyle name="Normal 2 6 3 2 3 5" xfId="13457" xr:uid="{00000000-0005-0000-0000-0000C3770000}"/>
    <cellStyle name="Normal 2 6 3 2 3 5 2" xfId="27808" xr:uid="{00000000-0005-0000-0000-0000C4770000}"/>
    <cellStyle name="Normal 2 6 3 2 3 6" xfId="13458" xr:uid="{00000000-0005-0000-0000-0000C5770000}"/>
    <cellStyle name="Normal 2 6 3 2 3 6 2" xfId="31645" xr:uid="{00000000-0005-0000-0000-0000C6770000}"/>
    <cellStyle name="Normal 2 6 3 2 3 7" xfId="18278" xr:uid="{00000000-0005-0000-0000-0000C7770000}"/>
    <cellStyle name="Normal 2 6 3 2 4" xfId="13459" xr:uid="{00000000-0005-0000-0000-0000C8770000}"/>
    <cellStyle name="Normal 2 6 3 2 4 2" xfId="13460" xr:uid="{00000000-0005-0000-0000-0000C9770000}"/>
    <cellStyle name="Normal 2 6 3 2 4 2 2" xfId="13461" xr:uid="{00000000-0005-0000-0000-0000CA770000}"/>
    <cellStyle name="Normal 2 6 3 2 4 2 2 2" xfId="23977" xr:uid="{00000000-0005-0000-0000-0000CB770000}"/>
    <cellStyle name="Normal 2 6 3 2 4 2 3" xfId="13462" xr:uid="{00000000-0005-0000-0000-0000CC770000}"/>
    <cellStyle name="Normal 2 6 3 2 4 2 3 2" xfId="27813" xr:uid="{00000000-0005-0000-0000-0000CD770000}"/>
    <cellStyle name="Normal 2 6 3 2 4 2 4" xfId="13463" xr:uid="{00000000-0005-0000-0000-0000CE770000}"/>
    <cellStyle name="Normal 2 6 3 2 4 2 4 2" xfId="31650" xr:uid="{00000000-0005-0000-0000-0000CF770000}"/>
    <cellStyle name="Normal 2 6 3 2 4 2 5" xfId="20357" xr:uid="{00000000-0005-0000-0000-0000D0770000}"/>
    <cellStyle name="Normal 2 6 3 2 4 3" xfId="13464" xr:uid="{00000000-0005-0000-0000-0000D1770000}"/>
    <cellStyle name="Normal 2 6 3 2 4 3 2" xfId="23976" xr:uid="{00000000-0005-0000-0000-0000D2770000}"/>
    <cellStyle name="Normal 2 6 3 2 4 4" xfId="13465" xr:uid="{00000000-0005-0000-0000-0000D3770000}"/>
    <cellStyle name="Normal 2 6 3 2 4 4 2" xfId="27812" xr:uid="{00000000-0005-0000-0000-0000D4770000}"/>
    <cellStyle name="Normal 2 6 3 2 4 5" xfId="13466" xr:uid="{00000000-0005-0000-0000-0000D5770000}"/>
    <cellStyle name="Normal 2 6 3 2 4 5 2" xfId="31649" xr:uid="{00000000-0005-0000-0000-0000D6770000}"/>
    <cellStyle name="Normal 2 6 3 2 4 6" xfId="18280" xr:uid="{00000000-0005-0000-0000-0000D7770000}"/>
    <cellStyle name="Normal 2 6 3 2 5" xfId="13467" xr:uid="{00000000-0005-0000-0000-0000D8770000}"/>
    <cellStyle name="Normal 2 6 3 2 5 2" xfId="13468" xr:uid="{00000000-0005-0000-0000-0000D9770000}"/>
    <cellStyle name="Normal 2 6 3 2 5 2 2" xfId="23978" xr:uid="{00000000-0005-0000-0000-0000DA770000}"/>
    <cellStyle name="Normal 2 6 3 2 5 3" xfId="13469" xr:uid="{00000000-0005-0000-0000-0000DB770000}"/>
    <cellStyle name="Normal 2 6 3 2 5 3 2" xfId="27814" xr:uid="{00000000-0005-0000-0000-0000DC770000}"/>
    <cellStyle name="Normal 2 6 3 2 5 4" xfId="13470" xr:uid="{00000000-0005-0000-0000-0000DD770000}"/>
    <cellStyle name="Normal 2 6 3 2 5 4 2" xfId="31651" xr:uid="{00000000-0005-0000-0000-0000DE770000}"/>
    <cellStyle name="Normal 2 6 3 2 5 5" xfId="19370" xr:uid="{00000000-0005-0000-0000-0000DF770000}"/>
    <cellStyle name="Normal 2 6 3 2 6" xfId="13471" xr:uid="{00000000-0005-0000-0000-0000E0770000}"/>
    <cellStyle name="Normal 2 6 3 2 6 2" xfId="23963" xr:uid="{00000000-0005-0000-0000-0000E1770000}"/>
    <cellStyle name="Normal 2 6 3 2 7" xfId="13472" xr:uid="{00000000-0005-0000-0000-0000E2770000}"/>
    <cellStyle name="Normal 2 6 3 2 7 2" xfId="27799" xr:uid="{00000000-0005-0000-0000-0000E3770000}"/>
    <cellStyle name="Normal 2 6 3 2 8" xfId="13473" xr:uid="{00000000-0005-0000-0000-0000E4770000}"/>
    <cellStyle name="Normal 2 6 3 2 8 2" xfId="31636" xr:uid="{00000000-0005-0000-0000-0000E5770000}"/>
    <cellStyle name="Normal 2 6 3 2 9" xfId="18273" xr:uid="{00000000-0005-0000-0000-0000E6770000}"/>
    <cellStyle name="Normal 2 6 3 3" xfId="13474" xr:uid="{00000000-0005-0000-0000-0000E7770000}"/>
    <cellStyle name="Normal 2 6 3 3 2" xfId="13475" xr:uid="{00000000-0005-0000-0000-0000E8770000}"/>
    <cellStyle name="Normal 2 6 3 3 2 2" xfId="13476" xr:uid="{00000000-0005-0000-0000-0000E9770000}"/>
    <cellStyle name="Normal 2 6 3 3 2 2 2" xfId="13477" xr:uid="{00000000-0005-0000-0000-0000EA770000}"/>
    <cellStyle name="Normal 2 6 3 3 2 2 2 2" xfId="13478" xr:uid="{00000000-0005-0000-0000-0000EB770000}"/>
    <cellStyle name="Normal 2 6 3 3 2 2 2 2 2" xfId="23982" xr:uid="{00000000-0005-0000-0000-0000EC770000}"/>
    <cellStyle name="Normal 2 6 3 3 2 2 2 3" xfId="13479" xr:uid="{00000000-0005-0000-0000-0000ED770000}"/>
    <cellStyle name="Normal 2 6 3 3 2 2 2 3 2" xfId="27818" xr:uid="{00000000-0005-0000-0000-0000EE770000}"/>
    <cellStyle name="Normal 2 6 3 3 2 2 2 4" xfId="13480" xr:uid="{00000000-0005-0000-0000-0000EF770000}"/>
    <cellStyle name="Normal 2 6 3 3 2 2 2 4 2" xfId="31655" xr:uid="{00000000-0005-0000-0000-0000F0770000}"/>
    <cellStyle name="Normal 2 6 3 3 2 2 2 5" xfId="20362" xr:uid="{00000000-0005-0000-0000-0000F1770000}"/>
    <cellStyle name="Normal 2 6 3 3 2 2 3" xfId="13481" xr:uid="{00000000-0005-0000-0000-0000F2770000}"/>
    <cellStyle name="Normal 2 6 3 3 2 2 3 2" xfId="23981" xr:uid="{00000000-0005-0000-0000-0000F3770000}"/>
    <cellStyle name="Normal 2 6 3 3 2 2 4" xfId="13482" xr:uid="{00000000-0005-0000-0000-0000F4770000}"/>
    <cellStyle name="Normal 2 6 3 3 2 2 4 2" xfId="27817" xr:uid="{00000000-0005-0000-0000-0000F5770000}"/>
    <cellStyle name="Normal 2 6 3 3 2 2 5" xfId="13483" xr:uid="{00000000-0005-0000-0000-0000F6770000}"/>
    <cellStyle name="Normal 2 6 3 3 2 2 5 2" xfId="31654" xr:uid="{00000000-0005-0000-0000-0000F7770000}"/>
    <cellStyle name="Normal 2 6 3 3 2 2 6" xfId="18283" xr:uid="{00000000-0005-0000-0000-0000F8770000}"/>
    <cellStyle name="Normal 2 6 3 3 2 3" xfId="13484" xr:uid="{00000000-0005-0000-0000-0000F9770000}"/>
    <cellStyle name="Normal 2 6 3 3 2 3 2" xfId="13485" xr:uid="{00000000-0005-0000-0000-0000FA770000}"/>
    <cellStyle name="Normal 2 6 3 3 2 3 2 2" xfId="23983" xr:uid="{00000000-0005-0000-0000-0000FB770000}"/>
    <cellStyle name="Normal 2 6 3 3 2 3 3" xfId="13486" xr:uid="{00000000-0005-0000-0000-0000FC770000}"/>
    <cellStyle name="Normal 2 6 3 3 2 3 3 2" xfId="27819" xr:uid="{00000000-0005-0000-0000-0000FD770000}"/>
    <cellStyle name="Normal 2 6 3 3 2 3 4" xfId="13487" xr:uid="{00000000-0005-0000-0000-0000FE770000}"/>
    <cellStyle name="Normal 2 6 3 3 2 3 4 2" xfId="31656" xr:uid="{00000000-0005-0000-0000-0000FF770000}"/>
    <cellStyle name="Normal 2 6 3 3 2 3 5" xfId="19375" xr:uid="{00000000-0005-0000-0000-000000780000}"/>
    <cellStyle name="Normal 2 6 3 3 2 4" xfId="13488" xr:uid="{00000000-0005-0000-0000-000001780000}"/>
    <cellStyle name="Normal 2 6 3 3 2 4 2" xfId="23980" xr:uid="{00000000-0005-0000-0000-000002780000}"/>
    <cellStyle name="Normal 2 6 3 3 2 5" xfId="13489" xr:uid="{00000000-0005-0000-0000-000003780000}"/>
    <cellStyle name="Normal 2 6 3 3 2 5 2" xfId="27816" xr:uid="{00000000-0005-0000-0000-000004780000}"/>
    <cellStyle name="Normal 2 6 3 3 2 6" xfId="13490" xr:uid="{00000000-0005-0000-0000-000005780000}"/>
    <cellStyle name="Normal 2 6 3 3 2 6 2" xfId="31653" xr:uid="{00000000-0005-0000-0000-000006780000}"/>
    <cellStyle name="Normal 2 6 3 3 2 7" xfId="18282" xr:uid="{00000000-0005-0000-0000-000007780000}"/>
    <cellStyle name="Normal 2 6 3 3 3" xfId="13491" xr:uid="{00000000-0005-0000-0000-000008780000}"/>
    <cellStyle name="Normal 2 6 3 3 3 2" xfId="13492" xr:uid="{00000000-0005-0000-0000-000009780000}"/>
    <cellStyle name="Normal 2 6 3 3 3 2 2" xfId="13493" xr:uid="{00000000-0005-0000-0000-00000A780000}"/>
    <cellStyle name="Normal 2 6 3 3 3 2 2 2" xfId="23985" xr:uid="{00000000-0005-0000-0000-00000B780000}"/>
    <cellStyle name="Normal 2 6 3 3 3 2 3" xfId="13494" xr:uid="{00000000-0005-0000-0000-00000C780000}"/>
    <cellStyle name="Normal 2 6 3 3 3 2 3 2" xfId="27821" xr:uid="{00000000-0005-0000-0000-00000D780000}"/>
    <cellStyle name="Normal 2 6 3 3 3 2 4" xfId="13495" xr:uid="{00000000-0005-0000-0000-00000E780000}"/>
    <cellStyle name="Normal 2 6 3 3 3 2 4 2" xfId="31658" xr:uid="{00000000-0005-0000-0000-00000F780000}"/>
    <cellStyle name="Normal 2 6 3 3 3 2 5" xfId="20361" xr:uid="{00000000-0005-0000-0000-000010780000}"/>
    <cellStyle name="Normal 2 6 3 3 3 3" xfId="13496" xr:uid="{00000000-0005-0000-0000-000011780000}"/>
    <cellStyle name="Normal 2 6 3 3 3 3 2" xfId="23984" xr:uid="{00000000-0005-0000-0000-000012780000}"/>
    <cellStyle name="Normal 2 6 3 3 3 4" xfId="13497" xr:uid="{00000000-0005-0000-0000-000013780000}"/>
    <cellStyle name="Normal 2 6 3 3 3 4 2" xfId="27820" xr:uid="{00000000-0005-0000-0000-000014780000}"/>
    <cellStyle name="Normal 2 6 3 3 3 5" xfId="13498" xr:uid="{00000000-0005-0000-0000-000015780000}"/>
    <cellStyle name="Normal 2 6 3 3 3 5 2" xfId="31657" xr:uid="{00000000-0005-0000-0000-000016780000}"/>
    <cellStyle name="Normal 2 6 3 3 3 6" xfId="18284" xr:uid="{00000000-0005-0000-0000-000017780000}"/>
    <cellStyle name="Normal 2 6 3 3 4" xfId="13499" xr:uid="{00000000-0005-0000-0000-000018780000}"/>
    <cellStyle name="Normal 2 6 3 3 4 2" xfId="13500" xr:uid="{00000000-0005-0000-0000-000019780000}"/>
    <cellStyle name="Normal 2 6 3 3 4 2 2" xfId="23986" xr:uid="{00000000-0005-0000-0000-00001A780000}"/>
    <cellStyle name="Normal 2 6 3 3 4 3" xfId="13501" xr:uid="{00000000-0005-0000-0000-00001B780000}"/>
    <cellStyle name="Normal 2 6 3 3 4 3 2" xfId="27822" xr:uid="{00000000-0005-0000-0000-00001C780000}"/>
    <cellStyle name="Normal 2 6 3 3 4 4" xfId="13502" xr:uid="{00000000-0005-0000-0000-00001D780000}"/>
    <cellStyle name="Normal 2 6 3 3 4 4 2" xfId="31659" xr:uid="{00000000-0005-0000-0000-00001E780000}"/>
    <cellStyle name="Normal 2 6 3 3 4 5" xfId="19374" xr:uid="{00000000-0005-0000-0000-00001F780000}"/>
    <cellStyle name="Normal 2 6 3 3 5" xfId="13503" xr:uid="{00000000-0005-0000-0000-000020780000}"/>
    <cellStyle name="Normal 2 6 3 3 5 2" xfId="23979" xr:uid="{00000000-0005-0000-0000-000021780000}"/>
    <cellStyle name="Normal 2 6 3 3 6" xfId="13504" xr:uid="{00000000-0005-0000-0000-000022780000}"/>
    <cellStyle name="Normal 2 6 3 3 6 2" xfId="27815" xr:uid="{00000000-0005-0000-0000-000023780000}"/>
    <cellStyle name="Normal 2 6 3 3 7" xfId="13505" xr:uid="{00000000-0005-0000-0000-000024780000}"/>
    <cellStyle name="Normal 2 6 3 3 7 2" xfId="31652" xr:uid="{00000000-0005-0000-0000-000025780000}"/>
    <cellStyle name="Normal 2 6 3 3 8" xfId="18281" xr:uid="{00000000-0005-0000-0000-000026780000}"/>
    <cellStyle name="Normal 2 6 3 4" xfId="13506" xr:uid="{00000000-0005-0000-0000-000027780000}"/>
    <cellStyle name="Normal 2 6 3 4 2" xfId="13507" xr:uid="{00000000-0005-0000-0000-000028780000}"/>
    <cellStyle name="Normal 2 6 3 4 2 2" xfId="13508" xr:uid="{00000000-0005-0000-0000-000029780000}"/>
    <cellStyle name="Normal 2 6 3 4 2 2 2" xfId="13509" xr:uid="{00000000-0005-0000-0000-00002A780000}"/>
    <cellStyle name="Normal 2 6 3 4 2 2 2 2" xfId="23989" xr:uid="{00000000-0005-0000-0000-00002B780000}"/>
    <cellStyle name="Normal 2 6 3 4 2 2 3" xfId="13510" xr:uid="{00000000-0005-0000-0000-00002C780000}"/>
    <cellStyle name="Normal 2 6 3 4 2 2 3 2" xfId="27825" xr:uid="{00000000-0005-0000-0000-00002D780000}"/>
    <cellStyle name="Normal 2 6 3 4 2 2 4" xfId="13511" xr:uid="{00000000-0005-0000-0000-00002E780000}"/>
    <cellStyle name="Normal 2 6 3 4 2 2 4 2" xfId="31662" xr:uid="{00000000-0005-0000-0000-00002F780000}"/>
    <cellStyle name="Normal 2 6 3 4 2 2 5" xfId="20363" xr:uid="{00000000-0005-0000-0000-000030780000}"/>
    <cellStyle name="Normal 2 6 3 4 2 3" xfId="13512" xr:uid="{00000000-0005-0000-0000-000031780000}"/>
    <cellStyle name="Normal 2 6 3 4 2 3 2" xfId="23988" xr:uid="{00000000-0005-0000-0000-000032780000}"/>
    <cellStyle name="Normal 2 6 3 4 2 4" xfId="13513" xr:uid="{00000000-0005-0000-0000-000033780000}"/>
    <cellStyle name="Normal 2 6 3 4 2 4 2" xfId="27824" xr:uid="{00000000-0005-0000-0000-000034780000}"/>
    <cellStyle name="Normal 2 6 3 4 2 5" xfId="13514" xr:uid="{00000000-0005-0000-0000-000035780000}"/>
    <cellStyle name="Normal 2 6 3 4 2 5 2" xfId="31661" xr:uid="{00000000-0005-0000-0000-000036780000}"/>
    <cellStyle name="Normal 2 6 3 4 2 6" xfId="18286" xr:uid="{00000000-0005-0000-0000-000037780000}"/>
    <cellStyle name="Normal 2 6 3 4 3" xfId="13515" xr:uid="{00000000-0005-0000-0000-000038780000}"/>
    <cellStyle name="Normal 2 6 3 4 3 2" xfId="13516" xr:uid="{00000000-0005-0000-0000-000039780000}"/>
    <cellStyle name="Normal 2 6 3 4 3 2 2" xfId="23990" xr:uid="{00000000-0005-0000-0000-00003A780000}"/>
    <cellStyle name="Normal 2 6 3 4 3 3" xfId="13517" xr:uid="{00000000-0005-0000-0000-00003B780000}"/>
    <cellStyle name="Normal 2 6 3 4 3 3 2" xfId="27826" xr:uid="{00000000-0005-0000-0000-00003C780000}"/>
    <cellStyle name="Normal 2 6 3 4 3 4" xfId="13518" xr:uid="{00000000-0005-0000-0000-00003D780000}"/>
    <cellStyle name="Normal 2 6 3 4 3 4 2" xfId="31663" xr:uid="{00000000-0005-0000-0000-00003E780000}"/>
    <cellStyle name="Normal 2 6 3 4 3 5" xfId="19376" xr:uid="{00000000-0005-0000-0000-00003F780000}"/>
    <cellStyle name="Normal 2 6 3 4 4" xfId="13519" xr:uid="{00000000-0005-0000-0000-000040780000}"/>
    <cellStyle name="Normal 2 6 3 4 4 2" xfId="23987" xr:uid="{00000000-0005-0000-0000-000041780000}"/>
    <cellStyle name="Normal 2 6 3 4 5" xfId="13520" xr:uid="{00000000-0005-0000-0000-000042780000}"/>
    <cellStyle name="Normal 2 6 3 4 5 2" xfId="27823" xr:uid="{00000000-0005-0000-0000-000043780000}"/>
    <cellStyle name="Normal 2 6 3 4 6" xfId="13521" xr:uid="{00000000-0005-0000-0000-000044780000}"/>
    <cellStyle name="Normal 2 6 3 4 6 2" xfId="31660" xr:uid="{00000000-0005-0000-0000-000045780000}"/>
    <cellStyle name="Normal 2 6 3 4 7" xfId="18285" xr:uid="{00000000-0005-0000-0000-000046780000}"/>
    <cellStyle name="Normal 2 6 3 5" xfId="13522" xr:uid="{00000000-0005-0000-0000-000047780000}"/>
    <cellStyle name="Normal 2 6 3 5 2" xfId="13523" xr:uid="{00000000-0005-0000-0000-000048780000}"/>
    <cellStyle name="Normal 2 6 3 5 2 2" xfId="13524" xr:uid="{00000000-0005-0000-0000-000049780000}"/>
    <cellStyle name="Normal 2 6 3 5 2 2 2" xfId="13525" xr:uid="{00000000-0005-0000-0000-00004A780000}"/>
    <cellStyle name="Normal 2 6 3 5 2 2 2 2" xfId="23993" xr:uid="{00000000-0005-0000-0000-00004B780000}"/>
    <cellStyle name="Normal 2 6 3 5 2 2 3" xfId="13526" xr:uid="{00000000-0005-0000-0000-00004C780000}"/>
    <cellStyle name="Normal 2 6 3 5 2 2 3 2" xfId="27829" xr:uid="{00000000-0005-0000-0000-00004D780000}"/>
    <cellStyle name="Normal 2 6 3 5 2 2 4" xfId="13527" xr:uid="{00000000-0005-0000-0000-00004E780000}"/>
    <cellStyle name="Normal 2 6 3 5 2 2 4 2" xfId="31666" xr:uid="{00000000-0005-0000-0000-00004F780000}"/>
    <cellStyle name="Normal 2 6 3 5 2 2 5" xfId="20608" xr:uid="{00000000-0005-0000-0000-000050780000}"/>
    <cellStyle name="Normal 2 6 3 5 2 3" xfId="13528" xr:uid="{00000000-0005-0000-0000-000051780000}"/>
    <cellStyle name="Normal 2 6 3 5 2 3 2" xfId="23992" xr:uid="{00000000-0005-0000-0000-000052780000}"/>
    <cellStyle name="Normal 2 6 3 5 2 4" xfId="13529" xr:uid="{00000000-0005-0000-0000-000053780000}"/>
    <cellStyle name="Normal 2 6 3 5 2 4 2" xfId="27828" xr:uid="{00000000-0005-0000-0000-000054780000}"/>
    <cellStyle name="Normal 2 6 3 5 2 5" xfId="13530" xr:uid="{00000000-0005-0000-0000-000055780000}"/>
    <cellStyle name="Normal 2 6 3 5 2 5 2" xfId="31665" xr:uid="{00000000-0005-0000-0000-000056780000}"/>
    <cellStyle name="Normal 2 6 3 5 2 6" xfId="18288" xr:uid="{00000000-0005-0000-0000-000057780000}"/>
    <cellStyle name="Normal 2 6 3 5 3" xfId="13531" xr:uid="{00000000-0005-0000-0000-000058780000}"/>
    <cellStyle name="Normal 2 6 3 5 3 2" xfId="13532" xr:uid="{00000000-0005-0000-0000-000059780000}"/>
    <cellStyle name="Normal 2 6 3 5 3 2 2" xfId="23994" xr:uid="{00000000-0005-0000-0000-00005A780000}"/>
    <cellStyle name="Normal 2 6 3 5 3 3" xfId="13533" xr:uid="{00000000-0005-0000-0000-00005B780000}"/>
    <cellStyle name="Normal 2 6 3 5 3 3 2" xfId="27830" xr:uid="{00000000-0005-0000-0000-00005C780000}"/>
    <cellStyle name="Normal 2 6 3 5 3 4" xfId="13534" xr:uid="{00000000-0005-0000-0000-00005D780000}"/>
    <cellStyle name="Normal 2 6 3 5 3 4 2" xfId="31667" xr:uid="{00000000-0005-0000-0000-00005E780000}"/>
    <cellStyle name="Normal 2 6 3 5 3 5" xfId="19617" xr:uid="{00000000-0005-0000-0000-00005F780000}"/>
    <cellStyle name="Normal 2 6 3 5 4" xfId="13535" xr:uid="{00000000-0005-0000-0000-000060780000}"/>
    <cellStyle name="Normal 2 6 3 5 4 2" xfId="23991" xr:uid="{00000000-0005-0000-0000-000061780000}"/>
    <cellStyle name="Normal 2 6 3 5 5" xfId="13536" xr:uid="{00000000-0005-0000-0000-000062780000}"/>
    <cellStyle name="Normal 2 6 3 5 5 2" xfId="27827" xr:uid="{00000000-0005-0000-0000-000063780000}"/>
    <cellStyle name="Normal 2 6 3 5 6" xfId="13537" xr:uid="{00000000-0005-0000-0000-000064780000}"/>
    <cellStyle name="Normal 2 6 3 5 6 2" xfId="31664" xr:uid="{00000000-0005-0000-0000-000065780000}"/>
    <cellStyle name="Normal 2 6 3 5 7" xfId="18287" xr:uid="{00000000-0005-0000-0000-000066780000}"/>
    <cellStyle name="Normal 2 6 3 6" xfId="13538" xr:uid="{00000000-0005-0000-0000-000067780000}"/>
    <cellStyle name="Normal 2 6 3 6 2" xfId="13539" xr:uid="{00000000-0005-0000-0000-000068780000}"/>
    <cellStyle name="Normal 2 6 3 6 2 2" xfId="13540" xr:uid="{00000000-0005-0000-0000-000069780000}"/>
    <cellStyle name="Normal 2 6 3 6 2 2 2" xfId="23996" xr:uid="{00000000-0005-0000-0000-00006A780000}"/>
    <cellStyle name="Normal 2 6 3 6 2 3" xfId="13541" xr:uid="{00000000-0005-0000-0000-00006B780000}"/>
    <cellStyle name="Normal 2 6 3 6 2 3 2" xfId="27832" xr:uid="{00000000-0005-0000-0000-00006C780000}"/>
    <cellStyle name="Normal 2 6 3 6 2 4" xfId="13542" xr:uid="{00000000-0005-0000-0000-00006D780000}"/>
    <cellStyle name="Normal 2 6 3 6 2 4 2" xfId="31669" xr:uid="{00000000-0005-0000-0000-00006E780000}"/>
    <cellStyle name="Normal 2 6 3 6 2 5" xfId="20356" xr:uid="{00000000-0005-0000-0000-00006F780000}"/>
    <cellStyle name="Normal 2 6 3 6 3" xfId="13543" xr:uid="{00000000-0005-0000-0000-000070780000}"/>
    <cellStyle name="Normal 2 6 3 6 3 2" xfId="23995" xr:uid="{00000000-0005-0000-0000-000071780000}"/>
    <cellStyle name="Normal 2 6 3 6 4" xfId="13544" xr:uid="{00000000-0005-0000-0000-000072780000}"/>
    <cellStyle name="Normal 2 6 3 6 4 2" xfId="27831" xr:uid="{00000000-0005-0000-0000-000073780000}"/>
    <cellStyle name="Normal 2 6 3 6 5" xfId="13545" xr:uid="{00000000-0005-0000-0000-000074780000}"/>
    <cellStyle name="Normal 2 6 3 6 5 2" xfId="31668" xr:uid="{00000000-0005-0000-0000-000075780000}"/>
    <cellStyle name="Normal 2 6 3 6 6" xfId="18289" xr:uid="{00000000-0005-0000-0000-000076780000}"/>
    <cellStyle name="Normal 2 6 3 7" xfId="13546" xr:uid="{00000000-0005-0000-0000-000077780000}"/>
    <cellStyle name="Normal 2 6 3 7 2" xfId="13547" xr:uid="{00000000-0005-0000-0000-000078780000}"/>
    <cellStyle name="Normal 2 6 3 7 2 2" xfId="23997" xr:uid="{00000000-0005-0000-0000-000079780000}"/>
    <cellStyle name="Normal 2 6 3 7 3" xfId="13548" xr:uid="{00000000-0005-0000-0000-00007A780000}"/>
    <cellStyle name="Normal 2 6 3 7 3 2" xfId="27833" xr:uid="{00000000-0005-0000-0000-00007B780000}"/>
    <cellStyle name="Normal 2 6 3 7 4" xfId="13549" xr:uid="{00000000-0005-0000-0000-00007C780000}"/>
    <cellStyle name="Normal 2 6 3 7 4 2" xfId="31670" xr:uid="{00000000-0005-0000-0000-00007D780000}"/>
    <cellStyle name="Normal 2 6 3 7 5" xfId="19369" xr:uid="{00000000-0005-0000-0000-00007E780000}"/>
    <cellStyle name="Normal 2 6 3 8" xfId="13550" xr:uid="{00000000-0005-0000-0000-00007F780000}"/>
    <cellStyle name="Normal 2 6 3 8 2" xfId="23962" xr:uid="{00000000-0005-0000-0000-000080780000}"/>
    <cellStyle name="Normal 2 6 3 9" xfId="13551" xr:uid="{00000000-0005-0000-0000-000081780000}"/>
    <cellStyle name="Normal 2 6 3 9 2" xfId="27798" xr:uid="{00000000-0005-0000-0000-000082780000}"/>
    <cellStyle name="Normal 2 6 4" xfId="13552" xr:uid="{00000000-0005-0000-0000-000083780000}"/>
    <cellStyle name="Normal 2 6 4 2" xfId="13553" xr:uid="{00000000-0005-0000-0000-000084780000}"/>
    <cellStyle name="Normal 2 6 4 2 2" xfId="13554" xr:uid="{00000000-0005-0000-0000-000085780000}"/>
    <cellStyle name="Normal 2 6 4 2 2 2" xfId="13555" xr:uid="{00000000-0005-0000-0000-000086780000}"/>
    <cellStyle name="Normal 2 6 4 2 2 2 2" xfId="13556" xr:uid="{00000000-0005-0000-0000-000087780000}"/>
    <cellStyle name="Normal 2 6 4 2 2 2 2 2" xfId="13557" xr:uid="{00000000-0005-0000-0000-000088780000}"/>
    <cellStyle name="Normal 2 6 4 2 2 2 2 2 2" xfId="24002" xr:uid="{00000000-0005-0000-0000-000089780000}"/>
    <cellStyle name="Normal 2 6 4 2 2 2 2 3" xfId="13558" xr:uid="{00000000-0005-0000-0000-00008A780000}"/>
    <cellStyle name="Normal 2 6 4 2 2 2 2 3 2" xfId="27838" xr:uid="{00000000-0005-0000-0000-00008B780000}"/>
    <cellStyle name="Normal 2 6 4 2 2 2 2 4" xfId="13559" xr:uid="{00000000-0005-0000-0000-00008C780000}"/>
    <cellStyle name="Normal 2 6 4 2 2 2 2 4 2" xfId="31675" xr:uid="{00000000-0005-0000-0000-00008D780000}"/>
    <cellStyle name="Normal 2 6 4 2 2 2 2 5" xfId="20366" xr:uid="{00000000-0005-0000-0000-00008E780000}"/>
    <cellStyle name="Normal 2 6 4 2 2 2 3" xfId="13560" xr:uid="{00000000-0005-0000-0000-00008F780000}"/>
    <cellStyle name="Normal 2 6 4 2 2 2 3 2" xfId="24001" xr:uid="{00000000-0005-0000-0000-000090780000}"/>
    <cellStyle name="Normal 2 6 4 2 2 2 4" xfId="13561" xr:uid="{00000000-0005-0000-0000-000091780000}"/>
    <cellStyle name="Normal 2 6 4 2 2 2 4 2" xfId="27837" xr:uid="{00000000-0005-0000-0000-000092780000}"/>
    <cellStyle name="Normal 2 6 4 2 2 2 5" xfId="13562" xr:uid="{00000000-0005-0000-0000-000093780000}"/>
    <cellStyle name="Normal 2 6 4 2 2 2 5 2" xfId="31674" xr:uid="{00000000-0005-0000-0000-000094780000}"/>
    <cellStyle name="Normal 2 6 4 2 2 2 6" xfId="18293" xr:uid="{00000000-0005-0000-0000-000095780000}"/>
    <cellStyle name="Normal 2 6 4 2 2 3" xfId="13563" xr:uid="{00000000-0005-0000-0000-000096780000}"/>
    <cellStyle name="Normal 2 6 4 2 2 3 2" xfId="13564" xr:uid="{00000000-0005-0000-0000-000097780000}"/>
    <cellStyle name="Normal 2 6 4 2 2 3 2 2" xfId="24003" xr:uid="{00000000-0005-0000-0000-000098780000}"/>
    <cellStyle name="Normal 2 6 4 2 2 3 3" xfId="13565" xr:uid="{00000000-0005-0000-0000-000099780000}"/>
    <cellStyle name="Normal 2 6 4 2 2 3 3 2" xfId="27839" xr:uid="{00000000-0005-0000-0000-00009A780000}"/>
    <cellStyle name="Normal 2 6 4 2 2 3 4" xfId="13566" xr:uid="{00000000-0005-0000-0000-00009B780000}"/>
    <cellStyle name="Normal 2 6 4 2 2 3 4 2" xfId="31676" xr:uid="{00000000-0005-0000-0000-00009C780000}"/>
    <cellStyle name="Normal 2 6 4 2 2 3 5" xfId="19379" xr:uid="{00000000-0005-0000-0000-00009D780000}"/>
    <cellStyle name="Normal 2 6 4 2 2 4" xfId="13567" xr:uid="{00000000-0005-0000-0000-00009E780000}"/>
    <cellStyle name="Normal 2 6 4 2 2 4 2" xfId="24000" xr:uid="{00000000-0005-0000-0000-00009F780000}"/>
    <cellStyle name="Normal 2 6 4 2 2 5" xfId="13568" xr:uid="{00000000-0005-0000-0000-0000A0780000}"/>
    <cellStyle name="Normal 2 6 4 2 2 5 2" xfId="27836" xr:uid="{00000000-0005-0000-0000-0000A1780000}"/>
    <cellStyle name="Normal 2 6 4 2 2 6" xfId="13569" xr:uid="{00000000-0005-0000-0000-0000A2780000}"/>
    <cellStyle name="Normal 2 6 4 2 2 6 2" xfId="31673" xr:uid="{00000000-0005-0000-0000-0000A3780000}"/>
    <cellStyle name="Normal 2 6 4 2 2 7" xfId="18292" xr:uid="{00000000-0005-0000-0000-0000A4780000}"/>
    <cellStyle name="Normal 2 6 4 2 3" xfId="13570" xr:uid="{00000000-0005-0000-0000-0000A5780000}"/>
    <cellStyle name="Normal 2 6 4 2 3 2" xfId="13571" xr:uid="{00000000-0005-0000-0000-0000A6780000}"/>
    <cellStyle name="Normal 2 6 4 2 3 2 2" xfId="13572" xr:uid="{00000000-0005-0000-0000-0000A7780000}"/>
    <cellStyle name="Normal 2 6 4 2 3 2 2 2" xfId="24005" xr:uid="{00000000-0005-0000-0000-0000A8780000}"/>
    <cellStyle name="Normal 2 6 4 2 3 2 3" xfId="13573" xr:uid="{00000000-0005-0000-0000-0000A9780000}"/>
    <cellStyle name="Normal 2 6 4 2 3 2 3 2" xfId="27841" xr:uid="{00000000-0005-0000-0000-0000AA780000}"/>
    <cellStyle name="Normal 2 6 4 2 3 2 4" xfId="13574" xr:uid="{00000000-0005-0000-0000-0000AB780000}"/>
    <cellStyle name="Normal 2 6 4 2 3 2 4 2" xfId="31678" xr:uid="{00000000-0005-0000-0000-0000AC780000}"/>
    <cellStyle name="Normal 2 6 4 2 3 2 5" xfId="20365" xr:uid="{00000000-0005-0000-0000-0000AD780000}"/>
    <cellStyle name="Normal 2 6 4 2 3 3" xfId="13575" xr:uid="{00000000-0005-0000-0000-0000AE780000}"/>
    <cellStyle name="Normal 2 6 4 2 3 3 2" xfId="24004" xr:uid="{00000000-0005-0000-0000-0000AF780000}"/>
    <cellStyle name="Normal 2 6 4 2 3 4" xfId="13576" xr:uid="{00000000-0005-0000-0000-0000B0780000}"/>
    <cellStyle name="Normal 2 6 4 2 3 4 2" xfId="27840" xr:uid="{00000000-0005-0000-0000-0000B1780000}"/>
    <cellStyle name="Normal 2 6 4 2 3 5" xfId="13577" xr:uid="{00000000-0005-0000-0000-0000B2780000}"/>
    <cellStyle name="Normal 2 6 4 2 3 5 2" xfId="31677" xr:uid="{00000000-0005-0000-0000-0000B3780000}"/>
    <cellStyle name="Normal 2 6 4 2 3 6" xfId="18294" xr:uid="{00000000-0005-0000-0000-0000B4780000}"/>
    <cellStyle name="Normal 2 6 4 2 4" xfId="13578" xr:uid="{00000000-0005-0000-0000-0000B5780000}"/>
    <cellStyle name="Normal 2 6 4 2 4 2" xfId="13579" xr:uid="{00000000-0005-0000-0000-0000B6780000}"/>
    <cellStyle name="Normal 2 6 4 2 4 2 2" xfId="24006" xr:uid="{00000000-0005-0000-0000-0000B7780000}"/>
    <cellStyle name="Normal 2 6 4 2 4 3" xfId="13580" xr:uid="{00000000-0005-0000-0000-0000B8780000}"/>
    <cellStyle name="Normal 2 6 4 2 4 3 2" xfId="27842" xr:uid="{00000000-0005-0000-0000-0000B9780000}"/>
    <cellStyle name="Normal 2 6 4 2 4 4" xfId="13581" xr:uid="{00000000-0005-0000-0000-0000BA780000}"/>
    <cellStyle name="Normal 2 6 4 2 4 4 2" xfId="31679" xr:uid="{00000000-0005-0000-0000-0000BB780000}"/>
    <cellStyle name="Normal 2 6 4 2 4 5" xfId="19378" xr:uid="{00000000-0005-0000-0000-0000BC780000}"/>
    <cellStyle name="Normal 2 6 4 2 5" xfId="13582" xr:uid="{00000000-0005-0000-0000-0000BD780000}"/>
    <cellStyle name="Normal 2 6 4 2 5 2" xfId="23999" xr:uid="{00000000-0005-0000-0000-0000BE780000}"/>
    <cellStyle name="Normal 2 6 4 2 6" xfId="13583" xr:uid="{00000000-0005-0000-0000-0000BF780000}"/>
    <cellStyle name="Normal 2 6 4 2 6 2" xfId="27835" xr:uid="{00000000-0005-0000-0000-0000C0780000}"/>
    <cellStyle name="Normal 2 6 4 2 7" xfId="13584" xr:uid="{00000000-0005-0000-0000-0000C1780000}"/>
    <cellStyle name="Normal 2 6 4 2 7 2" xfId="31672" xr:uid="{00000000-0005-0000-0000-0000C2780000}"/>
    <cellStyle name="Normal 2 6 4 2 8" xfId="18291" xr:uid="{00000000-0005-0000-0000-0000C3780000}"/>
    <cellStyle name="Normal 2 6 4 3" xfId="13585" xr:uid="{00000000-0005-0000-0000-0000C4780000}"/>
    <cellStyle name="Normal 2 6 4 3 2" xfId="13586" xr:uid="{00000000-0005-0000-0000-0000C5780000}"/>
    <cellStyle name="Normal 2 6 4 3 2 2" xfId="13587" xr:uid="{00000000-0005-0000-0000-0000C6780000}"/>
    <cellStyle name="Normal 2 6 4 3 2 2 2" xfId="13588" xr:uid="{00000000-0005-0000-0000-0000C7780000}"/>
    <cellStyle name="Normal 2 6 4 3 2 2 2 2" xfId="24009" xr:uid="{00000000-0005-0000-0000-0000C8780000}"/>
    <cellStyle name="Normal 2 6 4 3 2 2 3" xfId="13589" xr:uid="{00000000-0005-0000-0000-0000C9780000}"/>
    <cellStyle name="Normal 2 6 4 3 2 2 3 2" xfId="27845" xr:uid="{00000000-0005-0000-0000-0000CA780000}"/>
    <cellStyle name="Normal 2 6 4 3 2 2 4" xfId="13590" xr:uid="{00000000-0005-0000-0000-0000CB780000}"/>
    <cellStyle name="Normal 2 6 4 3 2 2 4 2" xfId="31682" xr:uid="{00000000-0005-0000-0000-0000CC780000}"/>
    <cellStyle name="Normal 2 6 4 3 2 2 5" xfId="20367" xr:uid="{00000000-0005-0000-0000-0000CD780000}"/>
    <cellStyle name="Normal 2 6 4 3 2 3" xfId="13591" xr:uid="{00000000-0005-0000-0000-0000CE780000}"/>
    <cellStyle name="Normal 2 6 4 3 2 3 2" xfId="24008" xr:uid="{00000000-0005-0000-0000-0000CF780000}"/>
    <cellStyle name="Normal 2 6 4 3 2 4" xfId="13592" xr:uid="{00000000-0005-0000-0000-0000D0780000}"/>
    <cellStyle name="Normal 2 6 4 3 2 4 2" xfId="27844" xr:uid="{00000000-0005-0000-0000-0000D1780000}"/>
    <cellStyle name="Normal 2 6 4 3 2 5" xfId="13593" xr:uid="{00000000-0005-0000-0000-0000D2780000}"/>
    <cellStyle name="Normal 2 6 4 3 2 5 2" xfId="31681" xr:uid="{00000000-0005-0000-0000-0000D3780000}"/>
    <cellStyle name="Normal 2 6 4 3 2 6" xfId="18296" xr:uid="{00000000-0005-0000-0000-0000D4780000}"/>
    <cellStyle name="Normal 2 6 4 3 3" xfId="13594" xr:uid="{00000000-0005-0000-0000-0000D5780000}"/>
    <cellStyle name="Normal 2 6 4 3 3 2" xfId="13595" xr:uid="{00000000-0005-0000-0000-0000D6780000}"/>
    <cellStyle name="Normal 2 6 4 3 3 2 2" xfId="24010" xr:uid="{00000000-0005-0000-0000-0000D7780000}"/>
    <cellStyle name="Normal 2 6 4 3 3 3" xfId="13596" xr:uid="{00000000-0005-0000-0000-0000D8780000}"/>
    <cellStyle name="Normal 2 6 4 3 3 3 2" xfId="27846" xr:uid="{00000000-0005-0000-0000-0000D9780000}"/>
    <cellStyle name="Normal 2 6 4 3 3 4" xfId="13597" xr:uid="{00000000-0005-0000-0000-0000DA780000}"/>
    <cellStyle name="Normal 2 6 4 3 3 4 2" xfId="31683" xr:uid="{00000000-0005-0000-0000-0000DB780000}"/>
    <cellStyle name="Normal 2 6 4 3 3 5" xfId="19380" xr:uid="{00000000-0005-0000-0000-0000DC780000}"/>
    <cellStyle name="Normal 2 6 4 3 4" xfId="13598" xr:uid="{00000000-0005-0000-0000-0000DD780000}"/>
    <cellStyle name="Normal 2 6 4 3 4 2" xfId="24007" xr:uid="{00000000-0005-0000-0000-0000DE780000}"/>
    <cellStyle name="Normal 2 6 4 3 5" xfId="13599" xr:uid="{00000000-0005-0000-0000-0000DF780000}"/>
    <cellStyle name="Normal 2 6 4 3 5 2" xfId="27843" xr:uid="{00000000-0005-0000-0000-0000E0780000}"/>
    <cellStyle name="Normal 2 6 4 3 6" xfId="13600" xr:uid="{00000000-0005-0000-0000-0000E1780000}"/>
    <cellStyle name="Normal 2 6 4 3 6 2" xfId="31680" xr:uid="{00000000-0005-0000-0000-0000E2780000}"/>
    <cellStyle name="Normal 2 6 4 3 7" xfId="18295" xr:uid="{00000000-0005-0000-0000-0000E3780000}"/>
    <cellStyle name="Normal 2 6 4 4" xfId="13601" xr:uid="{00000000-0005-0000-0000-0000E4780000}"/>
    <cellStyle name="Normal 2 6 4 4 2" xfId="13602" xr:uid="{00000000-0005-0000-0000-0000E5780000}"/>
    <cellStyle name="Normal 2 6 4 4 2 2" xfId="13603" xr:uid="{00000000-0005-0000-0000-0000E6780000}"/>
    <cellStyle name="Normal 2 6 4 4 2 2 2" xfId="24012" xr:uid="{00000000-0005-0000-0000-0000E7780000}"/>
    <cellStyle name="Normal 2 6 4 4 2 3" xfId="13604" xr:uid="{00000000-0005-0000-0000-0000E8780000}"/>
    <cellStyle name="Normal 2 6 4 4 2 3 2" xfId="27848" xr:uid="{00000000-0005-0000-0000-0000E9780000}"/>
    <cellStyle name="Normal 2 6 4 4 2 4" xfId="13605" xr:uid="{00000000-0005-0000-0000-0000EA780000}"/>
    <cellStyle name="Normal 2 6 4 4 2 4 2" xfId="31685" xr:uid="{00000000-0005-0000-0000-0000EB780000}"/>
    <cellStyle name="Normal 2 6 4 4 2 5" xfId="20364" xr:uid="{00000000-0005-0000-0000-0000EC780000}"/>
    <cellStyle name="Normal 2 6 4 4 3" xfId="13606" xr:uid="{00000000-0005-0000-0000-0000ED780000}"/>
    <cellStyle name="Normal 2 6 4 4 3 2" xfId="24011" xr:uid="{00000000-0005-0000-0000-0000EE780000}"/>
    <cellStyle name="Normal 2 6 4 4 4" xfId="13607" xr:uid="{00000000-0005-0000-0000-0000EF780000}"/>
    <cellStyle name="Normal 2 6 4 4 4 2" xfId="27847" xr:uid="{00000000-0005-0000-0000-0000F0780000}"/>
    <cellStyle name="Normal 2 6 4 4 5" xfId="13608" xr:uid="{00000000-0005-0000-0000-0000F1780000}"/>
    <cellStyle name="Normal 2 6 4 4 5 2" xfId="31684" xr:uid="{00000000-0005-0000-0000-0000F2780000}"/>
    <cellStyle name="Normal 2 6 4 4 6" xfId="18297" xr:uid="{00000000-0005-0000-0000-0000F3780000}"/>
    <cellStyle name="Normal 2 6 4 5" xfId="13609" xr:uid="{00000000-0005-0000-0000-0000F4780000}"/>
    <cellStyle name="Normal 2 6 4 5 2" xfId="13610" xr:uid="{00000000-0005-0000-0000-0000F5780000}"/>
    <cellStyle name="Normal 2 6 4 5 2 2" xfId="24013" xr:uid="{00000000-0005-0000-0000-0000F6780000}"/>
    <cellStyle name="Normal 2 6 4 5 3" xfId="13611" xr:uid="{00000000-0005-0000-0000-0000F7780000}"/>
    <cellStyle name="Normal 2 6 4 5 3 2" xfId="27849" xr:uid="{00000000-0005-0000-0000-0000F8780000}"/>
    <cellStyle name="Normal 2 6 4 5 4" xfId="13612" xr:uid="{00000000-0005-0000-0000-0000F9780000}"/>
    <cellStyle name="Normal 2 6 4 5 4 2" xfId="31686" xr:uid="{00000000-0005-0000-0000-0000FA780000}"/>
    <cellStyle name="Normal 2 6 4 5 5" xfId="19377" xr:uid="{00000000-0005-0000-0000-0000FB780000}"/>
    <cellStyle name="Normal 2 6 4 6" xfId="13613" xr:uid="{00000000-0005-0000-0000-0000FC780000}"/>
    <cellStyle name="Normal 2 6 4 6 2" xfId="23998" xr:uid="{00000000-0005-0000-0000-0000FD780000}"/>
    <cellStyle name="Normal 2 6 4 7" xfId="13614" xr:uid="{00000000-0005-0000-0000-0000FE780000}"/>
    <cellStyle name="Normal 2 6 4 7 2" xfId="27834" xr:uid="{00000000-0005-0000-0000-0000FF780000}"/>
    <cellStyle name="Normal 2 6 4 8" xfId="13615" xr:uid="{00000000-0005-0000-0000-000000790000}"/>
    <cellStyle name="Normal 2 6 4 8 2" xfId="31671" xr:uid="{00000000-0005-0000-0000-000001790000}"/>
    <cellStyle name="Normal 2 6 4 9" xfId="18290" xr:uid="{00000000-0005-0000-0000-000002790000}"/>
    <cellStyle name="Normal 2 6 5" xfId="13616" xr:uid="{00000000-0005-0000-0000-000003790000}"/>
    <cellStyle name="Normal 2 6 5 2" xfId="13617" xr:uid="{00000000-0005-0000-0000-000004790000}"/>
    <cellStyle name="Normal 2 6 5 2 2" xfId="13618" xr:uid="{00000000-0005-0000-0000-000005790000}"/>
    <cellStyle name="Normal 2 6 5 2 2 2" xfId="13619" xr:uid="{00000000-0005-0000-0000-000006790000}"/>
    <cellStyle name="Normal 2 6 5 2 2 2 2" xfId="13620" xr:uid="{00000000-0005-0000-0000-000007790000}"/>
    <cellStyle name="Normal 2 6 5 2 2 2 2 2" xfId="24017" xr:uid="{00000000-0005-0000-0000-000008790000}"/>
    <cellStyle name="Normal 2 6 5 2 2 2 3" xfId="13621" xr:uid="{00000000-0005-0000-0000-000009790000}"/>
    <cellStyle name="Normal 2 6 5 2 2 2 3 2" xfId="27853" xr:uid="{00000000-0005-0000-0000-00000A790000}"/>
    <cellStyle name="Normal 2 6 5 2 2 2 4" xfId="13622" xr:uid="{00000000-0005-0000-0000-00000B790000}"/>
    <cellStyle name="Normal 2 6 5 2 2 2 4 2" xfId="31690" xr:uid="{00000000-0005-0000-0000-00000C790000}"/>
    <cellStyle name="Normal 2 6 5 2 2 2 5" xfId="20369" xr:uid="{00000000-0005-0000-0000-00000D790000}"/>
    <cellStyle name="Normal 2 6 5 2 2 3" xfId="13623" xr:uid="{00000000-0005-0000-0000-00000E790000}"/>
    <cellStyle name="Normal 2 6 5 2 2 3 2" xfId="24016" xr:uid="{00000000-0005-0000-0000-00000F790000}"/>
    <cellStyle name="Normal 2 6 5 2 2 4" xfId="13624" xr:uid="{00000000-0005-0000-0000-000010790000}"/>
    <cellStyle name="Normal 2 6 5 2 2 4 2" xfId="27852" xr:uid="{00000000-0005-0000-0000-000011790000}"/>
    <cellStyle name="Normal 2 6 5 2 2 5" xfId="13625" xr:uid="{00000000-0005-0000-0000-000012790000}"/>
    <cellStyle name="Normal 2 6 5 2 2 5 2" xfId="31689" xr:uid="{00000000-0005-0000-0000-000013790000}"/>
    <cellStyle name="Normal 2 6 5 2 2 6" xfId="18300" xr:uid="{00000000-0005-0000-0000-000014790000}"/>
    <cellStyle name="Normal 2 6 5 2 3" xfId="13626" xr:uid="{00000000-0005-0000-0000-000015790000}"/>
    <cellStyle name="Normal 2 6 5 2 3 2" xfId="13627" xr:uid="{00000000-0005-0000-0000-000016790000}"/>
    <cellStyle name="Normal 2 6 5 2 3 2 2" xfId="24018" xr:uid="{00000000-0005-0000-0000-000017790000}"/>
    <cellStyle name="Normal 2 6 5 2 3 3" xfId="13628" xr:uid="{00000000-0005-0000-0000-000018790000}"/>
    <cellStyle name="Normal 2 6 5 2 3 3 2" xfId="27854" xr:uid="{00000000-0005-0000-0000-000019790000}"/>
    <cellStyle name="Normal 2 6 5 2 3 4" xfId="13629" xr:uid="{00000000-0005-0000-0000-00001A790000}"/>
    <cellStyle name="Normal 2 6 5 2 3 4 2" xfId="31691" xr:uid="{00000000-0005-0000-0000-00001B790000}"/>
    <cellStyle name="Normal 2 6 5 2 3 5" xfId="19382" xr:uid="{00000000-0005-0000-0000-00001C790000}"/>
    <cellStyle name="Normal 2 6 5 2 4" xfId="13630" xr:uid="{00000000-0005-0000-0000-00001D790000}"/>
    <cellStyle name="Normal 2 6 5 2 4 2" xfId="24015" xr:uid="{00000000-0005-0000-0000-00001E790000}"/>
    <cellStyle name="Normal 2 6 5 2 5" xfId="13631" xr:uid="{00000000-0005-0000-0000-00001F790000}"/>
    <cellStyle name="Normal 2 6 5 2 5 2" xfId="27851" xr:uid="{00000000-0005-0000-0000-000020790000}"/>
    <cellStyle name="Normal 2 6 5 2 6" xfId="13632" xr:uid="{00000000-0005-0000-0000-000021790000}"/>
    <cellStyle name="Normal 2 6 5 2 6 2" xfId="31688" xr:uid="{00000000-0005-0000-0000-000022790000}"/>
    <cellStyle name="Normal 2 6 5 2 7" xfId="18299" xr:uid="{00000000-0005-0000-0000-000023790000}"/>
    <cellStyle name="Normal 2 6 5 3" xfId="13633" xr:uid="{00000000-0005-0000-0000-000024790000}"/>
    <cellStyle name="Normal 2 6 5 3 2" xfId="13634" xr:uid="{00000000-0005-0000-0000-000025790000}"/>
    <cellStyle name="Normal 2 6 5 3 2 2" xfId="13635" xr:uid="{00000000-0005-0000-0000-000026790000}"/>
    <cellStyle name="Normal 2 6 5 3 2 2 2" xfId="24020" xr:uid="{00000000-0005-0000-0000-000027790000}"/>
    <cellStyle name="Normal 2 6 5 3 2 3" xfId="13636" xr:uid="{00000000-0005-0000-0000-000028790000}"/>
    <cellStyle name="Normal 2 6 5 3 2 3 2" xfId="27856" xr:uid="{00000000-0005-0000-0000-000029790000}"/>
    <cellStyle name="Normal 2 6 5 3 2 4" xfId="13637" xr:uid="{00000000-0005-0000-0000-00002A790000}"/>
    <cellStyle name="Normal 2 6 5 3 2 4 2" xfId="31693" xr:uid="{00000000-0005-0000-0000-00002B790000}"/>
    <cellStyle name="Normal 2 6 5 3 2 5" xfId="20368" xr:uid="{00000000-0005-0000-0000-00002C790000}"/>
    <cellStyle name="Normal 2 6 5 3 3" xfId="13638" xr:uid="{00000000-0005-0000-0000-00002D790000}"/>
    <cellStyle name="Normal 2 6 5 3 3 2" xfId="24019" xr:uid="{00000000-0005-0000-0000-00002E790000}"/>
    <cellStyle name="Normal 2 6 5 3 4" xfId="13639" xr:uid="{00000000-0005-0000-0000-00002F790000}"/>
    <cellStyle name="Normal 2 6 5 3 4 2" xfId="27855" xr:uid="{00000000-0005-0000-0000-000030790000}"/>
    <cellStyle name="Normal 2 6 5 3 5" xfId="13640" xr:uid="{00000000-0005-0000-0000-000031790000}"/>
    <cellStyle name="Normal 2 6 5 3 5 2" xfId="31692" xr:uid="{00000000-0005-0000-0000-000032790000}"/>
    <cellStyle name="Normal 2 6 5 3 6" xfId="18301" xr:uid="{00000000-0005-0000-0000-000033790000}"/>
    <cellStyle name="Normal 2 6 5 4" xfId="13641" xr:uid="{00000000-0005-0000-0000-000034790000}"/>
    <cellStyle name="Normal 2 6 5 4 2" xfId="13642" xr:uid="{00000000-0005-0000-0000-000035790000}"/>
    <cellStyle name="Normal 2 6 5 4 2 2" xfId="24021" xr:uid="{00000000-0005-0000-0000-000036790000}"/>
    <cellStyle name="Normal 2 6 5 4 3" xfId="13643" xr:uid="{00000000-0005-0000-0000-000037790000}"/>
    <cellStyle name="Normal 2 6 5 4 3 2" xfId="27857" xr:uid="{00000000-0005-0000-0000-000038790000}"/>
    <cellStyle name="Normal 2 6 5 4 4" xfId="13644" xr:uid="{00000000-0005-0000-0000-000039790000}"/>
    <cellStyle name="Normal 2 6 5 4 4 2" xfId="31694" xr:uid="{00000000-0005-0000-0000-00003A790000}"/>
    <cellStyle name="Normal 2 6 5 4 5" xfId="19381" xr:uid="{00000000-0005-0000-0000-00003B790000}"/>
    <cellStyle name="Normal 2 6 5 5" xfId="13645" xr:uid="{00000000-0005-0000-0000-00003C790000}"/>
    <cellStyle name="Normal 2 6 5 5 2" xfId="24014" xr:uid="{00000000-0005-0000-0000-00003D790000}"/>
    <cellStyle name="Normal 2 6 5 6" xfId="13646" xr:uid="{00000000-0005-0000-0000-00003E790000}"/>
    <cellStyle name="Normal 2 6 5 6 2" xfId="27850" xr:uid="{00000000-0005-0000-0000-00003F790000}"/>
    <cellStyle name="Normal 2 6 5 7" xfId="13647" xr:uid="{00000000-0005-0000-0000-000040790000}"/>
    <cellStyle name="Normal 2 6 5 7 2" xfId="31687" xr:uid="{00000000-0005-0000-0000-000041790000}"/>
    <cellStyle name="Normal 2 6 5 8" xfId="18298" xr:uid="{00000000-0005-0000-0000-000042790000}"/>
    <cellStyle name="Normal 2 6 6" xfId="13648" xr:uid="{00000000-0005-0000-0000-000043790000}"/>
    <cellStyle name="Normal 2 6 6 2" xfId="13649" xr:uid="{00000000-0005-0000-0000-000044790000}"/>
    <cellStyle name="Normal 2 6 6 2 2" xfId="13650" xr:uid="{00000000-0005-0000-0000-000045790000}"/>
    <cellStyle name="Normal 2 6 6 2 2 2" xfId="13651" xr:uid="{00000000-0005-0000-0000-000046790000}"/>
    <cellStyle name="Normal 2 6 6 2 2 2 2" xfId="24024" xr:uid="{00000000-0005-0000-0000-000047790000}"/>
    <cellStyle name="Normal 2 6 6 2 2 3" xfId="13652" xr:uid="{00000000-0005-0000-0000-000048790000}"/>
    <cellStyle name="Normal 2 6 6 2 2 3 2" xfId="27860" xr:uid="{00000000-0005-0000-0000-000049790000}"/>
    <cellStyle name="Normal 2 6 6 2 2 4" xfId="13653" xr:uid="{00000000-0005-0000-0000-00004A790000}"/>
    <cellStyle name="Normal 2 6 6 2 2 4 2" xfId="31697" xr:uid="{00000000-0005-0000-0000-00004B790000}"/>
    <cellStyle name="Normal 2 6 6 2 2 5" xfId="20370" xr:uid="{00000000-0005-0000-0000-00004C790000}"/>
    <cellStyle name="Normal 2 6 6 2 3" xfId="13654" xr:uid="{00000000-0005-0000-0000-00004D790000}"/>
    <cellStyle name="Normal 2 6 6 2 3 2" xfId="24023" xr:uid="{00000000-0005-0000-0000-00004E790000}"/>
    <cellStyle name="Normal 2 6 6 2 4" xfId="13655" xr:uid="{00000000-0005-0000-0000-00004F790000}"/>
    <cellStyle name="Normal 2 6 6 2 4 2" xfId="27859" xr:uid="{00000000-0005-0000-0000-000050790000}"/>
    <cellStyle name="Normal 2 6 6 2 5" xfId="13656" xr:uid="{00000000-0005-0000-0000-000051790000}"/>
    <cellStyle name="Normal 2 6 6 2 5 2" xfId="31696" xr:uid="{00000000-0005-0000-0000-000052790000}"/>
    <cellStyle name="Normal 2 6 6 2 6" xfId="18303" xr:uid="{00000000-0005-0000-0000-000053790000}"/>
    <cellStyle name="Normal 2 6 6 3" xfId="13657" xr:uid="{00000000-0005-0000-0000-000054790000}"/>
    <cellStyle name="Normal 2 6 6 3 2" xfId="13658" xr:uid="{00000000-0005-0000-0000-000055790000}"/>
    <cellStyle name="Normal 2 6 6 3 2 2" xfId="24025" xr:uid="{00000000-0005-0000-0000-000056790000}"/>
    <cellStyle name="Normal 2 6 6 3 3" xfId="13659" xr:uid="{00000000-0005-0000-0000-000057790000}"/>
    <cellStyle name="Normal 2 6 6 3 3 2" xfId="27861" xr:uid="{00000000-0005-0000-0000-000058790000}"/>
    <cellStyle name="Normal 2 6 6 3 4" xfId="13660" xr:uid="{00000000-0005-0000-0000-000059790000}"/>
    <cellStyle name="Normal 2 6 6 3 4 2" xfId="31698" xr:uid="{00000000-0005-0000-0000-00005A790000}"/>
    <cellStyle name="Normal 2 6 6 3 5" xfId="19383" xr:uid="{00000000-0005-0000-0000-00005B790000}"/>
    <cellStyle name="Normal 2 6 6 4" xfId="13661" xr:uid="{00000000-0005-0000-0000-00005C790000}"/>
    <cellStyle name="Normal 2 6 6 4 2" xfId="24022" xr:uid="{00000000-0005-0000-0000-00005D790000}"/>
    <cellStyle name="Normal 2 6 6 5" xfId="13662" xr:uid="{00000000-0005-0000-0000-00005E790000}"/>
    <cellStyle name="Normal 2 6 6 5 2" xfId="27858" xr:uid="{00000000-0005-0000-0000-00005F790000}"/>
    <cellStyle name="Normal 2 6 6 6" xfId="13663" xr:uid="{00000000-0005-0000-0000-000060790000}"/>
    <cellStyle name="Normal 2 6 6 6 2" xfId="31695" xr:uid="{00000000-0005-0000-0000-000061790000}"/>
    <cellStyle name="Normal 2 6 6 7" xfId="18302" xr:uid="{00000000-0005-0000-0000-000062790000}"/>
    <cellStyle name="Normal 2 6 7" xfId="13664" xr:uid="{00000000-0005-0000-0000-000063790000}"/>
    <cellStyle name="Normal 2 6 7 2" xfId="13665" xr:uid="{00000000-0005-0000-0000-000064790000}"/>
    <cellStyle name="Normal 2 6 7 2 2" xfId="13666" xr:uid="{00000000-0005-0000-0000-000065790000}"/>
    <cellStyle name="Normal 2 6 7 2 2 2" xfId="13667" xr:uid="{00000000-0005-0000-0000-000066790000}"/>
    <cellStyle name="Normal 2 6 7 2 2 2 2" xfId="24028" xr:uid="{00000000-0005-0000-0000-000067790000}"/>
    <cellStyle name="Normal 2 6 7 2 2 3" xfId="13668" xr:uid="{00000000-0005-0000-0000-000068790000}"/>
    <cellStyle name="Normal 2 6 7 2 2 3 2" xfId="27864" xr:uid="{00000000-0005-0000-0000-000069790000}"/>
    <cellStyle name="Normal 2 6 7 2 2 4" xfId="13669" xr:uid="{00000000-0005-0000-0000-00006A790000}"/>
    <cellStyle name="Normal 2 6 7 2 2 4 2" xfId="31701" xr:uid="{00000000-0005-0000-0000-00006B790000}"/>
    <cellStyle name="Normal 2 6 7 2 2 5" xfId="20609" xr:uid="{00000000-0005-0000-0000-00006C790000}"/>
    <cellStyle name="Normal 2 6 7 2 3" xfId="13670" xr:uid="{00000000-0005-0000-0000-00006D790000}"/>
    <cellStyle name="Normal 2 6 7 2 3 2" xfId="24027" xr:uid="{00000000-0005-0000-0000-00006E790000}"/>
    <cellStyle name="Normal 2 6 7 2 4" xfId="13671" xr:uid="{00000000-0005-0000-0000-00006F790000}"/>
    <cellStyle name="Normal 2 6 7 2 4 2" xfId="27863" xr:uid="{00000000-0005-0000-0000-000070790000}"/>
    <cellStyle name="Normal 2 6 7 2 5" xfId="13672" xr:uid="{00000000-0005-0000-0000-000071790000}"/>
    <cellStyle name="Normal 2 6 7 2 5 2" xfId="31700" xr:uid="{00000000-0005-0000-0000-000072790000}"/>
    <cellStyle name="Normal 2 6 7 2 6" xfId="18305" xr:uid="{00000000-0005-0000-0000-000073790000}"/>
    <cellStyle name="Normal 2 6 7 3" xfId="13673" xr:uid="{00000000-0005-0000-0000-000074790000}"/>
    <cellStyle name="Normal 2 6 7 3 2" xfId="13674" xr:uid="{00000000-0005-0000-0000-000075790000}"/>
    <cellStyle name="Normal 2 6 7 3 2 2" xfId="24029" xr:uid="{00000000-0005-0000-0000-000076790000}"/>
    <cellStyle name="Normal 2 6 7 3 3" xfId="13675" xr:uid="{00000000-0005-0000-0000-000077790000}"/>
    <cellStyle name="Normal 2 6 7 3 3 2" xfId="27865" xr:uid="{00000000-0005-0000-0000-000078790000}"/>
    <cellStyle name="Normal 2 6 7 3 4" xfId="13676" xr:uid="{00000000-0005-0000-0000-000079790000}"/>
    <cellStyle name="Normal 2 6 7 3 4 2" xfId="31702" xr:uid="{00000000-0005-0000-0000-00007A790000}"/>
    <cellStyle name="Normal 2 6 7 3 5" xfId="19557" xr:uid="{00000000-0005-0000-0000-00007B790000}"/>
    <cellStyle name="Normal 2 6 7 4" xfId="13677" xr:uid="{00000000-0005-0000-0000-00007C790000}"/>
    <cellStyle name="Normal 2 6 7 4 2" xfId="24026" xr:uid="{00000000-0005-0000-0000-00007D790000}"/>
    <cellStyle name="Normal 2 6 7 5" xfId="13678" xr:uid="{00000000-0005-0000-0000-00007E790000}"/>
    <cellStyle name="Normal 2 6 7 5 2" xfId="27862" xr:uid="{00000000-0005-0000-0000-00007F790000}"/>
    <cellStyle name="Normal 2 6 7 6" xfId="13679" xr:uid="{00000000-0005-0000-0000-000080790000}"/>
    <cellStyle name="Normal 2 6 7 6 2" xfId="31699" xr:uid="{00000000-0005-0000-0000-000081790000}"/>
    <cellStyle name="Normal 2 6 7 7" xfId="18304" xr:uid="{00000000-0005-0000-0000-000082790000}"/>
    <cellStyle name="Normal 2 6 8" xfId="13680" xr:uid="{00000000-0005-0000-0000-000083790000}"/>
    <cellStyle name="Normal 2 6 8 2" xfId="13681" xr:uid="{00000000-0005-0000-0000-000084790000}"/>
    <cellStyle name="Normal 2 6 8 2 2" xfId="13682" xr:uid="{00000000-0005-0000-0000-000085790000}"/>
    <cellStyle name="Normal 2 6 8 2 2 2" xfId="24031" xr:uid="{00000000-0005-0000-0000-000086790000}"/>
    <cellStyle name="Normal 2 6 8 2 3" xfId="13683" xr:uid="{00000000-0005-0000-0000-000087790000}"/>
    <cellStyle name="Normal 2 6 8 2 3 2" xfId="27867" xr:uid="{00000000-0005-0000-0000-000088790000}"/>
    <cellStyle name="Normal 2 6 8 2 4" xfId="13684" xr:uid="{00000000-0005-0000-0000-000089790000}"/>
    <cellStyle name="Normal 2 6 8 2 4 2" xfId="31704" xr:uid="{00000000-0005-0000-0000-00008A790000}"/>
    <cellStyle name="Normal 2 6 8 2 5" xfId="20347" xr:uid="{00000000-0005-0000-0000-00008B790000}"/>
    <cellStyle name="Normal 2 6 8 3" xfId="13685" xr:uid="{00000000-0005-0000-0000-00008C790000}"/>
    <cellStyle name="Normal 2 6 8 3 2" xfId="24030" xr:uid="{00000000-0005-0000-0000-00008D790000}"/>
    <cellStyle name="Normal 2 6 8 4" xfId="13686" xr:uid="{00000000-0005-0000-0000-00008E790000}"/>
    <cellStyle name="Normal 2 6 8 4 2" xfId="27866" xr:uid="{00000000-0005-0000-0000-00008F790000}"/>
    <cellStyle name="Normal 2 6 8 5" xfId="13687" xr:uid="{00000000-0005-0000-0000-000090790000}"/>
    <cellStyle name="Normal 2 6 8 5 2" xfId="31703" xr:uid="{00000000-0005-0000-0000-000091790000}"/>
    <cellStyle name="Normal 2 6 8 6" xfId="18306" xr:uid="{00000000-0005-0000-0000-000092790000}"/>
    <cellStyle name="Normal 2 6 9" xfId="13688" xr:uid="{00000000-0005-0000-0000-000093790000}"/>
    <cellStyle name="Normal 2 6 9 2" xfId="13689" xr:uid="{00000000-0005-0000-0000-000094790000}"/>
    <cellStyle name="Normal 2 6 9 2 2" xfId="24032" xr:uid="{00000000-0005-0000-0000-000095790000}"/>
    <cellStyle name="Normal 2 6 9 3" xfId="13690" xr:uid="{00000000-0005-0000-0000-000096790000}"/>
    <cellStyle name="Normal 2 6 9 3 2" xfId="27868" xr:uid="{00000000-0005-0000-0000-000097790000}"/>
    <cellStyle name="Normal 2 6 9 4" xfId="13691" xr:uid="{00000000-0005-0000-0000-000098790000}"/>
    <cellStyle name="Normal 2 6 9 4 2" xfId="31705" xr:uid="{00000000-0005-0000-0000-000099790000}"/>
    <cellStyle name="Normal 2 6 9 5" xfId="19360" xr:uid="{00000000-0005-0000-0000-00009A790000}"/>
    <cellStyle name="Normal 2 7" xfId="13692" xr:uid="{00000000-0005-0000-0000-00009B790000}"/>
    <cellStyle name="Normal 2 7 10" xfId="13693" xr:uid="{00000000-0005-0000-0000-00009C790000}"/>
    <cellStyle name="Normal 2 7 10 2" xfId="24033" xr:uid="{00000000-0005-0000-0000-00009D790000}"/>
    <cellStyle name="Normal 2 7 11" xfId="13694" xr:uid="{00000000-0005-0000-0000-00009E790000}"/>
    <cellStyle name="Normal 2 7 11 2" xfId="27869" xr:uid="{00000000-0005-0000-0000-00009F790000}"/>
    <cellStyle name="Normal 2 7 12" xfId="13695" xr:uid="{00000000-0005-0000-0000-0000A0790000}"/>
    <cellStyle name="Normal 2 7 12 2" xfId="31706" xr:uid="{00000000-0005-0000-0000-0000A1790000}"/>
    <cellStyle name="Normal 2 7 13" xfId="32666" xr:uid="{00000000-0005-0000-0000-0000A2790000}"/>
    <cellStyle name="Normal 2 7 14" xfId="33898" xr:uid="{00000000-0005-0000-0000-0000A3790000}"/>
    <cellStyle name="Normal 2 7 15" xfId="35419" xr:uid="{00000000-0005-0000-0000-0000A4790000}"/>
    <cellStyle name="Normal 2 7 16" xfId="18307" xr:uid="{00000000-0005-0000-0000-0000A5790000}"/>
    <cellStyle name="Normal 2 7 2" xfId="13696" xr:uid="{00000000-0005-0000-0000-0000A6790000}"/>
    <cellStyle name="Normal 2 7 2 10" xfId="13697" xr:uid="{00000000-0005-0000-0000-0000A7790000}"/>
    <cellStyle name="Normal 2 7 2 10 2" xfId="31707" xr:uid="{00000000-0005-0000-0000-0000A8790000}"/>
    <cellStyle name="Normal 2 7 2 11" xfId="18308" xr:uid="{00000000-0005-0000-0000-0000A9790000}"/>
    <cellStyle name="Normal 2 7 2 2" xfId="13698" xr:uid="{00000000-0005-0000-0000-0000AA790000}"/>
    <cellStyle name="Normal 2 7 2 2 2" xfId="13699" xr:uid="{00000000-0005-0000-0000-0000AB790000}"/>
    <cellStyle name="Normal 2 7 2 2 2 2" xfId="13700" xr:uid="{00000000-0005-0000-0000-0000AC790000}"/>
    <cellStyle name="Normal 2 7 2 2 2 2 2" xfId="13701" xr:uid="{00000000-0005-0000-0000-0000AD790000}"/>
    <cellStyle name="Normal 2 7 2 2 2 2 2 2" xfId="13702" xr:uid="{00000000-0005-0000-0000-0000AE790000}"/>
    <cellStyle name="Normal 2 7 2 2 2 2 2 2 2" xfId="13703" xr:uid="{00000000-0005-0000-0000-0000AF790000}"/>
    <cellStyle name="Normal 2 7 2 2 2 2 2 2 2 2" xfId="24039" xr:uid="{00000000-0005-0000-0000-0000B0790000}"/>
    <cellStyle name="Normal 2 7 2 2 2 2 2 2 3" xfId="13704" xr:uid="{00000000-0005-0000-0000-0000B1790000}"/>
    <cellStyle name="Normal 2 7 2 2 2 2 2 2 3 2" xfId="27875" xr:uid="{00000000-0005-0000-0000-0000B2790000}"/>
    <cellStyle name="Normal 2 7 2 2 2 2 2 2 4" xfId="13705" xr:uid="{00000000-0005-0000-0000-0000B3790000}"/>
    <cellStyle name="Normal 2 7 2 2 2 2 2 2 4 2" xfId="31712" xr:uid="{00000000-0005-0000-0000-0000B4790000}"/>
    <cellStyle name="Normal 2 7 2 2 2 2 2 2 5" xfId="20375" xr:uid="{00000000-0005-0000-0000-0000B5790000}"/>
    <cellStyle name="Normal 2 7 2 2 2 2 2 3" xfId="13706" xr:uid="{00000000-0005-0000-0000-0000B6790000}"/>
    <cellStyle name="Normal 2 7 2 2 2 2 2 3 2" xfId="24038" xr:uid="{00000000-0005-0000-0000-0000B7790000}"/>
    <cellStyle name="Normal 2 7 2 2 2 2 2 4" xfId="13707" xr:uid="{00000000-0005-0000-0000-0000B8790000}"/>
    <cellStyle name="Normal 2 7 2 2 2 2 2 4 2" xfId="27874" xr:uid="{00000000-0005-0000-0000-0000B9790000}"/>
    <cellStyle name="Normal 2 7 2 2 2 2 2 5" xfId="13708" xr:uid="{00000000-0005-0000-0000-0000BA790000}"/>
    <cellStyle name="Normal 2 7 2 2 2 2 2 5 2" xfId="31711" xr:uid="{00000000-0005-0000-0000-0000BB790000}"/>
    <cellStyle name="Normal 2 7 2 2 2 2 2 6" xfId="18312" xr:uid="{00000000-0005-0000-0000-0000BC790000}"/>
    <cellStyle name="Normal 2 7 2 2 2 2 3" xfId="13709" xr:uid="{00000000-0005-0000-0000-0000BD790000}"/>
    <cellStyle name="Normal 2 7 2 2 2 2 3 2" xfId="13710" xr:uid="{00000000-0005-0000-0000-0000BE790000}"/>
    <cellStyle name="Normal 2 7 2 2 2 2 3 2 2" xfId="24040" xr:uid="{00000000-0005-0000-0000-0000BF790000}"/>
    <cellStyle name="Normal 2 7 2 2 2 2 3 3" xfId="13711" xr:uid="{00000000-0005-0000-0000-0000C0790000}"/>
    <cellStyle name="Normal 2 7 2 2 2 2 3 3 2" xfId="27876" xr:uid="{00000000-0005-0000-0000-0000C1790000}"/>
    <cellStyle name="Normal 2 7 2 2 2 2 3 4" xfId="13712" xr:uid="{00000000-0005-0000-0000-0000C2790000}"/>
    <cellStyle name="Normal 2 7 2 2 2 2 3 4 2" xfId="31713" xr:uid="{00000000-0005-0000-0000-0000C3790000}"/>
    <cellStyle name="Normal 2 7 2 2 2 2 3 5" xfId="19388" xr:uid="{00000000-0005-0000-0000-0000C4790000}"/>
    <cellStyle name="Normal 2 7 2 2 2 2 4" xfId="13713" xr:uid="{00000000-0005-0000-0000-0000C5790000}"/>
    <cellStyle name="Normal 2 7 2 2 2 2 4 2" xfId="24037" xr:uid="{00000000-0005-0000-0000-0000C6790000}"/>
    <cellStyle name="Normal 2 7 2 2 2 2 5" xfId="13714" xr:uid="{00000000-0005-0000-0000-0000C7790000}"/>
    <cellStyle name="Normal 2 7 2 2 2 2 5 2" xfId="27873" xr:uid="{00000000-0005-0000-0000-0000C8790000}"/>
    <cellStyle name="Normal 2 7 2 2 2 2 6" xfId="13715" xr:uid="{00000000-0005-0000-0000-0000C9790000}"/>
    <cellStyle name="Normal 2 7 2 2 2 2 6 2" xfId="31710" xr:uid="{00000000-0005-0000-0000-0000CA790000}"/>
    <cellStyle name="Normal 2 7 2 2 2 2 7" xfId="18311" xr:uid="{00000000-0005-0000-0000-0000CB790000}"/>
    <cellStyle name="Normal 2 7 2 2 2 3" xfId="13716" xr:uid="{00000000-0005-0000-0000-0000CC790000}"/>
    <cellStyle name="Normal 2 7 2 2 2 3 2" xfId="13717" xr:uid="{00000000-0005-0000-0000-0000CD790000}"/>
    <cellStyle name="Normal 2 7 2 2 2 3 2 2" xfId="13718" xr:uid="{00000000-0005-0000-0000-0000CE790000}"/>
    <cellStyle name="Normal 2 7 2 2 2 3 2 2 2" xfId="24042" xr:uid="{00000000-0005-0000-0000-0000CF790000}"/>
    <cellStyle name="Normal 2 7 2 2 2 3 2 3" xfId="13719" xr:uid="{00000000-0005-0000-0000-0000D0790000}"/>
    <cellStyle name="Normal 2 7 2 2 2 3 2 3 2" xfId="27878" xr:uid="{00000000-0005-0000-0000-0000D1790000}"/>
    <cellStyle name="Normal 2 7 2 2 2 3 2 4" xfId="13720" xr:uid="{00000000-0005-0000-0000-0000D2790000}"/>
    <cellStyle name="Normal 2 7 2 2 2 3 2 4 2" xfId="31715" xr:uid="{00000000-0005-0000-0000-0000D3790000}"/>
    <cellStyle name="Normal 2 7 2 2 2 3 2 5" xfId="20374" xr:uid="{00000000-0005-0000-0000-0000D4790000}"/>
    <cellStyle name="Normal 2 7 2 2 2 3 3" xfId="13721" xr:uid="{00000000-0005-0000-0000-0000D5790000}"/>
    <cellStyle name="Normal 2 7 2 2 2 3 3 2" xfId="24041" xr:uid="{00000000-0005-0000-0000-0000D6790000}"/>
    <cellStyle name="Normal 2 7 2 2 2 3 4" xfId="13722" xr:uid="{00000000-0005-0000-0000-0000D7790000}"/>
    <cellStyle name="Normal 2 7 2 2 2 3 4 2" xfId="27877" xr:uid="{00000000-0005-0000-0000-0000D8790000}"/>
    <cellStyle name="Normal 2 7 2 2 2 3 5" xfId="13723" xr:uid="{00000000-0005-0000-0000-0000D9790000}"/>
    <cellStyle name="Normal 2 7 2 2 2 3 5 2" xfId="31714" xr:uid="{00000000-0005-0000-0000-0000DA790000}"/>
    <cellStyle name="Normal 2 7 2 2 2 3 6" xfId="18313" xr:uid="{00000000-0005-0000-0000-0000DB790000}"/>
    <cellStyle name="Normal 2 7 2 2 2 4" xfId="13724" xr:uid="{00000000-0005-0000-0000-0000DC790000}"/>
    <cellStyle name="Normal 2 7 2 2 2 4 2" xfId="13725" xr:uid="{00000000-0005-0000-0000-0000DD790000}"/>
    <cellStyle name="Normal 2 7 2 2 2 4 2 2" xfId="24043" xr:uid="{00000000-0005-0000-0000-0000DE790000}"/>
    <cellStyle name="Normal 2 7 2 2 2 4 3" xfId="13726" xr:uid="{00000000-0005-0000-0000-0000DF790000}"/>
    <cellStyle name="Normal 2 7 2 2 2 4 3 2" xfId="27879" xr:uid="{00000000-0005-0000-0000-0000E0790000}"/>
    <cellStyle name="Normal 2 7 2 2 2 4 4" xfId="13727" xr:uid="{00000000-0005-0000-0000-0000E1790000}"/>
    <cellStyle name="Normal 2 7 2 2 2 4 4 2" xfId="31716" xr:uid="{00000000-0005-0000-0000-0000E2790000}"/>
    <cellStyle name="Normal 2 7 2 2 2 4 5" xfId="19387" xr:uid="{00000000-0005-0000-0000-0000E3790000}"/>
    <cellStyle name="Normal 2 7 2 2 2 5" xfId="13728" xr:uid="{00000000-0005-0000-0000-0000E4790000}"/>
    <cellStyle name="Normal 2 7 2 2 2 5 2" xfId="24036" xr:uid="{00000000-0005-0000-0000-0000E5790000}"/>
    <cellStyle name="Normal 2 7 2 2 2 6" xfId="13729" xr:uid="{00000000-0005-0000-0000-0000E6790000}"/>
    <cellStyle name="Normal 2 7 2 2 2 6 2" xfId="27872" xr:uid="{00000000-0005-0000-0000-0000E7790000}"/>
    <cellStyle name="Normal 2 7 2 2 2 7" xfId="13730" xr:uid="{00000000-0005-0000-0000-0000E8790000}"/>
    <cellStyle name="Normal 2 7 2 2 2 7 2" xfId="31709" xr:uid="{00000000-0005-0000-0000-0000E9790000}"/>
    <cellStyle name="Normal 2 7 2 2 2 8" xfId="18310" xr:uid="{00000000-0005-0000-0000-0000EA790000}"/>
    <cellStyle name="Normal 2 7 2 2 3" xfId="13731" xr:uid="{00000000-0005-0000-0000-0000EB790000}"/>
    <cellStyle name="Normal 2 7 2 2 3 2" xfId="13732" xr:uid="{00000000-0005-0000-0000-0000EC790000}"/>
    <cellStyle name="Normal 2 7 2 2 3 2 2" xfId="13733" xr:uid="{00000000-0005-0000-0000-0000ED790000}"/>
    <cellStyle name="Normal 2 7 2 2 3 2 2 2" xfId="13734" xr:uid="{00000000-0005-0000-0000-0000EE790000}"/>
    <cellStyle name="Normal 2 7 2 2 3 2 2 2 2" xfId="24046" xr:uid="{00000000-0005-0000-0000-0000EF790000}"/>
    <cellStyle name="Normal 2 7 2 2 3 2 2 3" xfId="13735" xr:uid="{00000000-0005-0000-0000-0000F0790000}"/>
    <cellStyle name="Normal 2 7 2 2 3 2 2 3 2" xfId="27882" xr:uid="{00000000-0005-0000-0000-0000F1790000}"/>
    <cellStyle name="Normal 2 7 2 2 3 2 2 4" xfId="13736" xr:uid="{00000000-0005-0000-0000-0000F2790000}"/>
    <cellStyle name="Normal 2 7 2 2 3 2 2 4 2" xfId="31719" xr:uid="{00000000-0005-0000-0000-0000F3790000}"/>
    <cellStyle name="Normal 2 7 2 2 3 2 2 5" xfId="20376" xr:uid="{00000000-0005-0000-0000-0000F4790000}"/>
    <cellStyle name="Normal 2 7 2 2 3 2 3" xfId="13737" xr:uid="{00000000-0005-0000-0000-0000F5790000}"/>
    <cellStyle name="Normal 2 7 2 2 3 2 3 2" xfId="24045" xr:uid="{00000000-0005-0000-0000-0000F6790000}"/>
    <cellStyle name="Normal 2 7 2 2 3 2 4" xfId="13738" xr:uid="{00000000-0005-0000-0000-0000F7790000}"/>
    <cellStyle name="Normal 2 7 2 2 3 2 4 2" xfId="27881" xr:uid="{00000000-0005-0000-0000-0000F8790000}"/>
    <cellStyle name="Normal 2 7 2 2 3 2 5" xfId="13739" xr:uid="{00000000-0005-0000-0000-0000F9790000}"/>
    <cellStyle name="Normal 2 7 2 2 3 2 5 2" xfId="31718" xr:uid="{00000000-0005-0000-0000-0000FA790000}"/>
    <cellStyle name="Normal 2 7 2 2 3 2 6" xfId="18315" xr:uid="{00000000-0005-0000-0000-0000FB790000}"/>
    <cellStyle name="Normal 2 7 2 2 3 3" xfId="13740" xr:uid="{00000000-0005-0000-0000-0000FC790000}"/>
    <cellStyle name="Normal 2 7 2 2 3 3 2" xfId="13741" xr:uid="{00000000-0005-0000-0000-0000FD790000}"/>
    <cellStyle name="Normal 2 7 2 2 3 3 2 2" xfId="24047" xr:uid="{00000000-0005-0000-0000-0000FE790000}"/>
    <cellStyle name="Normal 2 7 2 2 3 3 3" xfId="13742" xr:uid="{00000000-0005-0000-0000-0000FF790000}"/>
    <cellStyle name="Normal 2 7 2 2 3 3 3 2" xfId="27883" xr:uid="{00000000-0005-0000-0000-0000007A0000}"/>
    <cellStyle name="Normal 2 7 2 2 3 3 4" xfId="13743" xr:uid="{00000000-0005-0000-0000-0000017A0000}"/>
    <cellStyle name="Normal 2 7 2 2 3 3 4 2" xfId="31720" xr:uid="{00000000-0005-0000-0000-0000027A0000}"/>
    <cellStyle name="Normal 2 7 2 2 3 3 5" xfId="19389" xr:uid="{00000000-0005-0000-0000-0000037A0000}"/>
    <cellStyle name="Normal 2 7 2 2 3 4" xfId="13744" xr:uid="{00000000-0005-0000-0000-0000047A0000}"/>
    <cellStyle name="Normal 2 7 2 2 3 4 2" xfId="24044" xr:uid="{00000000-0005-0000-0000-0000057A0000}"/>
    <cellStyle name="Normal 2 7 2 2 3 5" xfId="13745" xr:uid="{00000000-0005-0000-0000-0000067A0000}"/>
    <cellStyle name="Normal 2 7 2 2 3 5 2" xfId="27880" xr:uid="{00000000-0005-0000-0000-0000077A0000}"/>
    <cellStyle name="Normal 2 7 2 2 3 6" xfId="13746" xr:uid="{00000000-0005-0000-0000-0000087A0000}"/>
    <cellStyle name="Normal 2 7 2 2 3 6 2" xfId="31717" xr:uid="{00000000-0005-0000-0000-0000097A0000}"/>
    <cellStyle name="Normal 2 7 2 2 3 7" xfId="18314" xr:uid="{00000000-0005-0000-0000-00000A7A0000}"/>
    <cellStyle name="Normal 2 7 2 2 4" xfId="13747" xr:uid="{00000000-0005-0000-0000-00000B7A0000}"/>
    <cellStyle name="Normal 2 7 2 2 4 2" xfId="13748" xr:uid="{00000000-0005-0000-0000-00000C7A0000}"/>
    <cellStyle name="Normal 2 7 2 2 4 2 2" xfId="13749" xr:uid="{00000000-0005-0000-0000-00000D7A0000}"/>
    <cellStyle name="Normal 2 7 2 2 4 2 2 2" xfId="24049" xr:uid="{00000000-0005-0000-0000-00000E7A0000}"/>
    <cellStyle name="Normal 2 7 2 2 4 2 3" xfId="13750" xr:uid="{00000000-0005-0000-0000-00000F7A0000}"/>
    <cellStyle name="Normal 2 7 2 2 4 2 3 2" xfId="27885" xr:uid="{00000000-0005-0000-0000-0000107A0000}"/>
    <cellStyle name="Normal 2 7 2 2 4 2 4" xfId="13751" xr:uid="{00000000-0005-0000-0000-0000117A0000}"/>
    <cellStyle name="Normal 2 7 2 2 4 2 4 2" xfId="31722" xr:uid="{00000000-0005-0000-0000-0000127A0000}"/>
    <cellStyle name="Normal 2 7 2 2 4 2 5" xfId="20373" xr:uid="{00000000-0005-0000-0000-0000137A0000}"/>
    <cellStyle name="Normal 2 7 2 2 4 3" xfId="13752" xr:uid="{00000000-0005-0000-0000-0000147A0000}"/>
    <cellStyle name="Normal 2 7 2 2 4 3 2" xfId="24048" xr:uid="{00000000-0005-0000-0000-0000157A0000}"/>
    <cellStyle name="Normal 2 7 2 2 4 4" xfId="13753" xr:uid="{00000000-0005-0000-0000-0000167A0000}"/>
    <cellStyle name="Normal 2 7 2 2 4 4 2" xfId="27884" xr:uid="{00000000-0005-0000-0000-0000177A0000}"/>
    <cellStyle name="Normal 2 7 2 2 4 5" xfId="13754" xr:uid="{00000000-0005-0000-0000-0000187A0000}"/>
    <cellStyle name="Normal 2 7 2 2 4 5 2" xfId="31721" xr:uid="{00000000-0005-0000-0000-0000197A0000}"/>
    <cellStyle name="Normal 2 7 2 2 4 6" xfId="18316" xr:uid="{00000000-0005-0000-0000-00001A7A0000}"/>
    <cellStyle name="Normal 2 7 2 2 5" xfId="13755" xr:uid="{00000000-0005-0000-0000-00001B7A0000}"/>
    <cellStyle name="Normal 2 7 2 2 5 2" xfId="13756" xr:uid="{00000000-0005-0000-0000-00001C7A0000}"/>
    <cellStyle name="Normal 2 7 2 2 5 2 2" xfId="24050" xr:uid="{00000000-0005-0000-0000-00001D7A0000}"/>
    <cellStyle name="Normal 2 7 2 2 5 3" xfId="13757" xr:uid="{00000000-0005-0000-0000-00001E7A0000}"/>
    <cellStyle name="Normal 2 7 2 2 5 3 2" xfId="27886" xr:uid="{00000000-0005-0000-0000-00001F7A0000}"/>
    <cellStyle name="Normal 2 7 2 2 5 4" xfId="13758" xr:uid="{00000000-0005-0000-0000-0000207A0000}"/>
    <cellStyle name="Normal 2 7 2 2 5 4 2" xfId="31723" xr:uid="{00000000-0005-0000-0000-0000217A0000}"/>
    <cellStyle name="Normal 2 7 2 2 5 5" xfId="19386" xr:uid="{00000000-0005-0000-0000-0000227A0000}"/>
    <cellStyle name="Normal 2 7 2 2 6" xfId="13759" xr:uid="{00000000-0005-0000-0000-0000237A0000}"/>
    <cellStyle name="Normal 2 7 2 2 6 2" xfId="24035" xr:uid="{00000000-0005-0000-0000-0000247A0000}"/>
    <cellStyle name="Normal 2 7 2 2 7" xfId="13760" xr:uid="{00000000-0005-0000-0000-0000257A0000}"/>
    <cellStyle name="Normal 2 7 2 2 7 2" xfId="27871" xr:uid="{00000000-0005-0000-0000-0000267A0000}"/>
    <cellStyle name="Normal 2 7 2 2 8" xfId="13761" xr:uid="{00000000-0005-0000-0000-0000277A0000}"/>
    <cellStyle name="Normal 2 7 2 2 8 2" xfId="31708" xr:uid="{00000000-0005-0000-0000-0000287A0000}"/>
    <cellStyle name="Normal 2 7 2 2 9" xfId="18309" xr:uid="{00000000-0005-0000-0000-0000297A0000}"/>
    <cellStyle name="Normal 2 7 2 3" xfId="13762" xr:uid="{00000000-0005-0000-0000-00002A7A0000}"/>
    <cellStyle name="Normal 2 7 2 3 2" xfId="13763" xr:uid="{00000000-0005-0000-0000-00002B7A0000}"/>
    <cellStyle name="Normal 2 7 2 3 2 2" xfId="13764" xr:uid="{00000000-0005-0000-0000-00002C7A0000}"/>
    <cellStyle name="Normal 2 7 2 3 2 2 2" xfId="13765" xr:uid="{00000000-0005-0000-0000-00002D7A0000}"/>
    <cellStyle name="Normal 2 7 2 3 2 2 2 2" xfId="13766" xr:uid="{00000000-0005-0000-0000-00002E7A0000}"/>
    <cellStyle name="Normal 2 7 2 3 2 2 2 2 2" xfId="24054" xr:uid="{00000000-0005-0000-0000-00002F7A0000}"/>
    <cellStyle name="Normal 2 7 2 3 2 2 2 3" xfId="13767" xr:uid="{00000000-0005-0000-0000-0000307A0000}"/>
    <cellStyle name="Normal 2 7 2 3 2 2 2 3 2" xfId="27890" xr:uid="{00000000-0005-0000-0000-0000317A0000}"/>
    <cellStyle name="Normal 2 7 2 3 2 2 2 4" xfId="13768" xr:uid="{00000000-0005-0000-0000-0000327A0000}"/>
    <cellStyle name="Normal 2 7 2 3 2 2 2 4 2" xfId="31727" xr:uid="{00000000-0005-0000-0000-0000337A0000}"/>
    <cellStyle name="Normal 2 7 2 3 2 2 2 5" xfId="20378" xr:uid="{00000000-0005-0000-0000-0000347A0000}"/>
    <cellStyle name="Normal 2 7 2 3 2 2 3" xfId="13769" xr:uid="{00000000-0005-0000-0000-0000357A0000}"/>
    <cellStyle name="Normal 2 7 2 3 2 2 3 2" xfId="24053" xr:uid="{00000000-0005-0000-0000-0000367A0000}"/>
    <cellStyle name="Normal 2 7 2 3 2 2 4" xfId="13770" xr:uid="{00000000-0005-0000-0000-0000377A0000}"/>
    <cellStyle name="Normal 2 7 2 3 2 2 4 2" xfId="27889" xr:uid="{00000000-0005-0000-0000-0000387A0000}"/>
    <cellStyle name="Normal 2 7 2 3 2 2 5" xfId="13771" xr:uid="{00000000-0005-0000-0000-0000397A0000}"/>
    <cellStyle name="Normal 2 7 2 3 2 2 5 2" xfId="31726" xr:uid="{00000000-0005-0000-0000-00003A7A0000}"/>
    <cellStyle name="Normal 2 7 2 3 2 2 6" xfId="18319" xr:uid="{00000000-0005-0000-0000-00003B7A0000}"/>
    <cellStyle name="Normal 2 7 2 3 2 3" xfId="13772" xr:uid="{00000000-0005-0000-0000-00003C7A0000}"/>
    <cellStyle name="Normal 2 7 2 3 2 3 2" xfId="13773" xr:uid="{00000000-0005-0000-0000-00003D7A0000}"/>
    <cellStyle name="Normal 2 7 2 3 2 3 2 2" xfId="24055" xr:uid="{00000000-0005-0000-0000-00003E7A0000}"/>
    <cellStyle name="Normal 2 7 2 3 2 3 3" xfId="13774" xr:uid="{00000000-0005-0000-0000-00003F7A0000}"/>
    <cellStyle name="Normal 2 7 2 3 2 3 3 2" xfId="27891" xr:uid="{00000000-0005-0000-0000-0000407A0000}"/>
    <cellStyle name="Normal 2 7 2 3 2 3 4" xfId="13775" xr:uid="{00000000-0005-0000-0000-0000417A0000}"/>
    <cellStyle name="Normal 2 7 2 3 2 3 4 2" xfId="31728" xr:uid="{00000000-0005-0000-0000-0000427A0000}"/>
    <cellStyle name="Normal 2 7 2 3 2 3 5" xfId="19391" xr:uid="{00000000-0005-0000-0000-0000437A0000}"/>
    <cellStyle name="Normal 2 7 2 3 2 4" xfId="13776" xr:uid="{00000000-0005-0000-0000-0000447A0000}"/>
    <cellStyle name="Normal 2 7 2 3 2 4 2" xfId="24052" xr:uid="{00000000-0005-0000-0000-0000457A0000}"/>
    <cellStyle name="Normal 2 7 2 3 2 5" xfId="13777" xr:uid="{00000000-0005-0000-0000-0000467A0000}"/>
    <cellStyle name="Normal 2 7 2 3 2 5 2" xfId="27888" xr:uid="{00000000-0005-0000-0000-0000477A0000}"/>
    <cellStyle name="Normal 2 7 2 3 2 6" xfId="13778" xr:uid="{00000000-0005-0000-0000-0000487A0000}"/>
    <cellStyle name="Normal 2 7 2 3 2 6 2" xfId="31725" xr:uid="{00000000-0005-0000-0000-0000497A0000}"/>
    <cellStyle name="Normal 2 7 2 3 2 7" xfId="18318" xr:uid="{00000000-0005-0000-0000-00004A7A0000}"/>
    <cellStyle name="Normal 2 7 2 3 3" xfId="13779" xr:uid="{00000000-0005-0000-0000-00004B7A0000}"/>
    <cellStyle name="Normal 2 7 2 3 3 2" xfId="13780" xr:uid="{00000000-0005-0000-0000-00004C7A0000}"/>
    <cellStyle name="Normal 2 7 2 3 3 2 2" xfId="13781" xr:uid="{00000000-0005-0000-0000-00004D7A0000}"/>
    <cellStyle name="Normal 2 7 2 3 3 2 2 2" xfId="24057" xr:uid="{00000000-0005-0000-0000-00004E7A0000}"/>
    <cellStyle name="Normal 2 7 2 3 3 2 3" xfId="13782" xr:uid="{00000000-0005-0000-0000-00004F7A0000}"/>
    <cellStyle name="Normal 2 7 2 3 3 2 3 2" xfId="27893" xr:uid="{00000000-0005-0000-0000-0000507A0000}"/>
    <cellStyle name="Normal 2 7 2 3 3 2 4" xfId="13783" xr:uid="{00000000-0005-0000-0000-0000517A0000}"/>
    <cellStyle name="Normal 2 7 2 3 3 2 4 2" xfId="31730" xr:uid="{00000000-0005-0000-0000-0000527A0000}"/>
    <cellStyle name="Normal 2 7 2 3 3 2 5" xfId="20377" xr:uid="{00000000-0005-0000-0000-0000537A0000}"/>
    <cellStyle name="Normal 2 7 2 3 3 3" xfId="13784" xr:uid="{00000000-0005-0000-0000-0000547A0000}"/>
    <cellStyle name="Normal 2 7 2 3 3 3 2" xfId="24056" xr:uid="{00000000-0005-0000-0000-0000557A0000}"/>
    <cellStyle name="Normal 2 7 2 3 3 4" xfId="13785" xr:uid="{00000000-0005-0000-0000-0000567A0000}"/>
    <cellStyle name="Normal 2 7 2 3 3 4 2" xfId="27892" xr:uid="{00000000-0005-0000-0000-0000577A0000}"/>
    <cellStyle name="Normal 2 7 2 3 3 5" xfId="13786" xr:uid="{00000000-0005-0000-0000-0000587A0000}"/>
    <cellStyle name="Normal 2 7 2 3 3 5 2" xfId="31729" xr:uid="{00000000-0005-0000-0000-0000597A0000}"/>
    <cellStyle name="Normal 2 7 2 3 3 6" xfId="18320" xr:uid="{00000000-0005-0000-0000-00005A7A0000}"/>
    <cellStyle name="Normal 2 7 2 3 4" xfId="13787" xr:uid="{00000000-0005-0000-0000-00005B7A0000}"/>
    <cellStyle name="Normal 2 7 2 3 4 2" xfId="13788" xr:uid="{00000000-0005-0000-0000-00005C7A0000}"/>
    <cellStyle name="Normal 2 7 2 3 4 2 2" xfId="24058" xr:uid="{00000000-0005-0000-0000-00005D7A0000}"/>
    <cellStyle name="Normal 2 7 2 3 4 3" xfId="13789" xr:uid="{00000000-0005-0000-0000-00005E7A0000}"/>
    <cellStyle name="Normal 2 7 2 3 4 3 2" xfId="27894" xr:uid="{00000000-0005-0000-0000-00005F7A0000}"/>
    <cellStyle name="Normal 2 7 2 3 4 4" xfId="13790" xr:uid="{00000000-0005-0000-0000-0000607A0000}"/>
    <cellStyle name="Normal 2 7 2 3 4 4 2" xfId="31731" xr:uid="{00000000-0005-0000-0000-0000617A0000}"/>
    <cellStyle name="Normal 2 7 2 3 4 5" xfId="19390" xr:uid="{00000000-0005-0000-0000-0000627A0000}"/>
    <cellStyle name="Normal 2 7 2 3 5" xfId="13791" xr:uid="{00000000-0005-0000-0000-0000637A0000}"/>
    <cellStyle name="Normal 2 7 2 3 5 2" xfId="24051" xr:uid="{00000000-0005-0000-0000-0000647A0000}"/>
    <cellStyle name="Normal 2 7 2 3 6" xfId="13792" xr:uid="{00000000-0005-0000-0000-0000657A0000}"/>
    <cellStyle name="Normal 2 7 2 3 6 2" xfId="27887" xr:uid="{00000000-0005-0000-0000-0000667A0000}"/>
    <cellStyle name="Normal 2 7 2 3 7" xfId="13793" xr:uid="{00000000-0005-0000-0000-0000677A0000}"/>
    <cellStyle name="Normal 2 7 2 3 7 2" xfId="31724" xr:uid="{00000000-0005-0000-0000-0000687A0000}"/>
    <cellStyle name="Normal 2 7 2 3 8" xfId="18317" xr:uid="{00000000-0005-0000-0000-0000697A0000}"/>
    <cellStyle name="Normal 2 7 2 4" xfId="13794" xr:uid="{00000000-0005-0000-0000-00006A7A0000}"/>
    <cellStyle name="Normal 2 7 2 4 2" xfId="13795" xr:uid="{00000000-0005-0000-0000-00006B7A0000}"/>
    <cellStyle name="Normal 2 7 2 4 2 2" xfId="13796" xr:uid="{00000000-0005-0000-0000-00006C7A0000}"/>
    <cellStyle name="Normal 2 7 2 4 2 2 2" xfId="13797" xr:uid="{00000000-0005-0000-0000-00006D7A0000}"/>
    <cellStyle name="Normal 2 7 2 4 2 2 2 2" xfId="24061" xr:uid="{00000000-0005-0000-0000-00006E7A0000}"/>
    <cellStyle name="Normal 2 7 2 4 2 2 3" xfId="13798" xr:uid="{00000000-0005-0000-0000-00006F7A0000}"/>
    <cellStyle name="Normal 2 7 2 4 2 2 3 2" xfId="27897" xr:uid="{00000000-0005-0000-0000-0000707A0000}"/>
    <cellStyle name="Normal 2 7 2 4 2 2 4" xfId="13799" xr:uid="{00000000-0005-0000-0000-0000717A0000}"/>
    <cellStyle name="Normal 2 7 2 4 2 2 4 2" xfId="31734" xr:uid="{00000000-0005-0000-0000-0000727A0000}"/>
    <cellStyle name="Normal 2 7 2 4 2 2 5" xfId="20379" xr:uid="{00000000-0005-0000-0000-0000737A0000}"/>
    <cellStyle name="Normal 2 7 2 4 2 3" xfId="13800" xr:uid="{00000000-0005-0000-0000-0000747A0000}"/>
    <cellStyle name="Normal 2 7 2 4 2 3 2" xfId="24060" xr:uid="{00000000-0005-0000-0000-0000757A0000}"/>
    <cellStyle name="Normal 2 7 2 4 2 4" xfId="13801" xr:uid="{00000000-0005-0000-0000-0000767A0000}"/>
    <cellStyle name="Normal 2 7 2 4 2 4 2" xfId="27896" xr:uid="{00000000-0005-0000-0000-0000777A0000}"/>
    <cellStyle name="Normal 2 7 2 4 2 5" xfId="13802" xr:uid="{00000000-0005-0000-0000-0000787A0000}"/>
    <cellStyle name="Normal 2 7 2 4 2 5 2" xfId="31733" xr:uid="{00000000-0005-0000-0000-0000797A0000}"/>
    <cellStyle name="Normal 2 7 2 4 2 6" xfId="18322" xr:uid="{00000000-0005-0000-0000-00007A7A0000}"/>
    <cellStyle name="Normal 2 7 2 4 3" xfId="13803" xr:uid="{00000000-0005-0000-0000-00007B7A0000}"/>
    <cellStyle name="Normal 2 7 2 4 3 2" xfId="13804" xr:uid="{00000000-0005-0000-0000-00007C7A0000}"/>
    <cellStyle name="Normal 2 7 2 4 3 2 2" xfId="24062" xr:uid="{00000000-0005-0000-0000-00007D7A0000}"/>
    <cellStyle name="Normal 2 7 2 4 3 3" xfId="13805" xr:uid="{00000000-0005-0000-0000-00007E7A0000}"/>
    <cellStyle name="Normal 2 7 2 4 3 3 2" xfId="27898" xr:uid="{00000000-0005-0000-0000-00007F7A0000}"/>
    <cellStyle name="Normal 2 7 2 4 3 4" xfId="13806" xr:uid="{00000000-0005-0000-0000-0000807A0000}"/>
    <cellStyle name="Normal 2 7 2 4 3 4 2" xfId="31735" xr:uid="{00000000-0005-0000-0000-0000817A0000}"/>
    <cellStyle name="Normal 2 7 2 4 3 5" xfId="19392" xr:uid="{00000000-0005-0000-0000-0000827A0000}"/>
    <cellStyle name="Normal 2 7 2 4 4" xfId="13807" xr:uid="{00000000-0005-0000-0000-0000837A0000}"/>
    <cellStyle name="Normal 2 7 2 4 4 2" xfId="24059" xr:uid="{00000000-0005-0000-0000-0000847A0000}"/>
    <cellStyle name="Normal 2 7 2 4 5" xfId="13808" xr:uid="{00000000-0005-0000-0000-0000857A0000}"/>
    <cellStyle name="Normal 2 7 2 4 5 2" xfId="27895" xr:uid="{00000000-0005-0000-0000-0000867A0000}"/>
    <cellStyle name="Normal 2 7 2 4 6" xfId="13809" xr:uid="{00000000-0005-0000-0000-0000877A0000}"/>
    <cellStyle name="Normal 2 7 2 4 6 2" xfId="31732" xr:uid="{00000000-0005-0000-0000-0000887A0000}"/>
    <cellStyle name="Normal 2 7 2 4 7" xfId="18321" xr:uid="{00000000-0005-0000-0000-0000897A0000}"/>
    <cellStyle name="Normal 2 7 2 5" xfId="13810" xr:uid="{00000000-0005-0000-0000-00008A7A0000}"/>
    <cellStyle name="Normal 2 7 2 5 2" xfId="13811" xr:uid="{00000000-0005-0000-0000-00008B7A0000}"/>
    <cellStyle name="Normal 2 7 2 5 2 2" xfId="13812" xr:uid="{00000000-0005-0000-0000-00008C7A0000}"/>
    <cellStyle name="Normal 2 7 2 5 2 2 2" xfId="13813" xr:uid="{00000000-0005-0000-0000-00008D7A0000}"/>
    <cellStyle name="Normal 2 7 2 5 2 2 2 2" xfId="24065" xr:uid="{00000000-0005-0000-0000-00008E7A0000}"/>
    <cellStyle name="Normal 2 7 2 5 2 2 3" xfId="13814" xr:uid="{00000000-0005-0000-0000-00008F7A0000}"/>
    <cellStyle name="Normal 2 7 2 5 2 2 3 2" xfId="27901" xr:uid="{00000000-0005-0000-0000-0000907A0000}"/>
    <cellStyle name="Normal 2 7 2 5 2 2 4" xfId="13815" xr:uid="{00000000-0005-0000-0000-0000917A0000}"/>
    <cellStyle name="Normal 2 7 2 5 2 2 4 2" xfId="31738" xr:uid="{00000000-0005-0000-0000-0000927A0000}"/>
    <cellStyle name="Normal 2 7 2 5 2 2 5" xfId="20610" xr:uid="{00000000-0005-0000-0000-0000937A0000}"/>
    <cellStyle name="Normal 2 7 2 5 2 3" xfId="13816" xr:uid="{00000000-0005-0000-0000-0000947A0000}"/>
    <cellStyle name="Normal 2 7 2 5 2 3 2" xfId="24064" xr:uid="{00000000-0005-0000-0000-0000957A0000}"/>
    <cellStyle name="Normal 2 7 2 5 2 4" xfId="13817" xr:uid="{00000000-0005-0000-0000-0000967A0000}"/>
    <cellStyle name="Normal 2 7 2 5 2 4 2" xfId="27900" xr:uid="{00000000-0005-0000-0000-0000977A0000}"/>
    <cellStyle name="Normal 2 7 2 5 2 5" xfId="13818" xr:uid="{00000000-0005-0000-0000-0000987A0000}"/>
    <cellStyle name="Normal 2 7 2 5 2 5 2" xfId="31737" xr:uid="{00000000-0005-0000-0000-0000997A0000}"/>
    <cellStyle name="Normal 2 7 2 5 2 6" xfId="18324" xr:uid="{00000000-0005-0000-0000-00009A7A0000}"/>
    <cellStyle name="Normal 2 7 2 5 3" xfId="13819" xr:uid="{00000000-0005-0000-0000-00009B7A0000}"/>
    <cellStyle name="Normal 2 7 2 5 3 2" xfId="13820" xr:uid="{00000000-0005-0000-0000-00009C7A0000}"/>
    <cellStyle name="Normal 2 7 2 5 3 2 2" xfId="24066" xr:uid="{00000000-0005-0000-0000-00009D7A0000}"/>
    <cellStyle name="Normal 2 7 2 5 3 3" xfId="13821" xr:uid="{00000000-0005-0000-0000-00009E7A0000}"/>
    <cellStyle name="Normal 2 7 2 5 3 3 2" xfId="27902" xr:uid="{00000000-0005-0000-0000-00009F7A0000}"/>
    <cellStyle name="Normal 2 7 2 5 3 4" xfId="13822" xr:uid="{00000000-0005-0000-0000-0000A07A0000}"/>
    <cellStyle name="Normal 2 7 2 5 3 4 2" xfId="31739" xr:uid="{00000000-0005-0000-0000-0000A17A0000}"/>
    <cellStyle name="Normal 2 7 2 5 3 5" xfId="19618" xr:uid="{00000000-0005-0000-0000-0000A27A0000}"/>
    <cellStyle name="Normal 2 7 2 5 4" xfId="13823" xr:uid="{00000000-0005-0000-0000-0000A37A0000}"/>
    <cellStyle name="Normal 2 7 2 5 4 2" xfId="24063" xr:uid="{00000000-0005-0000-0000-0000A47A0000}"/>
    <cellStyle name="Normal 2 7 2 5 5" xfId="13824" xr:uid="{00000000-0005-0000-0000-0000A57A0000}"/>
    <cellStyle name="Normal 2 7 2 5 5 2" xfId="27899" xr:uid="{00000000-0005-0000-0000-0000A67A0000}"/>
    <cellStyle name="Normal 2 7 2 5 6" xfId="13825" xr:uid="{00000000-0005-0000-0000-0000A77A0000}"/>
    <cellStyle name="Normal 2 7 2 5 6 2" xfId="31736" xr:uid="{00000000-0005-0000-0000-0000A87A0000}"/>
    <cellStyle name="Normal 2 7 2 5 7" xfId="18323" xr:uid="{00000000-0005-0000-0000-0000A97A0000}"/>
    <cellStyle name="Normal 2 7 2 6" xfId="13826" xr:uid="{00000000-0005-0000-0000-0000AA7A0000}"/>
    <cellStyle name="Normal 2 7 2 6 2" xfId="13827" xr:uid="{00000000-0005-0000-0000-0000AB7A0000}"/>
    <cellStyle name="Normal 2 7 2 6 2 2" xfId="13828" xr:uid="{00000000-0005-0000-0000-0000AC7A0000}"/>
    <cellStyle name="Normal 2 7 2 6 2 2 2" xfId="24068" xr:uid="{00000000-0005-0000-0000-0000AD7A0000}"/>
    <cellStyle name="Normal 2 7 2 6 2 3" xfId="13829" xr:uid="{00000000-0005-0000-0000-0000AE7A0000}"/>
    <cellStyle name="Normal 2 7 2 6 2 3 2" xfId="27904" xr:uid="{00000000-0005-0000-0000-0000AF7A0000}"/>
    <cellStyle name="Normal 2 7 2 6 2 4" xfId="13830" xr:uid="{00000000-0005-0000-0000-0000B07A0000}"/>
    <cellStyle name="Normal 2 7 2 6 2 4 2" xfId="31741" xr:uid="{00000000-0005-0000-0000-0000B17A0000}"/>
    <cellStyle name="Normal 2 7 2 6 2 5" xfId="20372" xr:uid="{00000000-0005-0000-0000-0000B27A0000}"/>
    <cellStyle name="Normal 2 7 2 6 3" xfId="13831" xr:uid="{00000000-0005-0000-0000-0000B37A0000}"/>
    <cellStyle name="Normal 2 7 2 6 3 2" xfId="24067" xr:uid="{00000000-0005-0000-0000-0000B47A0000}"/>
    <cellStyle name="Normal 2 7 2 6 4" xfId="13832" xr:uid="{00000000-0005-0000-0000-0000B57A0000}"/>
    <cellStyle name="Normal 2 7 2 6 4 2" xfId="27903" xr:uid="{00000000-0005-0000-0000-0000B67A0000}"/>
    <cellStyle name="Normal 2 7 2 6 5" xfId="13833" xr:uid="{00000000-0005-0000-0000-0000B77A0000}"/>
    <cellStyle name="Normal 2 7 2 6 5 2" xfId="31740" xr:uid="{00000000-0005-0000-0000-0000B87A0000}"/>
    <cellStyle name="Normal 2 7 2 6 6" xfId="18325" xr:uid="{00000000-0005-0000-0000-0000B97A0000}"/>
    <cellStyle name="Normal 2 7 2 7" xfId="13834" xr:uid="{00000000-0005-0000-0000-0000BA7A0000}"/>
    <cellStyle name="Normal 2 7 2 7 2" xfId="13835" xr:uid="{00000000-0005-0000-0000-0000BB7A0000}"/>
    <cellStyle name="Normal 2 7 2 7 2 2" xfId="24069" xr:uid="{00000000-0005-0000-0000-0000BC7A0000}"/>
    <cellStyle name="Normal 2 7 2 7 3" xfId="13836" xr:uid="{00000000-0005-0000-0000-0000BD7A0000}"/>
    <cellStyle name="Normal 2 7 2 7 3 2" xfId="27905" xr:uid="{00000000-0005-0000-0000-0000BE7A0000}"/>
    <cellStyle name="Normal 2 7 2 7 4" xfId="13837" xr:uid="{00000000-0005-0000-0000-0000BF7A0000}"/>
    <cellStyle name="Normal 2 7 2 7 4 2" xfId="31742" xr:uid="{00000000-0005-0000-0000-0000C07A0000}"/>
    <cellStyle name="Normal 2 7 2 7 5" xfId="19385" xr:uid="{00000000-0005-0000-0000-0000C17A0000}"/>
    <cellStyle name="Normal 2 7 2 8" xfId="13838" xr:uid="{00000000-0005-0000-0000-0000C27A0000}"/>
    <cellStyle name="Normal 2 7 2 8 2" xfId="24034" xr:uid="{00000000-0005-0000-0000-0000C37A0000}"/>
    <cellStyle name="Normal 2 7 2 9" xfId="13839" xr:uid="{00000000-0005-0000-0000-0000C47A0000}"/>
    <cellStyle name="Normal 2 7 2 9 2" xfId="27870" xr:uid="{00000000-0005-0000-0000-0000C57A0000}"/>
    <cellStyle name="Normal 2 7 3" xfId="13840" xr:uid="{00000000-0005-0000-0000-0000C67A0000}"/>
    <cellStyle name="Normal 2 7 3 10" xfId="13841" xr:uid="{00000000-0005-0000-0000-0000C77A0000}"/>
    <cellStyle name="Normal 2 7 3 10 2" xfId="31743" xr:uid="{00000000-0005-0000-0000-0000C87A0000}"/>
    <cellStyle name="Normal 2 7 3 11" xfId="18326" xr:uid="{00000000-0005-0000-0000-0000C97A0000}"/>
    <cellStyle name="Normal 2 7 3 2" xfId="13842" xr:uid="{00000000-0005-0000-0000-0000CA7A0000}"/>
    <cellStyle name="Normal 2 7 3 2 2" xfId="13843" xr:uid="{00000000-0005-0000-0000-0000CB7A0000}"/>
    <cellStyle name="Normal 2 7 3 2 2 2" xfId="13844" xr:uid="{00000000-0005-0000-0000-0000CC7A0000}"/>
    <cellStyle name="Normal 2 7 3 2 2 2 2" xfId="13845" xr:uid="{00000000-0005-0000-0000-0000CD7A0000}"/>
    <cellStyle name="Normal 2 7 3 2 2 2 2 2" xfId="13846" xr:uid="{00000000-0005-0000-0000-0000CE7A0000}"/>
    <cellStyle name="Normal 2 7 3 2 2 2 2 2 2" xfId="13847" xr:uid="{00000000-0005-0000-0000-0000CF7A0000}"/>
    <cellStyle name="Normal 2 7 3 2 2 2 2 2 2 2" xfId="24075" xr:uid="{00000000-0005-0000-0000-0000D07A0000}"/>
    <cellStyle name="Normal 2 7 3 2 2 2 2 2 3" xfId="13848" xr:uid="{00000000-0005-0000-0000-0000D17A0000}"/>
    <cellStyle name="Normal 2 7 3 2 2 2 2 2 3 2" xfId="27911" xr:uid="{00000000-0005-0000-0000-0000D27A0000}"/>
    <cellStyle name="Normal 2 7 3 2 2 2 2 2 4" xfId="13849" xr:uid="{00000000-0005-0000-0000-0000D37A0000}"/>
    <cellStyle name="Normal 2 7 3 2 2 2 2 2 4 2" xfId="31748" xr:uid="{00000000-0005-0000-0000-0000D47A0000}"/>
    <cellStyle name="Normal 2 7 3 2 2 2 2 2 5" xfId="20383" xr:uid="{00000000-0005-0000-0000-0000D57A0000}"/>
    <cellStyle name="Normal 2 7 3 2 2 2 2 3" xfId="13850" xr:uid="{00000000-0005-0000-0000-0000D67A0000}"/>
    <cellStyle name="Normal 2 7 3 2 2 2 2 3 2" xfId="24074" xr:uid="{00000000-0005-0000-0000-0000D77A0000}"/>
    <cellStyle name="Normal 2 7 3 2 2 2 2 4" xfId="13851" xr:uid="{00000000-0005-0000-0000-0000D87A0000}"/>
    <cellStyle name="Normal 2 7 3 2 2 2 2 4 2" xfId="27910" xr:uid="{00000000-0005-0000-0000-0000D97A0000}"/>
    <cellStyle name="Normal 2 7 3 2 2 2 2 5" xfId="13852" xr:uid="{00000000-0005-0000-0000-0000DA7A0000}"/>
    <cellStyle name="Normal 2 7 3 2 2 2 2 5 2" xfId="31747" xr:uid="{00000000-0005-0000-0000-0000DB7A0000}"/>
    <cellStyle name="Normal 2 7 3 2 2 2 2 6" xfId="18330" xr:uid="{00000000-0005-0000-0000-0000DC7A0000}"/>
    <cellStyle name="Normal 2 7 3 2 2 2 3" xfId="13853" xr:uid="{00000000-0005-0000-0000-0000DD7A0000}"/>
    <cellStyle name="Normal 2 7 3 2 2 2 3 2" xfId="13854" xr:uid="{00000000-0005-0000-0000-0000DE7A0000}"/>
    <cellStyle name="Normal 2 7 3 2 2 2 3 2 2" xfId="24076" xr:uid="{00000000-0005-0000-0000-0000DF7A0000}"/>
    <cellStyle name="Normal 2 7 3 2 2 2 3 3" xfId="13855" xr:uid="{00000000-0005-0000-0000-0000E07A0000}"/>
    <cellStyle name="Normal 2 7 3 2 2 2 3 3 2" xfId="27912" xr:uid="{00000000-0005-0000-0000-0000E17A0000}"/>
    <cellStyle name="Normal 2 7 3 2 2 2 3 4" xfId="13856" xr:uid="{00000000-0005-0000-0000-0000E27A0000}"/>
    <cellStyle name="Normal 2 7 3 2 2 2 3 4 2" xfId="31749" xr:uid="{00000000-0005-0000-0000-0000E37A0000}"/>
    <cellStyle name="Normal 2 7 3 2 2 2 3 5" xfId="19396" xr:uid="{00000000-0005-0000-0000-0000E47A0000}"/>
    <cellStyle name="Normal 2 7 3 2 2 2 4" xfId="13857" xr:uid="{00000000-0005-0000-0000-0000E57A0000}"/>
    <cellStyle name="Normal 2 7 3 2 2 2 4 2" xfId="24073" xr:uid="{00000000-0005-0000-0000-0000E67A0000}"/>
    <cellStyle name="Normal 2 7 3 2 2 2 5" xfId="13858" xr:uid="{00000000-0005-0000-0000-0000E77A0000}"/>
    <cellStyle name="Normal 2 7 3 2 2 2 5 2" xfId="27909" xr:uid="{00000000-0005-0000-0000-0000E87A0000}"/>
    <cellStyle name="Normal 2 7 3 2 2 2 6" xfId="13859" xr:uid="{00000000-0005-0000-0000-0000E97A0000}"/>
    <cellStyle name="Normal 2 7 3 2 2 2 6 2" xfId="31746" xr:uid="{00000000-0005-0000-0000-0000EA7A0000}"/>
    <cellStyle name="Normal 2 7 3 2 2 2 7" xfId="18329" xr:uid="{00000000-0005-0000-0000-0000EB7A0000}"/>
    <cellStyle name="Normal 2 7 3 2 2 3" xfId="13860" xr:uid="{00000000-0005-0000-0000-0000EC7A0000}"/>
    <cellStyle name="Normal 2 7 3 2 2 3 2" xfId="13861" xr:uid="{00000000-0005-0000-0000-0000ED7A0000}"/>
    <cellStyle name="Normal 2 7 3 2 2 3 2 2" xfId="13862" xr:uid="{00000000-0005-0000-0000-0000EE7A0000}"/>
    <cellStyle name="Normal 2 7 3 2 2 3 2 2 2" xfId="24078" xr:uid="{00000000-0005-0000-0000-0000EF7A0000}"/>
    <cellStyle name="Normal 2 7 3 2 2 3 2 3" xfId="13863" xr:uid="{00000000-0005-0000-0000-0000F07A0000}"/>
    <cellStyle name="Normal 2 7 3 2 2 3 2 3 2" xfId="27914" xr:uid="{00000000-0005-0000-0000-0000F17A0000}"/>
    <cellStyle name="Normal 2 7 3 2 2 3 2 4" xfId="13864" xr:uid="{00000000-0005-0000-0000-0000F27A0000}"/>
    <cellStyle name="Normal 2 7 3 2 2 3 2 4 2" xfId="31751" xr:uid="{00000000-0005-0000-0000-0000F37A0000}"/>
    <cellStyle name="Normal 2 7 3 2 2 3 2 5" xfId="20382" xr:uid="{00000000-0005-0000-0000-0000F47A0000}"/>
    <cellStyle name="Normal 2 7 3 2 2 3 3" xfId="13865" xr:uid="{00000000-0005-0000-0000-0000F57A0000}"/>
    <cellStyle name="Normal 2 7 3 2 2 3 3 2" xfId="24077" xr:uid="{00000000-0005-0000-0000-0000F67A0000}"/>
    <cellStyle name="Normal 2 7 3 2 2 3 4" xfId="13866" xr:uid="{00000000-0005-0000-0000-0000F77A0000}"/>
    <cellStyle name="Normal 2 7 3 2 2 3 4 2" xfId="27913" xr:uid="{00000000-0005-0000-0000-0000F87A0000}"/>
    <cellStyle name="Normal 2 7 3 2 2 3 5" xfId="13867" xr:uid="{00000000-0005-0000-0000-0000F97A0000}"/>
    <cellStyle name="Normal 2 7 3 2 2 3 5 2" xfId="31750" xr:uid="{00000000-0005-0000-0000-0000FA7A0000}"/>
    <cellStyle name="Normal 2 7 3 2 2 3 6" xfId="18331" xr:uid="{00000000-0005-0000-0000-0000FB7A0000}"/>
    <cellStyle name="Normal 2 7 3 2 2 4" xfId="13868" xr:uid="{00000000-0005-0000-0000-0000FC7A0000}"/>
    <cellStyle name="Normal 2 7 3 2 2 4 2" xfId="13869" xr:uid="{00000000-0005-0000-0000-0000FD7A0000}"/>
    <cellStyle name="Normal 2 7 3 2 2 4 2 2" xfId="24079" xr:uid="{00000000-0005-0000-0000-0000FE7A0000}"/>
    <cellStyle name="Normal 2 7 3 2 2 4 3" xfId="13870" xr:uid="{00000000-0005-0000-0000-0000FF7A0000}"/>
    <cellStyle name="Normal 2 7 3 2 2 4 3 2" xfId="27915" xr:uid="{00000000-0005-0000-0000-0000007B0000}"/>
    <cellStyle name="Normal 2 7 3 2 2 4 4" xfId="13871" xr:uid="{00000000-0005-0000-0000-0000017B0000}"/>
    <cellStyle name="Normal 2 7 3 2 2 4 4 2" xfId="31752" xr:uid="{00000000-0005-0000-0000-0000027B0000}"/>
    <cellStyle name="Normal 2 7 3 2 2 4 5" xfId="19395" xr:uid="{00000000-0005-0000-0000-0000037B0000}"/>
    <cellStyle name="Normal 2 7 3 2 2 5" xfId="13872" xr:uid="{00000000-0005-0000-0000-0000047B0000}"/>
    <cellStyle name="Normal 2 7 3 2 2 5 2" xfId="24072" xr:uid="{00000000-0005-0000-0000-0000057B0000}"/>
    <cellStyle name="Normal 2 7 3 2 2 6" xfId="13873" xr:uid="{00000000-0005-0000-0000-0000067B0000}"/>
    <cellStyle name="Normal 2 7 3 2 2 6 2" xfId="27908" xr:uid="{00000000-0005-0000-0000-0000077B0000}"/>
    <cellStyle name="Normal 2 7 3 2 2 7" xfId="13874" xr:uid="{00000000-0005-0000-0000-0000087B0000}"/>
    <cellStyle name="Normal 2 7 3 2 2 7 2" xfId="31745" xr:uid="{00000000-0005-0000-0000-0000097B0000}"/>
    <cellStyle name="Normal 2 7 3 2 2 8" xfId="18328" xr:uid="{00000000-0005-0000-0000-00000A7B0000}"/>
    <cellStyle name="Normal 2 7 3 2 3" xfId="13875" xr:uid="{00000000-0005-0000-0000-00000B7B0000}"/>
    <cellStyle name="Normal 2 7 3 2 3 2" xfId="13876" xr:uid="{00000000-0005-0000-0000-00000C7B0000}"/>
    <cellStyle name="Normal 2 7 3 2 3 2 2" xfId="13877" xr:uid="{00000000-0005-0000-0000-00000D7B0000}"/>
    <cellStyle name="Normal 2 7 3 2 3 2 2 2" xfId="13878" xr:uid="{00000000-0005-0000-0000-00000E7B0000}"/>
    <cellStyle name="Normal 2 7 3 2 3 2 2 2 2" xfId="24082" xr:uid="{00000000-0005-0000-0000-00000F7B0000}"/>
    <cellStyle name="Normal 2 7 3 2 3 2 2 3" xfId="13879" xr:uid="{00000000-0005-0000-0000-0000107B0000}"/>
    <cellStyle name="Normal 2 7 3 2 3 2 2 3 2" xfId="27918" xr:uid="{00000000-0005-0000-0000-0000117B0000}"/>
    <cellStyle name="Normal 2 7 3 2 3 2 2 4" xfId="13880" xr:uid="{00000000-0005-0000-0000-0000127B0000}"/>
    <cellStyle name="Normal 2 7 3 2 3 2 2 4 2" xfId="31755" xr:uid="{00000000-0005-0000-0000-0000137B0000}"/>
    <cellStyle name="Normal 2 7 3 2 3 2 2 5" xfId="20384" xr:uid="{00000000-0005-0000-0000-0000147B0000}"/>
    <cellStyle name="Normal 2 7 3 2 3 2 3" xfId="13881" xr:uid="{00000000-0005-0000-0000-0000157B0000}"/>
    <cellStyle name="Normal 2 7 3 2 3 2 3 2" xfId="24081" xr:uid="{00000000-0005-0000-0000-0000167B0000}"/>
    <cellStyle name="Normal 2 7 3 2 3 2 4" xfId="13882" xr:uid="{00000000-0005-0000-0000-0000177B0000}"/>
    <cellStyle name="Normal 2 7 3 2 3 2 4 2" xfId="27917" xr:uid="{00000000-0005-0000-0000-0000187B0000}"/>
    <cellStyle name="Normal 2 7 3 2 3 2 5" xfId="13883" xr:uid="{00000000-0005-0000-0000-0000197B0000}"/>
    <cellStyle name="Normal 2 7 3 2 3 2 5 2" xfId="31754" xr:uid="{00000000-0005-0000-0000-00001A7B0000}"/>
    <cellStyle name="Normal 2 7 3 2 3 2 6" xfId="18333" xr:uid="{00000000-0005-0000-0000-00001B7B0000}"/>
    <cellStyle name="Normal 2 7 3 2 3 3" xfId="13884" xr:uid="{00000000-0005-0000-0000-00001C7B0000}"/>
    <cellStyle name="Normal 2 7 3 2 3 3 2" xfId="13885" xr:uid="{00000000-0005-0000-0000-00001D7B0000}"/>
    <cellStyle name="Normal 2 7 3 2 3 3 2 2" xfId="24083" xr:uid="{00000000-0005-0000-0000-00001E7B0000}"/>
    <cellStyle name="Normal 2 7 3 2 3 3 3" xfId="13886" xr:uid="{00000000-0005-0000-0000-00001F7B0000}"/>
    <cellStyle name="Normal 2 7 3 2 3 3 3 2" xfId="27919" xr:uid="{00000000-0005-0000-0000-0000207B0000}"/>
    <cellStyle name="Normal 2 7 3 2 3 3 4" xfId="13887" xr:uid="{00000000-0005-0000-0000-0000217B0000}"/>
    <cellStyle name="Normal 2 7 3 2 3 3 4 2" xfId="31756" xr:uid="{00000000-0005-0000-0000-0000227B0000}"/>
    <cellStyle name="Normal 2 7 3 2 3 3 5" xfId="19397" xr:uid="{00000000-0005-0000-0000-0000237B0000}"/>
    <cellStyle name="Normal 2 7 3 2 3 4" xfId="13888" xr:uid="{00000000-0005-0000-0000-0000247B0000}"/>
    <cellStyle name="Normal 2 7 3 2 3 4 2" xfId="24080" xr:uid="{00000000-0005-0000-0000-0000257B0000}"/>
    <cellStyle name="Normal 2 7 3 2 3 5" xfId="13889" xr:uid="{00000000-0005-0000-0000-0000267B0000}"/>
    <cellStyle name="Normal 2 7 3 2 3 5 2" xfId="27916" xr:uid="{00000000-0005-0000-0000-0000277B0000}"/>
    <cellStyle name="Normal 2 7 3 2 3 6" xfId="13890" xr:uid="{00000000-0005-0000-0000-0000287B0000}"/>
    <cellStyle name="Normal 2 7 3 2 3 6 2" xfId="31753" xr:uid="{00000000-0005-0000-0000-0000297B0000}"/>
    <cellStyle name="Normal 2 7 3 2 3 7" xfId="18332" xr:uid="{00000000-0005-0000-0000-00002A7B0000}"/>
    <cellStyle name="Normal 2 7 3 2 4" xfId="13891" xr:uid="{00000000-0005-0000-0000-00002B7B0000}"/>
    <cellStyle name="Normal 2 7 3 2 4 2" xfId="13892" xr:uid="{00000000-0005-0000-0000-00002C7B0000}"/>
    <cellStyle name="Normal 2 7 3 2 4 2 2" xfId="13893" xr:uid="{00000000-0005-0000-0000-00002D7B0000}"/>
    <cellStyle name="Normal 2 7 3 2 4 2 2 2" xfId="24085" xr:uid="{00000000-0005-0000-0000-00002E7B0000}"/>
    <cellStyle name="Normal 2 7 3 2 4 2 3" xfId="13894" xr:uid="{00000000-0005-0000-0000-00002F7B0000}"/>
    <cellStyle name="Normal 2 7 3 2 4 2 3 2" xfId="27921" xr:uid="{00000000-0005-0000-0000-0000307B0000}"/>
    <cellStyle name="Normal 2 7 3 2 4 2 4" xfId="13895" xr:uid="{00000000-0005-0000-0000-0000317B0000}"/>
    <cellStyle name="Normal 2 7 3 2 4 2 4 2" xfId="31758" xr:uid="{00000000-0005-0000-0000-0000327B0000}"/>
    <cellStyle name="Normal 2 7 3 2 4 2 5" xfId="20381" xr:uid="{00000000-0005-0000-0000-0000337B0000}"/>
    <cellStyle name="Normal 2 7 3 2 4 3" xfId="13896" xr:uid="{00000000-0005-0000-0000-0000347B0000}"/>
    <cellStyle name="Normal 2 7 3 2 4 3 2" xfId="24084" xr:uid="{00000000-0005-0000-0000-0000357B0000}"/>
    <cellStyle name="Normal 2 7 3 2 4 4" xfId="13897" xr:uid="{00000000-0005-0000-0000-0000367B0000}"/>
    <cellStyle name="Normal 2 7 3 2 4 4 2" xfId="27920" xr:uid="{00000000-0005-0000-0000-0000377B0000}"/>
    <cellStyle name="Normal 2 7 3 2 4 5" xfId="13898" xr:uid="{00000000-0005-0000-0000-0000387B0000}"/>
    <cellStyle name="Normal 2 7 3 2 4 5 2" xfId="31757" xr:uid="{00000000-0005-0000-0000-0000397B0000}"/>
    <cellStyle name="Normal 2 7 3 2 4 6" xfId="18334" xr:uid="{00000000-0005-0000-0000-00003A7B0000}"/>
    <cellStyle name="Normal 2 7 3 2 5" xfId="13899" xr:uid="{00000000-0005-0000-0000-00003B7B0000}"/>
    <cellStyle name="Normal 2 7 3 2 5 2" xfId="13900" xr:uid="{00000000-0005-0000-0000-00003C7B0000}"/>
    <cellStyle name="Normal 2 7 3 2 5 2 2" xfId="24086" xr:uid="{00000000-0005-0000-0000-00003D7B0000}"/>
    <cellStyle name="Normal 2 7 3 2 5 3" xfId="13901" xr:uid="{00000000-0005-0000-0000-00003E7B0000}"/>
    <cellStyle name="Normal 2 7 3 2 5 3 2" xfId="27922" xr:uid="{00000000-0005-0000-0000-00003F7B0000}"/>
    <cellStyle name="Normal 2 7 3 2 5 4" xfId="13902" xr:uid="{00000000-0005-0000-0000-0000407B0000}"/>
    <cellStyle name="Normal 2 7 3 2 5 4 2" xfId="31759" xr:uid="{00000000-0005-0000-0000-0000417B0000}"/>
    <cellStyle name="Normal 2 7 3 2 5 5" xfId="19394" xr:uid="{00000000-0005-0000-0000-0000427B0000}"/>
    <cellStyle name="Normal 2 7 3 2 6" xfId="13903" xr:uid="{00000000-0005-0000-0000-0000437B0000}"/>
    <cellStyle name="Normal 2 7 3 2 6 2" xfId="24071" xr:uid="{00000000-0005-0000-0000-0000447B0000}"/>
    <cellStyle name="Normal 2 7 3 2 7" xfId="13904" xr:uid="{00000000-0005-0000-0000-0000457B0000}"/>
    <cellStyle name="Normal 2 7 3 2 7 2" xfId="27907" xr:uid="{00000000-0005-0000-0000-0000467B0000}"/>
    <cellStyle name="Normal 2 7 3 2 8" xfId="13905" xr:uid="{00000000-0005-0000-0000-0000477B0000}"/>
    <cellStyle name="Normal 2 7 3 2 8 2" xfId="31744" xr:uid="{00000000-0005-0000-0000-0000487B0000}"/>
    <cellStyle name="Normal 2 7 3 2 9" xfId="18327" xr:uid="{00000000-0005-0000-0000-0000497B0000}"/>
    <cellStyle name="Normal 2 7 3 3" xfId="13906" xr:uid="{00000000-0005-0000-0000-00004A7B0000}"/>
    <cellStyle name="Normal 2 7 3 3 2" xfId="13907" xr:uid="{00000000-0005-0000-0000-00004B7B0000}"/>
    <cellStyle name="Normal 2 7 3 3 2 2" xfId="13908" xr:uid="{00000000-0005-0000-0000-00004C7B0000}"/>
    <cellStyle name="Normal 2 7 3 3 2 2 2" xfId="13909" xr:uid="{00000000-0005-0000-0000-00004D7B0000}"/>
    <cellStyle name="Normal 2 7 3 3 2 2 2 2" xfId="13910" xr:uid="{00000000-0005-0000-0000-00004E7B0000}"/>
    <cellStyle name="Normal 2 7 3 3 2 2 2 2 2" xfId="24090" xr:uid="{00000000-0005-0000-0000-00004F7B0000}"/>
    <cellStyle name="Normal 2 7 3 3 2 2 2 3" xfId="13911" xr:uid="{00000000-0005-0000-0000-0000507B0000}"/>
    <cellStyle name="Normal 2 7 3 3 2 2 2 3 2" xfId="27926" xr:uid="{00000000-0005-0000-0000-0000517B0000}"/>
    <cellStyle name="Normal 2 7 3 3 2 2 2 4" xfId="13912" xr:uid="{00000000-0005-0000-0000-0000527B0000}"/>
    <cellStyle name="Normal 2 7 3 3 2 2 2 4 2" xfId="31763" xr:uid="{00000000-0005-0000-0000-0000537B0000}"/>
    <cellStyle name="Normal 2 7 3 3 2 2 2 5" xfId="20386" xr:uid="{00000000-0005-0000-0000-0000547B0000}"/>
    <cellStyle name="Normal 2 7 3 3 2 2 3" xfId="13913" xr:uid="{00000000-0005-0000-0000-0000557B0000}"/>
    <cellStyle name="Normal 2 7 3 3 2 2 3 2" xfId="24089" xr:uid="{00000000-0005-0000-0000-0000567B0000}"/>
    <cellStyle name="Normal 2 7 3 3 2 2 4" xfId="13914" xr:uid="{00000000-0005-0000-0000-0000577B0000}"/>
    <cellStyle name="Normal 2 7 3 3 2 2 4 2" xfId="27925" xr:uid="{00000000-0005-0000-0000-0000587B0000}"/>
    <cellStyle name="Normal 2 7 3 3 2 2 5" xfId="13915" xr:uid="{00000000-0005-0000-0000-0000597B0000}"/>
    <cellStyle name="Normal 2 7 3 3 2 2 5 2" xfId="31762" xr:uid="{00000000-0005-0000-0000-00005A7B0000}"/>
    <cellStyle name="Normal 2 7 3 3 2 2 6" xfId="18337" xr:uid="{00000000-0005-0000-0000-00005B7B0000}"/>
    <cellStyle name="Normal 2 7 3 3 2 3" xfId="13916" xr:uid="{00000000-0005-0000-0000-00005C7B0000}"/>
    <cellStyle name="Normal 2 7 3 3 2 3 2" xfId="13917" xr:uid="{00000000-0005-0000-0000-00005D7B0000}"/>
    <cellStyle name="Normal 2 7 3 3 2 3 2 2" xfId="24091" xr:uid="{00000000-0005-0000-0000-00005E7B0000}"/>
    <cellStyle name="Normal 2 7 3 3 2 3 3" xfId="13918" xr:uid="{00000000-0005-0000-0000-00005F7B0000}"/>
    <cellStyle name="Normal 2 7 3 3 2 3 3 2" xfId="27927" xr:uid="{00000000-0005-0000-0000-0000607B0000}"/>
    <cellStyle name="Normal 2 7 3 3 2 3 4" xfId="13919" xr:uid="{00000000-0005-0000-0000-0000617B0000}"/>
    <cellStyle name="Normal 2 7 3 3 2 3 4 2" xfId="31764" xr:uid="{00000000-0005-0000-0000-0000627B0000}"/>
    <cellStyle name="Normal 2 7 3 3 2 3 5" xfId="19399" xr:uid="{00000000-0005-0000-0000-0000637B0000}"/>
    <cellStyle name="Normal 2 7 3 3 2 4" xfId="13920" xr:uid="{00000000-0005-0000-0000-0000647B0000}"/>
    <cellStyle name="Normal 2 7 3 3 2 4 2" xfId="24088" xr:uid="{00000000-0005-0000-0000-0000657B0000}"/>
    <cellStyle name="Normal 2 7 3 3 2 5" xfId="13921" xr:uid="{00000000-0005-0000-0000-0000667B0000}"/>
    <cellStyle name="Normal 2 7 3 3 2 5 2" xfId="27924" xr:uid="{00000000-0005-0000-0000-0000677B0000}"/>
    <cellStyle name="Normal 2 7 3 3 2 6" xfId="13922" xr:uid="{00000000-0005-0000-0000-0000687B0000}"/>
    <cellStyle name="Normal 2 7 3 3 2 6 2" xfId="31761" xr:uid="{00000000-0005-0000-0000-0000697B0000}"/>
    <cellStyle name="Normal 2 7 3 3 2 7" xfId="18336" xr:uid="{00000000-0005-0000-0000-00006A7B0000}"/>
    <cellStyle name="Normal 2 7 3 3 3" xfId="13923" xr:uid="{00000000-0005-0000-0000-00006B7B0000}"/>
    <cellStyle name="Normal 2 7 3 3 3 2" xfId="13924" xr:uid="{00000000-0005-0000-0000-00006C7B0000}"/>
    <cellStyle name="Normal 2 7 3 3 3 2 2" xfId="13925" xr:uid="{00000000-0005-0000-0000-00006D7B0000}"/>
    <cellStyle name="Normal 2 7 3 3 3 2 2 2" xfId="24093" xr:uid="{00000000-0005-0000-0000-00006E7B0000}"/>
    <cellStyle name="Normal 2 7 3 3 3 2 3" xfId="13926" xr:uid="{00000000-0005-0000-0000-00006F7B0000}"/>
    <cellStyle name="Normal 2 7 3 3 3 2 3 2" xfId="27929" xr:uid="{00000000-0005-0000-0000-0000707B0000}"/>
    <cellStyle name="Normal 2 7 3 3 3 2 4" xfId="13927" xr:uid="{00000000-0005-0000-0000-0000717B0000}"/>
    <cellStyle name="Normal 2 7 3 3 3 2 4 2" xfId="31766" xr:uid="{00000000-0005-0000-0000-0000727B0000}"/>
    <cellStyle name="Normal 2 7 3 3 3 2 5" xfId="20385" xr:uid="{00000000-0005-0000-0000-0000737B0000}"/>
    <cellStyle name="Normal 2 7 3 3 3 3" xfId="13928" xr:uid="{00000000-0005-0000-0000-0000747B0000}"/>
    <cellStyle name="Normal 2 7 3 3 3 3 2" xfId="24092" xr:uid="{00000000-0005-0000-0000-0000757B0000}"/>
    <cellStyle name="Normal 2 7 3 3 3 4" xfId="13929" xr:uid="{00000000-0005-0000-0000-0000767B0000}"/>
    <cellStyle name="Normal 2 7 3 3 3 4 2" xfId="27928" xr:uid="{00000000-0005-0000-0000-0000777B0000}"/>
    <cellStyle name="Normal 2 7 3 3 3 5" xfId="13930" xr:uid="{00000000-0005-0000-0000-0000787B0000}"/>
    <cellStyle name="Normal 2 7 3 3 3 5 2" xfId="31765" xr:uid="{00000000-0005-0000-0000-0000797B0000}"/>
    <cellStyle name="Normal 2 7 3 3 3 6" xfId="18338" xr:uid="{00000000-0005-0000-0000-00007A7B0000}"/>
    <cellStyle name="Normal 2 7 3 3 4" xfId="13931" xr:uid="{00000000-0005-0000-0000-00007B7B0000}"/>
    <cellStyle name="Normal 2 7 3 3 4 2" xfId="13932" xr:uid="{00000000-0005-0000-0000-00007C7B0000}"/>
    <cellStyle name="Normal 2 7 3 3 4 2 2" xfId="24094" xr:uid="{00000000-0005-0000-0000-00007D7B0000}"/>
    <cellStyle name="Normal 2 7 3 3 4 3" xfId="13933" xr:uid="{00000000-0005-0000-0000-00007E7B0000}"/>
    <cellStyle name="Normal 2 7 3 3 4 3 2" xfId="27930" xr:uid="{00000000-0005-0000-0000-00007F7B0000}"/>
    <cellStyle name="Normal 2 7 3 3 4 4" xfId="13934" xr:uid="{00000000-0005-0000-0000-0000807B0000}"/>
    <cellStyle name="Normal 2 7 3 3 4 4 2" xfId="31767" xr:uid="{00000000-0005-0000-0000-0000817B0000}"/>
    <cellStyle name="Normal 2 7 3 3 4 5" xfId="19398" xr:uid="{00000000-0005-0000-0000-0000827B0000}"/>
    <cellStyle name="Normal 2 7 3 3 5" xfId="13935" xr:uid="{00000000-0005-0000-0000-0000837B0000}"/>
    <cellStyle name="Normal 2 7 3 3 5 2" xfId="24087" xr:uid="{00000000-0005-0000-0000-0000847B0000}"/>
    <cellStyle name="Normal 2 7 3 3 6" xfId="13936" xr:uid="{00000000-0005-0000-0000-0000857B0000}"/>
    <cellStyle name="Normal 2 7 3 3 6 2" xfId="27923" xr:uid="{00000000-0005-0000-0000-0000867B0000}"/>
    <cellStyle name="Normal 2 7 3 3 7" xfId="13937" xr:uid="{00000000-0005-0000-0000-0000877B0000}"/>
    <cellStyle name="Normal 2 7 3 3 7 2" xfId="31760" xr:uid="{00000000-0005-0000-0000-0000887B0000}"/>
    <cellStyle name="Normal 2 7 3 3 8" xfId="18335" xr:uid="{00000000-0005-0000-0000-0000897B0000}"/>
    <cellStyle name="Normal 2 7 3 4" xfId="13938" xr:uid="{00000000-0005-0000-0000-00008A7B0000}"/>
    <cellStyle name="Normal 2 7 3 4 2" xfId="13939" xr:uid="{00000000-0005-0000-0000-00008B7B0000}"/>
    <cellStyle name="Normal 2 7 3 4 2 2" xfId="13940" xr:uid="{00000000-0005-0000-0000-00008C7B0000}"/>
    <cellStyle name="Normal 2 7 3 4 2 2 2" xfId="13941" xr:uid="{00000000-0005-0000-0000-00008D7B0000}"/>
    <cellStyle name="Normal 2 7 3 4 2 2 2 2" xfId="24097" xr:uid="{00000000-0005-0000-0000-00008E7B0000}"/>
    <cellStyle name="Normal 2 7 3 4 2 2 3" xfId="13942" xr:uid="{00000000-0005-0000-0000-00008F7B0000}"/>
    <cellStyle name="Normal 2 7 3 4 2 2 3 2" xfId="27933" xr:uid="{00000000-0005-0000-0000-0000907B0000}"/>
    <cellStyle name="Normal 2 7 3 4 2 2 4" xfId="13943" xr:uid="{00000000-0005-0000-0000-0000917B0000}"/>
    <cellStyle name="Normal 2 7 3 4 2 2 4 2" xfId="31770" xr:uid="{00000000-0005-0000-0000-0000927B0000}"/>
    <cellStyle name="Normal 2 7 3 4 2 2 5" xfId="20387" xr:uid="{00000000-0005-0000-0000-0000937B0000}"/>
    <cellStyle name="Normal 2 7 3 4 2 3" xfId="13944" xr:uid="{00000000-0005-0000-0000-0000947B0000}"/>
    <cellStyle name="Normal 2 7 3 4 2 3 2" xfId="24096" xr:uid="{00000000-0005-0000-0000-0000957B0000}"/>
    <cellStyle name="Normal 2 7 3 4 2 4" xfId="13945" xr:uid="{00000000-0005-0000-0000-0000967B0000}"/>
    <cellStyle name="Normal 2 7 3 4 2 4 2" xfId="27932" xr:uid="{00000000-0005-0000-0000-0000977B0000}"/>
    <cellStyle name="Normal 2 7 3 4 2 5" xfId="13946" xr:uid="{00000000-0005-0000-0000-0000987B0000}"/>
    <cellStyle name="Normal 2 7 3 4 2 5 2" xfId="31769" xr:uid="{00000000-0005-0000-0000-0000997B0000}"/>
    <cellStyle name="Normal 2 7 3 4 2 6" xfId="18340" xr:uid="{00000000-0005-0000-0000-00009A7B0000}"/>
    <cellStyle name="Normal 2 7 3 4 3" xfId="13947" xr:uid="{00000000-0005-0000-0000-00009B7B0000}"/>
    <cellStyle name="Normal 2 7 3 4 3 2" xfId="13948" xr:uid="{00000000-0005-0000-0000-00009C7B0000}"/>
    <cellStyle name="Normal 2 7 3 4 3 2 2" xfId="24098" xr:uid="{00000000-0005-0000-0000-00009D7B0000}"/>
    <cellStyle name="Normal 2 7 3 4 3 3" xfId="13949" xr:uid="{00000000-0005-0000-0000-00009E7B0000}"/>
    <cellStyle name="Normal 2 7 3 4 3 3 2" xfId="27934" xr:uid="{00000000-0005-0000-0000-00009F7B0000}"/>
    <cellStyle name="Normal 2 7 3 4 3 4" xfId="13950" xr:uid="{00000000-0005-0000-0000-0000A07B0000}"/>
    <cellStyle name="Normal 2 7 3 4 3 4 2" xfId="31771" xr:uid="{00000000-0005-0000-0000-0000A17B0000}"/>
    <cellStyle name="Normal 2 7 3 4 3 5" xfId="19400" xr:uid="{00000000-0005-0000-0000-0000A27B0000}"/>
    <cellStyle name="Normal 2 7 3 4 4" xfId="13951" xr:uid="{00000000-0005-0000-0000-0000A37B0000}"/>
    <cellStyle name="Normal 2 7 3 4 4 2" xfId="24095" xr:uid="{00000000-0005-0000-0000-0000A47B0000}"/>
    <cellStyle name="Normal 2 7 3 4 5" xfId="13952" xr:uid="{00000000-0005-0000-0000-0000A57B0000}"/>
    <cellStyle name="Normal 2 7 3 4 5 2" xfId="27931" xr:uid="{00000000-0005-0000-0000-0000A67B0000}"/>
    <cellStyle name="Normal 2 7 3 4 6" xfId="13953" xr:uid="{00000000-0005-0000-0000-0000A77B0000}"/>
    <cellStyle name="Normal 2 7 3 4 6 2" xfId="31768" xr:uid="{00000000-0005-0000-0000-0000A87B0000}"/>
    <cellStyle name="Normal 2 7 3 4 7" xfId="18339" xr:uid="{00000000-0005-0000-0000-0000A97B0000}"/>
    <cellStyle name="Normal 2 7 3 5" xfId="13954" xr:uid="{00000000-0005-0000-0000-0000AA7B0000}"/>
    <cellStyle name="Normal 2 7 3 5 2" xfId="13955" xr:uid="{00000000-0005-0000-0000-0000AB7B0000}"/>
    <cellStyle name="Normal 2 7 3 5 2 2" xfId="13956" xr:uid="{00000000-0005-0000-0000-0000AC7B0000}"/>
    <cellStyle name="Normal 2 7 3 5 2 2 2" xfId="13957" xr:uid="{00000000-0005-0000-0000-0000AD7B0000}"/>
    <cellStyle name="Normal 2 7 3 5 2 2 2 2" xfId="24101" xr:uid="{00000000-0005-0000-0000-0000AE7B0000}"/>
    <cellStyle name="Normal 2 7 3 5 2 2 3" xfId="13958" xr:uid="{00000000-0005-0000-0000-0000AF7B0000}"/>
    <cellStyle name="Normal 2 7 3 5 2 2 3 2" xfId="27937" xr:uid="{00000000-0005-0000-0000-0000B07B0000}"/>
    <cellStyle name="Normal 2 7 3 5 2 2 4" xfId="13959" xr:uid="{00000000-0005-0000-0000-0000B17B0000}"/>
    <cellStyle name="Normal 2 7 3 5 2 2 4 2" xfId="31774" xr:uid="{00000000-0005-0000-0000-0000B27B0000}"/>
    <cellStyle name="Normal 2 7 3 5 2 2 5" xfId="20611" xr:uid="{00000000-0005-0000-0000-0000B37B0000}"/>
    <cellStyle name="Normal 2 7 3 5 2 3" xfId="13960" xr:uid="{00000000-0005-0000-0000-0000B47B0000}"/>
    <cellStyle name="Normal 2 7 3 5 2 3 2" xfId="24100" xr:uid="{00000000-0005-0000-0000-0000B57B0000}"/>
    <cellStyle name="Normal 2 7 3 5 2 4" xfId="13961" xr:uid="{00000000-0005-0000-0000-0000B67B0000}"/>
    <cellStyle name="Normal 2 7 3 5 2 4 2" xfId="27936" xr:uid="{00000000-0005-0000-0000-0000B77B0000}"/>
    <cellStyle name="Normal 2 7 3 5 2 5" xfId="13962" xr:uid="{00000000-0005-0000-0000-0000B87B0000}"/>
    <cellStyle name="Normal 2 7 3 5 2 5 2" xfId="31773" xr:uid="{00000000-0005-0000-0000-0000B97B0000}"/>
    <cellStyle name="Normal 2 7 3 5 2 6" xfId="18342" xr:uid="{00000000-0005-0000-0000-0000BA7B0000}"/>
    <cellStyle name="Normal 2 7 3 5 3" xfId="13963" xr:uid="{00000000-0005-0000-0000-0000BB7B0000}"/>
    <cellStyle name="Normal 2 7 3 5 3 2" xfId="13964" xr:uid="{00000000-0005-0000-0000-0000BC7B0000}"/>
    <cellStyle name="Normal 2 7 3 5 3 2 2" xfId="24102" xr:uid="{00000000-0005-0000-0000-0000BD7B0000}"/>
    <cellStyle name="Normal 2 7 3 5 3 3" xfId="13965" xr:uid="{00000000-0005-0000-0000-0000BE7B0000}"/>
    <cellStyle name="Normal 2 7 3 5 3 3 2" xfId="27938" xr:uid="{00000000-0005-0000-0000-0000BF7B0000}"/>
    <cellStyle name="Normal 2 7 3 5 3 4" xfId="13966" xr:uid="{00000000-0005-0000-0000-0000C07B0000}"/>
    <cellStyle name="Normal 2 7 3 5 3 4 2" xfId="31775" xr:uid="{00000000-0005-0000-0000-0000C17B0000}"/>
    <cellStyle name="Normal 2 7 3 5 3 5" xfId="19619" xr:uid="{00000000-0005-0000-0000-0000C27B0000}"/>
    <cellStyle name="Normal 2 7 3 5 4" xfId="13967" xr:uid="{00000000-0005-0000-0000-0000C37B0000}"/>
    <cellStyle name="Normal 2 7 3 5 4 2" xfId="24099" xr:uid="{00000000-0005-0000-0000-0000C47B0000}"/>
    <cellStyle name="Normal 2 7 3 5 5" xfId="13968" xr:uid="{00000000-0005-0000-0000-0000C57B0000}"/>
    <cellStyle name="Normal 2 7 3 5 5 2" xfId="27935" xr:uid="{00000000-0005-0000-0000-0000C67B0000}"/>
    <cellStyle name="Normal 2 7 3 5 6" xfId="13969" xr:uid="{00000000-0005-0000-0000-0000C77B0000}"/>
    <cellStyle name="Normal 2 7 3 5 6 2" xfId="31772" xr:uid="{00000000-0005-0000-0000-0000C87B0000}"/>
    <cellStyle name="Normal 2 7 3 5 7" xfId="18341" xr:uid="{00000000-0005-0000-0000-0000C97B0000}"/>
    <cellStyle name="Normal 2 7 3 6" xfId="13970" xr:uid="{00000000-0005-0000-0000-0000CA7B0000}"/>
    <cellStyle name="Normal 2 7 3 6 2" xfId="13971" xr:uid="{00000000-0005-0000-0000-0000CB7B0000}"/>
    <cellStyle name="Normal 2 7 3 6 2 2" xfId="13972" xr:uid="{00000000-0005-0000-0000-0000CC7B0000}"/>
    <cellStyle name="Normal 2 7 3 6 2 2 2" xfId="24104" xr:uid="{00000000-0005-0000-0000-0000CD7B0000}"/>
    <cellStyle name="Normal 2 7 3 6 2 3" xfId="13973" xr:uid="{00000000-0005-0000-0000-0000CE7B0000}"/>
    <cellStyle name="Normal 2 7 3 6 2 3 2" xfId="27940" xr:uid="{00000000-0005-0000-0000-0000CF7B0000}"/>
    <cellStyle name="Normal 2 7 3 6 2 4" xfId="13974" xr:uid="{00000000-0005-0000-0000-0000D07B0000}"/>
    <cellStyle name="Normal 2 7 3 6 2 4 2" xfId="31777" xr:uid="{00000000-0005-0000-0000-0000D17B0000}"/>
    <cellStyle name="Normal 2 7 3 6 2 5" xfId="20380" xr:uid="{00000000-0005-0000-0000-0000D27B0000}"/>
    <cellStyle name="Normal 2 7 3 6 3" xfId="13975" xr:uid="{00000000-0005-0000-0000-0000D37B0000}"/>
    <cellStyle name="Normal 2 7 3 6 3 2" xfId="24103" xr:uid="{00000000-0005-0000-0000-0000D47B0000}"/>
    <cellStyle name="Normal 2 7 3 6 4" xfId="13976" xr:uid="{00000000-0005-0000-0000-0000D57B0000}"/>
    <cellStyle name="Normal 2 7 3 6 4 2" xfId="27939" xr:uid="{00000000-0005-0000-0000-0000D67B0000}"/>
    <cellStyle name="Normal 2 7 3 6 5" xfId="13977" xr:uid="{00000000-0005-0000-0000-0000D77B0000}"/>
    <cellStyle name="Normal 2 7 3 6 5 2" xfId="31776" xr:uid="{00000000-0005-0000-0000-0000D87B0000}"/>
    <cellStyle name="Normal 2 7 3 6 6" xfId="18343" xr:uid="{00000000-0005-0000-0000-0000D97B0000}"/>
    <cellStyle name="Normal 2 7 3 7" xfId="13978" xr:uid="{00000000-0005-0000-0000-0000DA7B0000}"/>
    <cellStyle name="Normal 2 7 3 7 2" xfId="13979" xr:uid="{00000000-0005-0000-0000-0000DB7B0000}"/>
    <cellStyle name="Normal 2 7 3 7 2 2" xfId="24105" xr:uid="{00000000-0005-0000-0000-0000DC7B0000}"/>
    <cellStyle name="Normal 2 7 3 7 3" xfId="13980" xr:uid="{00000000-0005-0000-0000-0000DD7B0000}"/>
    <cellStyle name="Normal 2 7 3 7 3 2" xfId="27941" xr:uid="{00000000-0005-0000-0000-0000DE7B0000}"/>
    <cellStyle name="Normal 2 7 3 7 4" xfId="13981" xr:uid="{00000000-0005-0000-0000-0000DF7B0000}"/>
    <cellStyle name="Normal 2 7 3 7 4 2" xfId="31778" xr:uid="{00000000-0005-0000-0000-0000E07B0000}"/>
    <cellStyle name="Normal 2 7 3 7 5" xfId="19393" xr:uid="{00000000-0005-0000-0000-0000E17B0000}"/>
    <cellStyle name="Normal 2 7 3 8" xfId="13982" xr:uid="{00000000-0005-0000-0000-0000E27B0000}"/>
    <cellStyle name="Normal 2 7 3 8 2" xfId="24070" xr:uid="{00000000-0005-0000-0000-0000E37B0000}"/>
    <cellStyle name="Normal 2 7 3 9" xfId="13983" xr:uid="{00000000-0005-0000-0000-0000E47B0000}"/>
    <cellStyle name="Normal 2 7 3 9 2" xfId="27906" xr:uid="{00000000-0005-0000-0000-0000E57B0000}"/>
    <cellStyle name="Normal 2 7 4" xfId="13984" xr:uid="{00000000-0005-0000-0000-0000E67B0000}"/>
    <cellStyle name="Normal 2 7 4 2" xfId="13985" xr:uid="{00000000-0005-0000-0000-0000E77B0000}"/>
    <cellStyle name="Normal 2 7 4 2 2" xfId="13986" xr:uid="{00000000-0005-0000-0000-0000E87B0000}"/>
    <cellStyle name="Normal 2 7 4 2 2 2" xfId="13987" xr:uid="{00000000-0005-0000-0000-0000E97B0000}"/>
    <cellStyle name="Normal 2 7 4 2 2 2 2" xfId="13988" xr:uid="{00000000-0005-0000-0000-0000EA7B0000}"/>
    <cellStyle name="Normal 2 7 4 2 2 2 2 2" xfId="13989" xr:uid="{00000000-0005-0000-0000-0000EB7B0000}"/>
    <cellStyle name="Normal 2 7 4 2 2 2 2 2 2" xfId="24110" xr:uid="{00000000-0005-0000-0000-0000EC7B0000}"/>
    <cellStyle name="Normal 2 7 4 2 2 2 2 3" xfId="13990" xr:uid="{00000000-0005-0000-0000-0000ED7B0000}"/>
    <cellStyle name="Normal 2 7 4 2 2 2 2 3 2" xfId="27946" xr:uid="{00000000-0005-0000-0000-0000EE7B0000}"/>
    <cellStyle name="Normal 2 7 4 2 2 2 2 4" xfId="13991" xr:uid="{00000000-0005-0000-0000-0000EF7B0000}"/>
    <cellStyle name="Normal 2 7 4 2 2 2 2 4 2" xfId="31783" xr:uid="{00000000-0005-0000-0000-0000F07B0000}"/>
    <cellStyle name="Normal 2 7 4 2 2 2 2 5" xfId="20390" xr:uid="{00000000-0005-0000-0000-0000F17B0000}"/>
    <cellStyle name="Normal 2 7 4 2 2 2 3" xfId="13992" xr:uid="{00000000-0005-0000-0000-0000F27B0000}"/>
    <cellStyle name="Normal 2 7 4 2 2 2 3 2" xfId="24109" xr:uid="{00000000-0005-0000-0000-0000F37B0000}"/>
    <cellStyle name="Normal 2 7 4 2 2 2 4" xfId="13993" xr:uid="{00000000-0005-0000-0000-0000F47B0000}"/>
    <cellStyle name="Normal 2 7 4 2 2 2 4 2" xfId="27945" xr:uid="{00000000-0005-0000-0000-0000F57B0000}"/>
    <cellStyle name="Normal 2 7 4 2 2 2 5" xfId="13994" xr:uid="{00000000-0005-0000-0000-0000F67B0000}"/>
    <cellStyle name="Normal 2 7 4 2 2 2 5 2" xfId="31782" xr:uid="{00000000-0005-0000-0000-0000F77B0000}"/>
    <cellStyle name="Normal 2 7 4 2 2 2 6" xfId="18347" xr:uid="{00000000-0005-0000-0000-0000F87B0000}"/>
    <cellStyle name="Normal 2 7 4 2 2 3" xfId="13995" xr:uid="{00000000-0005-0000-0000-0000F97B0000}"/>
    <cellStyle name="Normal 2 7 4 2 2 3 2" xfId="13996" xr:uid="{00000000-0005-0000-0000-0000FA7B0000}"/>
    <cellStyle name="Normal 2 7 4 2 2 3 2 2" xfId="24111" xr:uid="{00000000-0005-0000-0000-0000FB7B0000}"/>
    <cellStyle name="Normal 2 7 4 2 2 3 3" xfId="13997" xr:uid="{00000000-0005-0000-0000-0000FC7B0000}"/>
    <cellStyle name="Normal 2 7 4 2 2 3 3 2" xfId="27947" xr:uid="{00000000-0005-0000-0000-0000FD7B0000}"/>
    <cellStyle name="Normal 2 7 4 2 2 3 4" xfId="13998" xr:uid="{00000000-0005-0000-0000-0000FE7B0000}"/>
    <cellStyle name="Normal 2 7 4 2 2 3 4 2" xfId="31784" xr:uid="{00000000-0005-0000-0000-0000FF7B0000}"/>
    <cellStyle name="Normal 2 7 4 2 2 3 5" xfId="19403" xr:uid="{00000000-0005-0000-0000-0000007C0000}"/>
    <cellStyle name="Normal 2 7 4 2 2 4" xfId="13999" xr:uid="{00000000-0005-0000-0000-0000017C0000}"/>
    <cellStyle name="Normal 2 7 4 2 2 4 2" xfId="24108" xr:uid="{00000000-0005-0000-0000-0000027C0000}"/>
    <cellStyle name="Normal 2 7 4 2 2 5" xfId="14000" xr:uid="{00000000-0005-0000-0000-0000037C0000}"/>
    <cellStyle name="Normal 2 7 4 2 2 5 2" xfId="27944" xr:uid="{00000000-0005-0000-0000-0000047C0000}"/>
    <cellStyle name="Normal 2 7 4 2 2 6" xfId="14001" xr:uid="{00000000-0005-0000-0000-0000057C0000}"/>
    <cellStyle name="Normal 2 7 4 2 2 6 2" xfId="31781" xr:uid="{00000000-0005-0000-0000-0000067C0000}"/>
    <cellStyle name="Normal 2 7 4 2 2 7" xfId="18346" xr:uid="{00000000-0005-0000-0000-0000077C0000}"/>
    <cellStyle name="Normal 2 7 4 2 3" xfId="14002" xr:uid="{00000000-0005-0000-0000-0000087C0000}"/>
    <cellStyle name="Normal 2 7 4 2 3 2" xfId="14003" xr:uid="{00000000-0005-0000-0000-0000097C0000}"/>
    <cellStyle name="Normal 2 7 4 2 3 2 2" xfId="14004" xr:uid="{00000000-0005-0000-0000-00000A7C0000}"/>
    <cellStyle name="Normal 2 7 4 2 3 2 2 2" xfId="24113" xr:uid="{00000000-0005-0000-0000-00000B7C0000}"/>
    <cellStyle name="Normal 2 7 4 2 3 2 3" xfId="14005" xr:uid="{00000000-0005-0000-0000-00000C7C0000}"/>
    <cellStyle name="Normal 2 7 4 2 3 2 3 2" xfId="27949" xr:uid="{00000000-0005-0000-0000-00000D7C0000}"/>
    <cellStyle name="Normal 2 7 4 2 3 2 4" xfId="14006" xr:uid="{00000000-0005-0000-0000-00000E7C0000}"/>
    <cellStyle name="Normal 2 7 4 2 3 2 4 2" xfId="31786" xr:uid="{00000000-0005-0000-0000-00000F7C0000}"/>
    <cellStyle name="Normal 2 7 4 2 3 2 5" xfId="20389" xr:uid="{00000000-0005-0000-0000-0000107C0000}"/>
    <cellStyle name="Normal 2 7 4 2 3 3" xfId="14007" xr:uid="{00000000-0005-0000-0000-0000117C0000}"/>
    <cellStyle name="Normal 2 7 4 2 3 3 2" xfId="24112" xr:uid="{00000000-0005-0000-0000-0000127C0000}"/>
    <cellStyle name="Normal 2 7 4 2 3 4" xfId="14008" xr:uid="{00000000-0005-0000-0000-0000137C0000}"/>
    <cellStyle name="Normal 2 7 4 2 3 4 2" xfId="27948" xr:uid="{00000000-0005-0000-0000-0000147C0000}"/>
    <cellStyle name="Normal 2 7 4 2 3 5" xfId="14009" xr:uid="{00000000-0005-0000-0000-0000157C0000}"/>
    <cellStyle name="Normal 2 7 4 2 3 5 2" xfId="31785" xr:uid="{00000000-0005-0000-0000-0000167C0000}"/>
    <cellStyle name="Normal 2 7 4 2 3 6" xfId="18348" xr:uid="{00000000-0005-0000-0000-0000177C0000}"/>
    <cellStyle name="Normal 2 7 4 2 4" xfId="14010" xr:uid="{00000000-0005-0000-0000-0000187C0000}"/>
    <cellStyle name="Normal 2 7 4 2 4 2" xfId="14011" xr:uid="{00000000-0005-0000-0000-0000197C0000}"/>
    <cellStyle name="Normal 2 7 4 2 4 2 2" xfId="24114" xr:uid="{00000000-0005-0000-0000-00001A7C0000}"/>
    <cellStyle name="Normal 2 7 4 2 4 3" xfId="14012" xr:uid="{00000000-0005-0000-0000-00001B7C0000}"/>
    <cellStyle name="Normal 2 7 4 2 4 3 2" xfId="27950" xr:uid="{00000000-0005-0000-0000-00001C7C0000}"/>
    <cellStyle name="Normal 2 7 4 2 4 4" xfId="14013" xr:uid="{00000000-0005-0000-0000-00001D7C0000}"/>
    <cellStyle name="Normal 2 7 4 2 4 4 2" xfId="31787" xr:uid="{00000000-0005-0000-0000-00001E7C0000}"/>
    <cellStyle name="Normal 2 7 4 2 4 5" xfId="19402" xr:uid="{00000000-0005-0000-0000-00001F7C0000}"/>
    <cellStyle name="Normal 2 7 4 2 5" xfId="14014" xr:uid="{00000000-0005-0000-0000-0000207C0000}"/>
    <cellStyle name="Normal 2 7 4 2 5 2" xfId="24107" xr:uid="{00000000-0005-0000-0000-0000217C0000}"/>
    <cellStyle name="Normal 2 7 4 2 6" xfId="14015" xr:uid="{00000000-0005-0000-0000-0000227C0000}"/>
    <cellStyle name="Normal 2 7 4 2 6 2" xfId="27943" xr:uid="{00000000-0005-0000-0000-0000237C0000}"/>
    <cellStyle name="Normal 2 7 4 2 7" xfId="14016" xr:uid="{00000000-0005-0000-0000-0000247C0000}"/>
    <cellStyle name="Normal 2 7 4 2 7 2" xfId="31780" xr:uid="{00000000-0005-0000-0000-0000257C0000}"/>
    <cellStyle name="Normal 2 7 4 2 8" xfId="18345" xr:uid="{00000000-0005-0000-0000-0000267C0000}"/>
    <cellStyle name="Normal 2 7 4 3" xfId="14017" xr:uid="{00000000-0005-0000-0000-0000277C0000}"/>
    <cellStyle name="Normal 2 7 4 3 2" xfId="14018" xr:uid="{00000000-0005-0000-0000-0000287C0000}"/>
    <cellStyle name="Normal 2 7 4 3 2 2" xfId="14019" xr:uid="{00000000-0005-0000-0000-0000297C0000}"/>
    <cellStyle name="Normal 2 7 4 3 2 2 2" xfId="14020" xr:uid="{00000000-0005-0000-0000-00002A7C0000}"/>
    <cellStyle name="Normal 2 7 4 3 2 2 2 2" xfId="24117" xr:uid="{00000000-0005-0000-0000-00002B7C0000}"/>
    <cellStyle name="Normal 2 7 4 3 2 2 3" xfId="14021" xr:uid="{00000000-0005-0000-0000-00002C7C0000}"/>
    <cellStyle name="Normal 2 7 4 3 2 2 3 2" xfId="27953" xr:uid="{00000000-0005-0000-0000-00002D7C0000}"/>
    <cellStyle name="Normal 2 7 4 3 2 2 4" xfId="14022" xr:uid="{00000000-0005-0000-0000-00002E7C0000}"/>
    <cellStyle name="Normal 2 7 4 3 2 2 4 2" xfId="31790" xr:uid="{00000000-0005-0000-0000-00002F7C0000}"/>
    <cellStyle name="Normal 2 7 4 3 2 2 5" xfId="20391" xr:uid="{00000000-0005-0000-0000-0000307C0000}"/>
    <cellStyle name="Normal 2 7 4 3 2 3" xfId="14023" xr:uid="{00000000-0005-0000-0000-0000317C0000}"/>
    <cellStyle name="Normal 2 7 4 3 2 3 2" xfId="24116" xr:uid="{00000000-0005-0000-0000-0000327C0000}"/>
    <cellStyle name="Normal 2 7 4 3 2 4" xfId="14024" xr:uid="{00000000-0005-0000-0000-0000337C0000}"/>
    <cellStyle name="Normal 2 7 4 3 2 4 2" xfId="27952" xr:uid="{00000000-0005-0000-0000-0000347C0000}"/>
    <cellStyle name="Normal 2 7 4 3 2 5" xfId="14025" xr:uid="{00000000-0005-0000-0000-0000357C0000}"/>
    <cellStyle name="Normal 2 7 4 3 2 5 2" xfId="31789" xr:uid="{00000000-0005-0000-0000-0000367C0000}"/>
    <cellStyle name="Normal 2 7 4 3 2 6" xfId="18350" xr:uid="{00000000-0005-0000-0000-0000377C0000}"/>
    <cellStyle name="Normal 2 7 4 3 3" xfId="14026" xr:uid="{00000000-0005-0000-0000-0000387C0000}"/>
    <cellStyle name="Normal 2 7 4 3 3 2" xfId="14027" xr:uid="{00000000-0005-0000-0000-0000397C0000}"/>
    <cellStyle name="Normal 2 7 4 3 3 2 2" xfId="24118" xr:uid="{00000000-0005-0000-0000-00003A7C0000}"/>
    <cellStyle name="Normal 2 7 4 3 3 3" xfId="14028" xr:uid="{00000000-0005-0000-0000-00003B7C0000}"/>
    <cellStyle name="Normal 2 7 4 3 3 3 2" xfId="27954" xr:uid="{00000000-0005-0000-0000-00003C7C0000}"/>
    <cellStyle name="Normal 2 7 4 3 3 4" xfId="14029" xr:uid="{00000000-0005-0000-0000-00003D7C0000}"/>
    <cellStyle name="Normal 2 7 4 3 3 4 2" xfId="31791" xr:uid="{00000000-0005-0000-0000-00003E7C0000}"/>
    <cellStyle name="Normal 2 7 4 3 3 5" xfId="19404" xr:uid="{00000000-0005-0000-0000-00003F7C0000}"/>
    <cellStyle name="Normal 2 7 4 3 4" xfId="14030" xr:uid="{00000000-0005-0000-0000-0000407C0000}"/>
    <cellStyle name="Normal 2 7 4 3 4 2" xfId="24115" xr:uid="{00000000-0005-0000-0000-0000417C0000}"/>
    <cellStyle name="Normal 2 7 4 3 5" xfId="14031" xr:uid="{00000000-0005-0000-0000-0000427C0000}"/>
    <cellStyle name="Normal 2 7 4 3 5 2" xfId="27951" xr:uid="{00000000-0005-0000-0000-0000437C0000}"/>
    <cellStyle name="Normal 2 7 4 3 6" xfId="14032" xr:uid="{00000000-0005-0000-0000-0000447C0000}"/>
    <cellStyle name="Normal 2 7 4 3 6 2" xfId="31788" xr:uid="{00000000-0005-0000-0000-0000457C0000}"/>
    <cellStyle name="Normal 2 7 4 3 7" xfId="18349" xr:uid="{00000000-0005-0000-0000-0000467C0000}"/>
    <cellStyle name="Normal 2 7 4 4" xfId="14033" xr:uid="{00000000-0005-0000-0000-0000477C0000}"/>
    <cellStyle name="Normal 2 7 4 4 2" xfId="14034" xr:uid="{00000000-0005-0000-0000-0000487C0000}"/>
    <cellStyle name="Normal 2 7 4 4 2 2" xfId="14035" xr:uid="{00000000-0005-0000-0000-0000497C0000}"/>
    <cellStyle name="Normal 2 7 4 4 2 2 2" xfId="24120" xr:uid="{00000000-0005-0000-0000-00004A7C0000}"/>
    <cellStyle name="Normal 2 7 4 4 2 3" xfId="14036" xr:uid="{00000000-0005-0000-0000-00004B7C0000}"/>
    <cellStyle name="Normal 2 7 4 4 2 3 2" xfId="27956" xr:uid="{00000000-0005-0000-0000-00004C7C0000}"/>
    <cellStyle name="Normal 2 7 4 4 2 4" xfId="14037" xr:uid="{00000000-0005-0000-0000-00004D7C0000}"/>
    <cellStyle name="Normal 2 7 4 4 2 4 2" xfId="31793" xr:uid="{00000000-0005-0000-0000-00004E7C0000}"/>
    <cellStyle name="Normal 2 7 4 4 2 5" xfId="20388" xr:uid="{00000000-0005-0000-0000-00004F7C0000}"/>
    <cellStyle name="Normal 2 7 4 4 3" xfId="14038" xr:uid="{00000000-0005-0000-0000-0000507C0000}"/>
    <cellStyle name="Normal 2 7 4 4 3 2" xfId="24119" xr:uid="{00000000-0005-0000-0000-0000517C0000}"/>
    <cellStyle name="Normal 2 7 4 4 4" xfId="14039" xr:uid="{00000000-0005-0000-0000-0000527C0000}"/>
    <cellStyle name="Normal 2 7 4 4 4 2" xfId="27955" xr:uid="{00000000-0005-0000-0000-0000537C0000}"/>
    <cellStyle name="Normal 2 7 4 4 5" xfId="14040" xr:uid="{00000000-0005-0000-0000-0000547C0000}"/>
    <cellStyle name="Normal 2 7 4 4 5 2" xfId="31792" xr:uid="{00000000-0005-0000-0000-0000557C0000}"/>
    <cellStyle name="Normal 2 7 4 4 6" xfId="18351" xr:uid="{00000000-0005-0000-0000-0000567C0000}"/>
    <cellStyle name="Normal 2 7 4 5" xfId="14041" xr:uid="{00000000-0005-0000-0000-0000577C0000}"/>
    <cellStyle name="Normal 2 7 4 5 2" xfId="14042" xr:uid="{00000000-0005-0000-0000-0000587C0000}"/>
    <cellStyle name="Normal 2 7 4 5 2 2" xfId="24121" xr:uid="{00000000-0005-0000-0000-0000597C0000}"/>
    <cellStyle name="Normal 2 7 4 5 3" xfId="14043" xr:uid="{00000000-0005-0000-0000-00005A7C0000}"/>
    <cellStyle name="Normal 2 7 4 5 3 2" xfId="27957" xr:uid="{00000000-0005-0000-0000-00005B7C0000}"/>
    <cellStyle name="Normal 2 7 4 5 4" xfId="14044" xr:uid="{00000000-0005-0000-0000-00005C7C0000}"/>
    <cellStyle name="Normal 2 7 4 5 4 2" xfId="31794" xr:uid="{00000000-0005-0000-0000-00005D7C0000}"/>
    <cellStyle name="Normal 2 7 4 5 5" xfId="19401" xr:uid="{00000000-0005-0000-0000-00005E7C0000}"/>
    <cellStyle name="Normal 2 7 4 6" xfId="14045" xr:uid="{00000000-0005-0000-0000-00005F7C0000}"/>
    <cellStyle name="Normal 2 7 4 6 2" xfId="24106" xr:uid="{00000000-0005-0000-0000-0000607C0000}"/>
    <cellStyle name="Normal 2 7 4 7" xfId="14046" xr:uid="{00000000-0005-0000-0000-0000617C0000}"/>
    <cellStyle name="Normal 2 7 4 7 2" xfId="27942" xr:uid="{00000000-0005-0000-0000-0000627C0000}"/>
    <cellStyle name="Normal 2 7 4 8" xfId="14047" xr:uid="{00000000-0005-0000-0000-0000637C0000}"/>
    <cellStyle name="Normal 2 7 4 8 2" xfId="31779" xr:uid="{00000000-0005-0000-0000-0000647C0000}"/>
    <cellStyle name="Normal 2 7 4 9" xfId="18344" xr:uid="{00000000-0005-0000-0000-0000657C0000}"/>
    <cellStyle name="Normal 2 7 5" xfId="14048" xr:uid="{00000000-0005-0000-0000-0000667C0000}"/>
    <cellStyle name="Normal 2 7 5 2" xfId="14049" xr:uid="{00000000-0005-0000-0000-0000677C0000}"/>
    <cellStyle name="Normal 2 7 5 2 2" xfId="14050" xr:uid="{00000000-0005-0000-0000-0000687C0000}"/>
    <cellStyle name="Normal 2 7 5 2 2 2" xfId="14051" xr:uid="{00000000-0005-0000-0000-0000697C0000}"/>
    <cellStyle name="Normal 2 7 5 2 2 2 2" xfId="14052" xr:uid="{00000000-0005-0000-0000-00006A7C0000}"/>
    <cellStyle name="Normal 2 7 5 2 2 2 2 2" xfId="24125" xr:uid="{00000000-0005-0000-0000-00006B7C0000}"/>
    <cellStyle name="Normal 2 7 5 2 2 2 3" xfId="14053" xr:uid="{00000000-0005-0000-0000-00006C7C0000}"/>
    <cellStyle name="Normal 2 7 5 2 2 2 3 2" xfId="27961" xr:uid="{00000000-0005-0000-0000-00006D7C0000}"/>
    <cellStyle name="Normal 2 7 5 2 2 2 4" xfId="14054" xr:uid="{00000000-0005-0000-0000-00006E7C0000}"/>
    <cellStyle name="Normal 2 7 5 2 2 2 4 2" xfId="31798" xr:uid="{00000000-0005-0000-0000-00006F7C0000}"/>
    <cellStyle name="Normal 2 7 5 2 2 2 5" xfId="20393" xr:uid="{00000000-0005-0000-0000-0000707C0000}"/>
    <cellStyle name="Normal 2 7 5 2 2 3" xfId="14055" xr:uid="{00000000-0005-0000-0000-0000717C0000}"/>
    <cellStyle name="Normal 2 7 5 2 2 3 2" xfId="24124" xr:uid="{00000000-0005-0000-0000-0000727C0000}"/>
    <cellStyle name="Normal 2 7 5 2 2 4" xfId="14056" xr:uid="{00000000-0005-0000-0000-0000737C0000}"/>
    <cellStyle name="Normal 2 7 5 2 2 4 2" xfId="27960" xr:uid="{00000000-0005-0000-0000-0000747C0000}"/>
    <cellStyle name="Normal 2 7 5 2 2 5" xfId="14057" xr:uid="{00000000-0005-0000-0000-0000757C0000}"/>
    <cellStyle name="Normal 2 7 5 2 2 5 2" xfId="31797" xr:uid="{00000000-0005-0000-0000-0000767C0000}"/>
    <cellStyle name="Normal 2 7 5 2 2 6" xfId="18354" xr:uid="{00000000-0005-0000-0000-0000777C0000}"/>
    <cellStyle name="Normal 2 7 5 2 3" xfId="14058" xr:uid="{00000000-0005-0000-0000-0000787C0000}"/>
    <cellStyle name="Normal 2 7 5 2 3 2" xfId="14059" xr:uid="{00000000-0005-0000-0000-0000797C0000}"/>
    <cellStyle name="Normal 2 7 5 2 3 2 2" xfId="24126" xr:uid="{00000000-0005-0000-0000-00007A7C0000}"/>
    <cellStyle name="Normal 2 7 5 2 3 3" xfId="14060" xr:uid="{00000000-0005-0000-0000-00007B7C0000}"/>
    <cellStyle name="Normal 2 7 5 2 3 3 2" xfId="27962" xr:uid="{00000000-0005-0000-0000-00007C7C0000}"/>
    <cellStyle name="Normal 2 7 5 2 3 4" xfId="14061" xr:uid="{00000000-0005-0000-0000-00007D7C0000}"/>
    <cellStyle name="Normal 2 7 5 2 3 4 2" xfId="31799" xr:uid="{00000000-0005-0000-0000-00007E7C0000}"/>
    <cellStyle name="Normal 2 7 5 2 3 5" xfId="19406" xr:uid="{00000000-0005-0000-0000-00007F7C0000}"/>
    <cellStyle name="Normal 2 7 5 2 4" xfId="14062" xr:uid="{00000000-0005-0000-0000-0000807C0000}"/>
    <cellStyle name="Normal 2 7 5 2 4 2" xfId="24123" xr:uid="{00000000-0005-0000-0000-0000817C0000}"/>
    <cellStyle name="Normal 2 7 5 2 5" xfId="14063" xr:uid="{00000000-0005-0000-0000-0000827C0000}"/>
    <cellStyle name="Normal 2 7 5 2 5 2" xfId="27959" xr:uid="{00000000-0005-0000-0000-0000837C0000}"/>
    <cellStyle name="Normal 2 7 5 2 6" xfId="14064" xr:uid="{00000000-0005-0000-0000-0000847C0000}"/>
    <cellStyle name="Normal 2 7 5 2 6 2" xfId="31796" xr:uid="{00000000-0005-0000-0000-0000857C0000}"/>
    <cellStyle name="Normal 2 7 5 2 7" xfId="18353" xr:uid="{00000000-0005-0000-0000-0000867C0000}"/>
    <cellStyle name="Normal 2 7 5 3" xfId="14065" xr:uid="{00000000-0005-0000-0000-0000877C0000}"/>
    <cellStyle name="Normal 2 7 5 3 2" xfId="14066" xr:uid="{00000000-0005-0000-0000-0000887C0000}"/>
    <cellStyle name="Normal 2 7 5 3 2 2" xfId="14067" xr:uid="{00000000-0005-0000-0000-0000897C0000}"/>
    <cellStyle name="Normal 2 7 5 3 2 2 2" xfId="24128" xr:uid="{00000000-0005-0000-0000-00008A7C0000}"/>
    <cellStyle name="Normal 2 7 5 3 2 3" xfId="14068" xr:uid="{00000000-0005-0000-0000-00008B7C0000}"/>
    <cellStyle name="Normal 2 7 5 3 2 3 2" xfId="27964" xr:uid="{00000000-0005-0000-0000-00008C7C0000}"/>
    <cellStyle name="Normal 2 7 5 3 2 4" xfId="14069" xr:uid="{00000000-0005-0000-0000-00008D7C0000}"/>
    <cellStyle name="Normal 2 7 5 3 2 4 2" xfId="31801" xr:uid="{00000000-0005-0000-0000-00008E7C0000}"/>
    <cellStyle name="Normal 2 7 5 3 2 5" xfId="20392" xr:uid="{00000000-0005-0000-0000-00008F7C0000}"/>
    <cellStyle name="Normal 2 7 5 3 3" xfId="14070" xr:uid="{00000000-0005-0000-0000-0000907C0000}"/>
    <cellStyle name="Normal 2 7 5 3 3 2" xfId="24127" xr:uid="{00000000-0005-0000-0000-0000917C0000}"/>
    <cellStyle name="Normal 2 7 5 3 4" xfId="14071" xr:uid="{00000000-0005-0000-0000-0000927C0000}"/>
    <cellStyle name="Normal 2 7 5 3 4 2" xfId="27963" xr:uid="{00000000-0005-0000-0000-0000937C0000}"/>
    <cellStyle name="Normal 2 7 5 3 5" xfId="14072" xr:uid="{00000000-0005-0000-0000-0000947C0000}"/>
    <cellStyle name="Normal 2 7 5 3 5 2" xfId="31800" xr:uid="{00000000-0005-0000-0000-0000957C0000}"/>
    <cellStyle name="Normal 2 7 5 3 6" xfId="18355" xr:uid="{00000000-0005-0000-0000-0000967C0000}"/>
    <cellStyle name="Normal 2 7 5 4" xfId="14073" xr:uid="{00000000-0005-0000-0000-0000977C0000}"/>
    <cellStyle name="Normal 2 7 5 4 2" xfId="14074" xr:uid="{00000000-0005-0000-0000-0000987C0000}"/>
    <cellStyle name="Normal 2 7 5 4 2 2" xfId="24129" xr:uid="{00000000-0005-0000-0000-0000997C0000}"/>
    <cellStyle name="Normal 2 7 5 4 3" xfId="14075" xr:uid="{00000000-0005-0000-0000-00009A7C0000}"/>
    <cellStyle name="Normal 2 7 5 4 3 2" xfId="27965" xr:uid="{00000000-0005-0000-0000-00009B7C0000}"/>
    <cellStyle name="Normal 2 7 5 4 4" xfId="14076" xr:uid="{00000000-0005-0000-0000-00009C7C0000}"/>
    <cellStyle name="Normal 2 7 5 4 4 2" xfId="31802" xr:uid="{00000000-0005-0000-0000-00009D7C0000}"/>
    <cellStyle name="Normal 2 7 5 4 5" xfId="19405" xr:uid="{00000000-0005-0000-0000-00009E7C0000}"/>
    <cellStyle name="Normal 2 7 5 5" xfId="14077" xr:uid="{00000000-0005-0000-0000-00009F7C0000}"/>
    <cellStyle name="Normal 2 7 5 5 2" xfId="24122" xr:uid="{00000000-0005-0000-0000-0000A07C0000}"/>
    <cellStyle name="Normal 2 7 5 6" xfId="14078" xr:uid="{00000000-0005-0000-0000-0000A17C0000}"/>
    <cellStyle name="Normal 2 7 5 6 2" xfId="27958" xr:uid="{00000000-0005-0000-0000-0000A27C0000}"/>
    <cellStyle name="Normal 2 7 5 7" xfId="14079" xr:uid="{00000000-0005-0000-0000-0000A37C0000}"/>
    <cellStyle name="Normal 2 7 5 7 2" xfId="31795" xr:uid="{00000000-0005-0000-0000-0000A47C0000}"/>
    <cellStyle name="Normal 2 7 5 8" xfId="18352" xr:uid="{00000000-0005-0000-0000-0000A57C0000}"/>
    <cellStyle name="Normal 2 7 6" xfId="14080" xr:uid="{00000000-0005-0000-0000-0000A67C0000}"/>
    <cellStyle name="Normal 2 7 6 2" xfId="14081" xr:uid="{00000000-0005-0000-0000-0000A77C0000}"/>
    <cellStyle name="Normal 2 7 6 2 2" xfId="14082" xr:uid="{00000000-0005-0000-0000-0000A87C0000}"/>
    <cellStyle name="Normal 2 7 6 2 2 2" xfId="14083" xr:uid="{00000000-0005-0000-0000-0000A97C0000}"/>
    <cellStyle name="Normal 2 7 6 2 2 2 2" xfId="24132" xr:uid="{00000000-0005-0000-0000-0000AA7C0000}"/>
    <cellStyle name="Normal 2 7 6 2 2 3" xfId="14084" xr:uid="{00000000-0005-0000-0000-0000AB7C0000}"/>
    <cellStyle name="Normal 2 7 6 2 2 3 2" xfId="27968" xr:uid="{00000000-0005-0000-0000-0000AC7C0000}"/>
    <cellStyle name="Normal 2 7 6 2 2 4" xfId="14085" xr:uid="{00000000-0005-0000-0000-0000AD7C0000}"/>
    <cellStyle name="Normal 2 7 6 2 2 4 2" xfId="31805" xr:uid="{00000000-0005-0000-0000-0000AE7C0000}"/>
    <cellStyle name="Normal 2 7 6 2 2 5" xfId="20394" xr:uid="{00000000-0005-0000-0000-0000AF7C0000}"/>
    <cellStyle name="Normal 2 7 6 2 3" xfId="14086" xr:uid="{00000000-0005-0000-0000-0000B07C0000}"/>
    <cellStyle name="Normal 2 7 6 2 3 2" xfId="24131" xr:uid="{00000000-0005-0000-0000-0000B17C0000}"/>
    <cellStyle name="Normal 2 7 6 2 4" xfId="14087" xr:uid="{00000000-0005-0000-0000-0000B27C0000}"/>
    <cellStyle name="Normal 2 7 6 2 4 2" xfId="27967" xr:uid="{00000000-0005-0000-0000-0000B37C0000}"/>
    <cellStyle name="Normal 2 7 6 2 5" xfId="14088" xr:uid="{00000000-0005-0000-0000-0000B47C0000}"/>
    <cellStyle name="Normal 2 7 6 2 5 2" xfId="31804" xr:uid="{00000000-0005-0000-0000-0000B57C0000}"/>
    <cellStyle name="Normal 2 7 6 2 6" xfId="18357" xr:uid="{00000000-0005-0000-0000-0000B67C0000}"/>
    <cellStyle name="Normal 2 7 6 3" xfId="14089" xr:uid="{00000000-0005-0000-0000-0000B77C0000}"/>
    <cellStyle name="Normal 2 7 6 3 2" xfId="14090" xr:uid="{00000000-0005-0000-0000-0000B87C0000}"/>
    <cellStyle name="Normal 2 7 6 3 2 2" xfId="24133" xr:uid="{00000000-0005-0000-0000-0000B97C0000}"/>
    <cellStyle name="Normal 2 7 6 3 3" xfId="14091" xr:uid="{00000000-0005-0000-0000-0000BA7C0000}"/>
    <cellStyle name="Normal 2 7 6 3 3 2" xfId="27969" xr:uid="{00000000-0005-0000-0000-0000BB7C0000}"/>
    <cellStyle name="Normal 2 7 6 3 4" xfId="14092" xr:uid="{00000000-0005-0000-0000-0000BC7C0000}"/>
    <cellStyle name="Normal 2 7 6 3 4 2" xfId="31806" xr:uid="{00000000-0005-0000-0000-0000BD7C0000}"/>
    <cellStyle name="Normal 2 7 6 3 5" xfId="19407" xr:uid="{00000000-0005-0000-0000-0000BE7C0000}"/>
    <cellStyle name="Normal 2 7 6 4" xfId="14093" xr:uid="{00000000-0005-0000-0000-0000BF7C0000}"/>
    <cellStyle name="Normal 2 7 6 4 2" xfId="24130" xr:uid="{00000000-0005-0000-0000-0000C07C0000}"/>
    <cellStyle name="Normal 2 7 6 5" xfId="14094" xr:uid="{00000000-0005-0000-0000-0000C17C0000}"/>
    <cellStyle name="Normal 2 7 6 5 2" xfId="27966" xr:uid="{00000000-0005-0000-0000-0000C27C0000}"/>
    <cellStyle name="Normal 2 7 6 6" xfId="14095" xr:uid="{00000000-0005-0000-0000-0000C37C0000}"/>
    <cellStyle name="Normal 2 7 6 6 2" xfId="31803" xr:uid="{00000000-0005-0000-0000-0000C47C0000}"/>
    <cellStyle name="Normal 2 7 6 7" xfId="18356" xr:uid="{00000000-0005-0000-0000-0000C57C0000}"/>
    <cellStyle name="Normal 2 7 7" xfId="14096" xr:uid="{00000000-0005-0000-0000-0000C67C0000}"/>
    <cellStyle name="Normal 2 7 7 2" xfId="14097" xr:uid="{00000000-0005-0000-0000-0000C77C0000}"/>
    <cellStyle name="Normal 2 7 7 2 2" xfId="14098" xr:uid="{00000000-0005-0000-0000-0000C87C0000}"/>
    <cellStyle name="Normal 2 7 7 2 2 2" xfId="14099" xr:uid="{00000000-0005-0000-0000-0000C97C0000}"/>
    <cellStyle name="Normal 2 7 7 2 2 2 2" xfId="24136" xr:uid="{00000000-0005-0000-0000-0000CA7C0000}"/>
    <cellStyle name="Normal 2 7 7 2 2 3" xfId="14100" xr:uid="{00000000-0005-0000-0000-0000CB7C0000}"/>
    <cellStyle name="Normal 2 7 7 2 2 3 2" xfId="27972" xr:uid="{00000000-0005-0000-0000-0000CC7C0000}"/>
    <cellStyle name="Normal 2 7 7 2 2 4" xfId="14101" xr:uid="{00000000-0005-0000-0000-0000CD7C0000}"/>
    <cellStyle name="Normal 2 7 7 2 2 4 2" xfId="31809" xr:uid="{00000000-0005-0000-0000-0000CE7C0000}"/>
    <cellStyle name="Normal 2 7 7 2 2 5" xfId="20612" xr:uid="{00000000-0005-0000-0000-0000CF7C0000}"/>
    <cellStyle name="Normal 2 7 7 2 3" xfId="14102" xr:uid="{00000000-0005-0000-0000-0000D07C0000}"/>
    <cellStyle name="Normal 2 7 7 2 3 2" xfId="24135" xr:uid="{00000000-0005-0000-0000-0000D17C0000}"/>
    <cellStyle name="Normal 2 7 7 2 4" xfId="14103" xr:uid="{00000000-0005-0000-0000-0000D27C0000}"/>
    <cellStyle name="Normal 2 7 7 2 4 2" xfId="27971" xr:uid="{00000000-0005-0000-0000-0000D37C0000}"/>
    <cellStyle name="Normal 2 7 7 2 5" xfId="14104" xr:uid="{00000000-0005-0000-0000-0000D47C0000}"/>
    <cellStyle name="Normal 2 7 7 2 5 2" xfId="31808" xr:uid="{00000000-0005-0000-0000-0000D57C0000}"/>
    <cellStyle name="Normal 2 7 7 2 6" xfId="18359" xr:uid="{00000000-0005-0000-0000-0000D67C0000}"/>
    <cellStyle name="Normal 2 7 7 3" xfId="14105" xr:uid="{00000000-0005-0000-0000-0000D77C0000}"/>
    <cellStyle name="Normal 2 7 7 3 2" xfId="14106" xr:uid="{00000000-0005-0000-0000-0000D87C0000}"/>
    <cellStyle name="Normal 2 7 7 3 2 2" xfId="24137" xr:uid="{00000000-0005-0000-0000-0000D97C0000}"/>
    <cellStyle name="Normal 2 7 7 3 3" xfId="14107" xr:uid="{00000000-0005-0000-0000-0000DA7C0000}"/>
    <cellStyle name="Normal 2 7 7 3 3 2" xfId="27973" xr:uid="{00000000-0005-0000-0000-0000DB7C0000}"/>
    <cellStyle name="Normal 2 7 7 3 4" xfId="14108" xr:uid="{00000000-0005-0000-0000-0000DC7C0000}"/>
    <cellStyle name="Normal 2 7 7 3 4 2" xfId="31810" xr:uid="{00000000-0005-0000-0000-0000DD7C0000}"/>
    <cellStyle name="Normal 2 7 7 3 5" xfId="19558" xr:uid="{00000000-0005-0000-0000-0000DE7C0000}"/>
    <cellStyle name="Normal 2 7 7 4" xfId="14109" xr:uid="{00000000-0005-0000-0000-0000DF7C0000}"/>
    <cellStyle name="Normal 2 7 7 4 2" xfId="24134" xr:uid="{00000000-0005-0000-0000-0000E07C0000}"/>
    <cellStyle name="Normal 2 7 7 5" xfId="14110" xr:uid="{00000000-0005-0000-0000-0000E17C0000}"/>
    <cellStyle name="Normal 2 7 7 5 2" xfId="27970" xr:uid="{00000000-0005-0000-0000-0000E27C0000}"/>
    <cellStyle name="Normal 2 7 7 6" xfId="14111" xr:uid="{00000000-0005-0000-0000-0000E37C0000}"/>
    <cellStyle name="Normal 2 7 7 6 2" xfId="31807" xr:uid="{00000000-0005-0000-0000-0000E47C0000}"/>
    <cellStyle name="Normal 2 7 7 7" xfId="18358" xr:uid="{00000000-0005-0000-0000-0000E57C0000}"/>
    <cellStyle name="Normal 2 7 8" xfId="14112" xr:uid="{00000000-0005-0000-0000-0000E67C0000}"/>
    <cellStyle name="Normal 2 7 8 2" xfId="14113" xr:uid="{00000000-0005-0000-0000-0000E77C0000}"/>
    <cellStyle name="Normal 2 7 8 2 2" xfId="14114" xr:uid="{00000000-0005-0000-0000-0000E87C0000}"/>
    <cellStyle name="Normal 2 7 8 2 2 2" xfId="24139" xr:uid="{00000000-0005-0000-0000-0000E97C0000}"/>
    <cellStyle name="Normal 2 7 8 2 3" xfId="14115" xr:uid="{00000000-0005-0000-0000-0000EA7C0000}"/>
    <cellStyle name="Normal 2 7 8 2 3 2" xfId="27975" xr:uid="{00000000-0005-0000-0000-0000EB7C0000}"/>
    <cellStyle name="Normal 2 7 8 2 4" xfId="14116" xr:uid="{00000000-0005-0000-0000-0000EC7C0000}"/>
    <cellStyle name="Normal 2 7 8 2 4 2" xfId="31812" xr:uid="{00000000-0005-0000-0000-0000ED7C0000}"/>
    <cellStyle name="Normal 2 7 8 2 5" xfId="20371" xr:uid="{00000000-0005-0000-0000-0000EE7C0000}"/>
    <cellStyle name="Normal 2 7 8 3" xfId="14117" xr:uid="{00000000-0005-0000-0000-0000EF7C0000}"/>
    <cellStyle name="Normal 2 7 8 3 2" xfId="24138" xr:uid="{00000000-0005-0000-0000-0000F07C0000}"/>
    <cellStyle name="Normal 2 7 8 4" xfId="14118" xr:uid="{00000000-0005-0000-0000-0000F17C0000}"/>
    <cellStyle name="Normal 2 7 8 4 2" xfId="27974" xr:uid="{00000000-0005-0000-0000-0000F27C0000}"/>
    <cellStyle name="Normal 2 7 8 5" xfId="14119" xr:uid="{00000000-0005-0000-0000-0000F37C0000}"/>
    <cellStyle name="Normal 2 7 8 5 2" xfId="31811" xr:uid="{00000000-0005-0000-0000-0000F47C0000}"/>
    <cellStyle name="Normal 2 7 8 6" xfId="18360" xr:uid="{00000000-0005-0000-0000-0000F57C0000}"/>
    <cellStyle name="Normal 2 7 9" xfId="14120" xr:uid="{00000000-0005-0000-0000-0000F67C0000}"/>
    <cellStyle name="Normal 2 7 9 2" xfId="14121" xr:uid="{00000000-0005-0000-0000-0000F77C0000}"/>
    <cellStyle name="Normal 2 7 9 2 2" xfId="24140" xr:uid="{00000000-0005-0000-0000-0000F87C0000}"/>
    <cellStyle name="Normal 2 7 9 3" xfId="14122" xr:uid="{00000000-0005-0000-0000-0000F97C0000}"/>
    <cellStyle name="Normal 2 7 9 3 2" xfId="27976" xr:uid="{00000000-0005-0000-0000-0000FA7C0000}"/>
    <cellStyle name="Normal 2 7 9 4" xfId="14123" xr:uid="{00000000-0005-0000-0000-0000FB7C0000}"/>
    <cellStyle name="Normal 2 7 9 4 2" xfId="31813" xr:uid="{00000000-0005-0000-0000-0000FC7C0000}"/>
    <cellStyle name="Normal 2 7 9 5" xfId="19384" xr:uid="{00000000-0005-0000-0000-0000FD7C0000}"/>
    <cellStyle name="Normal 2 8" xfId="14124" xr:uid="{00000000-0005-0000-0000-0000FE7C0000}"/>
    <cellStyle name="Normal 2 8 10" xfId="14125" xr:uid="{00000000-0005-0000-0000-0000FF7C0000}"/>
    <cellStyle name="Normal 2 8 10 2" xfId="24141" xr:uid="{00000000-0005-0000-0000-0000007D0000}"/>
    <cellStyle name="Normal 2 8 11" xfId="14126" xr:uid="{00000000-0005-0000-0000-0000017D0000}"/>
    <cellStyle name="Normal 2 8 11 2" xfId="27977" xr:uid="{00000000-0005-0000-0000-0000027D0000}"/>
    <cellStyle name="Normal 2 8 12" xfId="14127" xr:uid="{00000000-0005-0000-0000-0000037D0000}"/>
    <cellStyle name="Normal 2 8 12 2" xfId="31814" xr:uid="{00000000-0005-0000-0000-0000047D0000}"/>
    <cellStyle name="Normal 2 8 13" xfId="32667" xr:uid="{00000000-0005-0000-0000-0000057D0000}"/>
    <cellStyle name="Normal 2 8 14" xfId="35420" xr:uid="{00000000-0005-0000-0000-0000067D0000}"/>
    <cellStyle name="Normal 2 8 15" xfId="18361" xr:uid="{00000000-0005-0000-0000-0000077D0000}"/>
    <cellStyle name="Normal 2 8 2" xfId="14128" xr:uid="{00000000-0005-0000-0000-0000087D0000}"/>
    <cellStyle name="Normal 2 8 2 10" xfId="14129" xr:uid="{00000000-0005-0000-0000-0000097D0000}"/>
    <cellStyle name="Normal 2 8 2 10 2" xfId="31815" xr:uid="{00000000-0005-0000-0000-00000A7D0000}"/>
    <cellStyle name="Normal 2 8 2 11" xfId="18362" xr:uid="{00000000-0005-0000-0000-00000B7D0000}"/>
    <cellStyle name="Normal 2 8 2 2" xfId="14130" xr:uid="{00000000-0005-0000-0000-00000C7D0000}"/>
    <cellStyle name="Normal 2 8 2 2 2" xfId="14131" xr:uid="{00000000-0005-0000-0000-00000D7D0000}"/>
    <cellStyle name="Normal 2 8 2 2 2 2" xfId="14132" xr:uid="{00000000-0005-0000-0000-00000E7D0000}"/>
    <cellStyle name="Normal 2 8 2 2 2 2 2" xfId="14133" xr:uid="{00000000-0005-0000-0000-00000F7D0000}"/>
    <cellStyle name="Normal 2 8 2 2 2 2 2 2" xfId="14134" xr:uid="{00000000-0005-0000-0000-0000107D0000}"/>
    <cellStyle name="Normal 2 8 2 2 2 2 2 2 2" xfId="14135" xr:uid="{00000000-0005-0000-0000-0000117D0000}"/>
    <cellStyle name="Normal 2 8 2 2 2 2 2 2 2 2" xfId="24147" xr:uid="{00000000-0005-0000-0000-0000127D0000}"/>
    <cellStyle name="Normal 2 8 2 2 2 2 2 2 3" xfId="14136" xr:uid="{00000000-0005-0000-0000-0000137D0000}"/>
    <cellStyle name="Normal 2 8 2 2 2 2 2 2 3 2" xfId="27983" xr:uid="{00000000-0005-0000-0000-0000147D0000}"/>
    <cellStyle name="Normal 2 8 2 2 2 2 2 2 4" xfId="14137" xr:uid="{00000000-0005-0000-0000-0000157D0000}"/>
    <cellStyle name="Normal 2 8 2 2 2 2 2 2 4 2" xfId="31820" xr:uid="{00000000-0005-0000-0000-0000167D0000}"/>
    <cellStyle name="Normal 2 8 2 2 2 2 2 2 5" xfId="20399" xr:uid="{00000000-0005-0000-0000-0000177D0000}"/>
    <cellStyle name="Normal 2 8 2 2 2 2 2 3" xfId="14138" xr:uid="{00000000-0005-0000-0000-0000187D0000}"/>
    <cellStyle name="Normal 2 8 2 2 2 2 2 3 2" xfId="24146" xr:uid="{00000000-0005-0000-0000-0000197D0000}"/>
    <cellStyle name="Normal 2 8 2 2 2 2 2 4" xfId="14139" xr:uid="{00000000-0005-0000-0000-00001A7D0000}"/>
    <cellStyle name="Normal 2 8 2 2 2 2 2 4 2" xfId="27982" xr:uid="{00000000-0005-0000-0000-00001B7D0000}"/>
    <cellStyle name="Normal 2 8 2 2 2 2 2 5" xfId="14140" xr:uid="{00000000-0005-0000-0000-00001C7D0000}"/>
    <cellStyle name="Normal 2 8 2 2 2 2 2 5 2" xfId="31819" xr:uid="{00000000-0005-0000-0000-00001D7D0000}"/>
    <cellStyle name="Normal 2 8 2 2 2 2 2 6" xfId="18366" xr:uid="{00000000-0005-0000-0000-00001E7D0000}"/>
    <cellStyle name="Normal 2 8 2 2 2 2 3" xfId="14141" xr:uid="{00000000-0005-0000-0000-00001F7D0000}"/>
    <cellStyle name="Normal 2 8 2 2 2 2 3 2" xfId="14142" xr:uid="{00000000-0005-0000-0000-0000207D0000}"/>
    <cellStyle name="Normal 2 8 2 2 2 2 3 2 2" xfId="24148" xr:uid="{00000000-0005-0000-0000-0000217D0000}"/>
    <cellStyle name="Normal 2 8 2 2 2 2 3 3" xfId="14143" xr:uid="{00000000-0005-0000-0000-0000227D0000}"/>
    <cellStyle name="Normal 2 8 2 2 2 2 3 3 2" xfId="27984" xr:uid="{00000000-0005-0000-0000-0000237D0000}"/>
    <cellStyle name="Normal 2 8 2 2 2 2 3 4" xfId="14144" xr:uid="{00000000-0005-0000-0000-0000247D0000}"/>
    <cellStyle name="Normal 2 8 2 2 2 2 3 4 2" xfId="31821" xr:uid="{00000000-0005-0000-0000-0000257D0000}"/>
    <cellStyle name="Normal 2 8 2 2 2 2 3 5" xfId="19412" xr:uid="{00000000-0005-0000-0000-0000267D0000}"/>
    <cellStyle name="Normal 2 8 2 2 2 2 4" xfId="14145" xr:uid="{00000000-0005-0000-0000-0000277D0000}"/>
    <cellStyle name="Normal 2 8 2 2 2 2 4 2" xfId="24145" xr:uid="{00000000-0005-0000-0000-0000287D0000}"/>
    <cellStyle name="Normal 2 8 2 2 2 2 5" xfId="14146" xr:uid="{00000000-0005-0000-0000-0000297D0000}"/>
    <cellStyle name="Normal 2 8 2 2 2 2 5 2" xfId="27981" xr:uid="{00000000-0005-0000-0000-00002A7D0000}"/>
    <cellStyle name="Normal 2 8 2 2 2 2 6" xfId="14147" xr:uid="{00000000-0005-0000-0000-00002B7D0000}"/>
    <cellStyle name="Normal 2 8 2 2 2 2 6 2" xfId="31818" xr:uid="{00000000-0005-0000-0000-00002C7D0000}"/>
    <cellStyle name="Normal 2 8 2 2 2 2 7" xfId="18365" xr:uid="{00000000-0005-0000-0000-00002D7D0000}"/>
    <cellStyle name="Normal 2 8 2 2 2 3" xfId="14148" xr:uid="{00000000-0005-0000-0000-00002E7D0000}"/>
    <cellStyle name="Normal 2 8 2 2 2 3 2" xfId="14149" xr:uid="{00000000-0005-0000-0000-00002F7D0000}"/>
    <cellStyle name="Normal 2 8 2 2 2 3 2 2" xfId="14150" xr:uid="{00000000-0005-0000-0000-0000307D0000}"/>
    <cellStyle name="Normal 2 8 2 2 2 3 2 2 2" xfId="24150" xr:uid="{00000000-0005-0000-0000-0000317D0000}"/>
    <cellStyle name="Normal 2 8 2 2 2 3 2 3" xfId="14151" xr:uid="{00000000-0005-0000-0000-0000327D0000}"/>
    <cellStyle name="Normal 2 8 2 2 2 3 2 3 2" xfId="27986" xr:uid="{00000000-0005-0000-0000-0000337D0000}"/>
    <cellStyle name="Normal 2 8 2 2 2 3 2 4" xfId="14152" xr:uid="{00000000-0005-0000-0000-0000347D0000}"/>
    <cellStyle name="Normal 2 8 2 2 2 3 2 4 2" xfId="31823" xr:uid="{00000000-0005-0000-0000-0000357D0000}"/>
    <cellStyle name="Normal 2 8 2 2 2 3 2 5" xfId="20398" xr:uid="{00000000-0005-0000-0000-0000367D0000}"/>
    <cellStyle name="Normal 2 8 2 2 2 3 3" xfId="14153" xr:uid="{00000000-0005-0000-0000-0000377D0000}"/>
    <cellStyle name="Normal 2 8 2 2 2 3 3 2" xfId="24149" xr:uid="{00000000-0005-0000-0000-0000387D0000}"/>
    <cellStyle name="Normal 2 8 2 2 2 3 4" xfId="14154" xr:uid="{00000000-0005-0000-0000-0000397D0000}"/>
    <cellStyle name="Normal 2 8 2 2 2 3 4 2" xfId="27985" xr:uid="{00000000-0005-0000-0000-00003A7D0000}"/>
    <cellStyle name="Normal 2 8 2 2 2 3 5" xfId="14155" xr:uid="{00000000-0005-0000-0000-00003B7D0000}"/>
    <cellStyle name="Normal 2 8 2 2 2 3 5 2" xfId="31822" xr:uid="{00000000-0005-0000-0000-00003C7D0000}"/>
    <cellStyle name="Normal 2 8 2 2 2 3 6" xfId="18367" xr:uid="{00000000-0005-0000-0000-00003D7D0000}"/>
    <cellStyle name="Normal 2 8 2 2 2 4" xfId="14156" xr:uid="{00000000-0005-0000-0000-00003E7D0000}"/>
    <cellStyle name="Normal 2 8 2 2 2 4 2" xfId="14157" xr:uid="{00000000-0005-0000-0000-00003F7D0000}"/>
    <cellStyle name="Normal 2 8 2 2 2 4 2 2" xfId="24151" xr:uid="{00000000-0005-0000-0000-0000407D0000}"/>
    <cellStyle name="Normal 2 8 2 2 2 4 3" xfId="14158" xr:uid="{00000000-0005-0000-0000-0000417D0000}"/>
    <cellStyle name="Normal 2 8 2 2 2 4 3 2" xfId="27987" xr:uid="{00000000-0005-0000-0000-0000427D0000}"/>
    <cellStyle name="Normal 2 8 2 2 2 4 4" xfId="14159" xr:uid="{00000000-0005-0000-0000-0000437D0000}"/>
    <cellStyle name="Normal 2 8 2 2 2 4 4 2" xfId="31824" xr:uid="{00000000-0005-0000-0000-0000447D0000}"/>
    <cellStyle name="Normal 2 8 2 2 2 4 5" xfId="19411" xr:uid="{00000000-0005-0000-0000-0000457D0000}"/>
    <cellStyle name="Normal 2 8 2 2 2 5" xfId="14160" xr:uid="{00000000-0005-0000-0000-0000467D0000}"/>
    <cellStyle name="Normal 2 8 2 2 2 5 2" xfId="24144" xr:uid="{00000000-0005-0000-0000-0000477D0000}"/>
    <cellStyle name="Normal 2 8 2 2 2 6" xfId="14161" xr:uid="{00000000-0005-0000-0000-0000487D0000}"/>
    <cellStyle name="Normal 2 8 2 2 2 6 2" xfId="27980" xr:uid="{00000000-0005-0000-0000-0000497D0000}"/>
    <cellStyle name="Normal 2 8 2 2 2 7" xfId="14162" xr:uid="{00000000-0005-0000-0000-00004A7D0000}"/>
    <cellStyle name="Normal 2 8 2 2 2 7 2" xfId="31817" xr:uid="{00000000-0005-0000-0000-00004B7D0000}"/>
    <cellStyle name="Normal 2 8 2 2 2 8" xfId="18364" xr:uid="{00000000-0005-0000-0000-00004C7D0000}"/>
    <cellStyle name="Normal 2 8 2 2 3" xfId="14163" xr:uid="{00000000-0005-0000-0000-00004D7D0000}"/>
    <cellStyle name="Normal 2 8 2 2 3 2" xfId="14164" xr:uid="{00000000-0005-0000-0000-00004E7D0000}"/>
    <cellStyle name="Normal 2 8 2 2 3 2 2" xfId="14165" xr:uid="{00000000-0005-0000-0000-00004F7D0000}"/>
    <cellStyle name="Normal 2 8 2 2 3 2 2 2" xfId="14166" xr:uid="{00000000-0005-0000-0000-0000507D0000}"/>
    <cellStyle name="Normal 2 8 2 2 3 2 2 2 2" xfId="24154" xr:uid="{00000000-0005-0000-0000-0000517D0000}"/>
    <cellStyle name="Normal 2 8 2 2 3 2 2 3" xfId="14167" xr:uid="{00000000-0005-0000-0000-0000527D0000}"/>
    <cellStyle name="Normal 2 8 2 2 3 2 2 3 2" xfId="27990" xr:uid="{00000000-0005-0000-0000-0000537D0000}"/>
    <cellStyle name="Normal 2 8 2 2 3 2 2 4" xfId="14168" xr:uid="{00000000-0005-0000-0000-0000547D0000}"/>
    <cellStyle name="Normal 2 8 2 2 3 2 2 4 2" xfId="31827" xr:uid="{00000000-0005-0000-0000-0000557D0000}"/>
    <cellStyle name="Normal 2 8 2 2 3 2 2 5" xfId="20400" xr:uid="{00000000-0005-0000-0000-0000567D0000}"/>
    <cellStyle name="Normal 2 8 2 2 3 2 3" xfId="14169" xr:uid="{00000000-0005-0000-0000-0000577D0000}"/>
    <cellStyle name="Normal 2 8 2 2 3 2 3 2" xfId="24153" xr:uid="{00000000-0005-0000-0000-0000587D0000}"/>
    <cellStyle name="Normal 2 8 2 2 3 2 4" xfId="14170" xr:uid="{00000000-0005-0000-0000-0000597D0000}"/>
    <cellStyle name="Normal 2 8 2 2 3 2 4 2" xfId="27989" xr:uid="{00000000-0005-0000-0000-00005A7D0000}"/>
    <cellStyle name="Normal 2 8 2 2 3 2 5" xfId="14171" xr:uid="{00000000-0005-0000-0000-00005B7D0000}"/>
    <cellStyle name="Normal 2 8 2 2 3 2 5 2" xfId="31826" xr:uid="{00000000-0005-0000-0000-00005C7D0000}"/>
    <cellStyle name="Normal 2 8 2 2 3 2 6" xfId="18369" xr:uid="{00000000-0005-0000-0000-00005D7D0000}"/>
    <cellStyle name="Normal 2 8 2 2 3 3" xfId="14172" xr:uid="{00000000-0005-0000-0000-00005E7D0000}"/>
    <cellStyle name="Normal 2 8 2 2 3 3 2" xfId="14173" xr:uid="{00000000-0005-0000-0000-00005F7D0000}"/>
    <cellStyle name="Normal 2 8 2 2 3 3 2 2" xfId="24155" xr:uid="{00000000-0005-0000-0000-0000607D0000}"/>
    <cellStyle name="Normal 2 8 2 2 3 3 3" xfId="14174" xr:uid="{00000000-0005-0000-0000-0000617D0000}"/>
    <cellStyle name="Normal 2 8 2 2 3 3 3 2" xfId="27991" xr:uid="{00000000-0005-0000-0000-0000627D0000}"/>
    <cellStyle name="Normal 2 8 2 2 3 3 4" xfId="14175" xr:uid="{00000000-0005-0000-0000-0000637D0000}"/>
    <cellStyle name="Normal 2 8 2 2 3 3 4 2" xfId="31828" xr:uid="{00000000-0005-0000-0000-0000647D0000}"/>
    <cellStyle name="Normal 2 8 2 2 3 3 5" xfId="19413" xr:uid="{00000000-0005-0000-0000-0000657D0000}"/>
    <cellStyle name="Normal 2 8 2 2 3 4" xfId="14176" xr:uid="{00000000-0005-0000-0000-0000667D0000}"/>
    <cellStyle name="Normal 2 8 2 2 3 4 2" xfId="24152" xr:uid="{00000000-0005-0000-0000-0000677D0000}"/>
    <cellStyle name="Normal 2 8 2 2 3 5" xfId="14177" xr:uid="{00000000-0005-0000-0000-0000687D0000}"/>
    <cellStyle name="Normal 2 8 2 2 3 5 2" xfId="27988" xr:uid="{00000000-0005-0000-0000-0000697D0000}"/>
    <cellStyle name="Normal 2 8 2 2 3 6" xfId="14178" xr:uid="{00000000-0005-0000-0000-00006A7D0000}"/>
    <cellStyle name="Normal 2 8 2 2 3 6 2" xfId="31825" xr:uid="{00000000-0005-0000-0000-00006B7D0000}"/>
    <cellStyle name="Normal 2 8 2 2 3 7" xfId="18368" xr:uid="{00000000-0005-0000-0000-00006C7D0000}"/>
    <cellStyle name="Normal 2 8 2 2 4" xfId="14179" xr:uid="{00000000-0005-0000-0000-00006D7D0000}"/>
    <cellStyle name="Normal 2 8 2 2 4 2" xfId="14180" xr:uid="{00000000-0005-0000-0000-00006E7D0000}"/>
    <cellStyle name="Normal 2 8 2 2 4 2 2" xfId="14181" xr:uid="{00000000-0005-0000-0000-00006F7D0000}"/>
    <cellStyle name="Normal 2 8 2 2 4 2 2 2" xfId="24157" xr:uid="{00000000-0005-0000-0000-0000707D0000}"/>
    <cellStyle name="Normal 2 8 2 2 4 2 3" xfId="14182" xr:uid="{00000000-0005-0000-0000-0000717D0000}"/>
    <cellStyle name="Normal 2 8 2 2 4 2 3 2" xfId="27993" xr:uid="{00000000-0005-0000-0000-0000727D0000}"/>
    <cellStyle name="Normal 2 8 2 2 4 2 4" xfId="14183" xr:uid="{00000000-0005-0000-0000-0000737D0000}"/>
    <cellStyle name="Normal 2 8 2 2 4 2 4 2" xfId="31830" xr:uid="{00000000-0005-0000-0000-0000747D0000}"/>
    <cellStyle name="Normal 2 8 2 2 4 2 5" xfId="20397" xr:uid="{00000000-0005-0000-0000-0000757D0000}"/>
    <cellStyle name="Normal 2 8 2 2 4 3" xfId="14184" xr:uid="{00000000-0005-0000-0000-0000767D0000}"/>
    <cellStyle name="Normal 2 8 2 2 4 3 2" xfId="24156" xr:uid="{00000000-0005-0000-0000-0000777D0000}"/>
    <cellStyle name="Normal 2 8 2 2 4 4" xfId="14185" xr:uid="{00000000-0005-0000-0000-0000787D0000}"/>
    <cellStyle name="Normal 2 8 2 2 4 4 2" xfId="27992" xr:uid="{00000000-0005-0000-0000-0000797D0000}"/>
    <cellStyle name="Normal 2 8 2 2 4 5" xfId="14186" xr:uid="{00000000-0005-0000-0000-00007A7D0000}"/>
    <cellStyle name="Normal 2 8 2 2 4 5 2" xfId="31829" xr:uid="{00000000-0005-0000-0000-00007B7D0000}"/>
    <cellStyle name="Normal 2 8 2 2 4 6" xfId="18370" xr:uid="{00000000-0005-0000-0000-00007C7D0000}"/>
    <cellStyle name="Normal 2 8 2 2 5" xfId="14187" xr:uid="{00000000-0005-0000-0000-00007D7D0000}"/>
    <cellStyle name="Normal 2 8 2 2 5 2" xfId="14188" xr:uid="{00000000-0005-0000-0000-00007E7D0000}"/>
    <cellStyle name="Normal 2 8 2 2 5 2 2" xfId="24158" xr:uid="{00000000-0005-0000-0000-00007F7D0000}"/>
    <cellStyle name="Normal 2 8 2 2 5 3" xfId="14189" xr:uid="{00000000-0005-0000-0000-0000807D0000}"/>
    <cellStyle name="Normal 2 8 2 2 5 3 2" xfId="27994" xr:uid="{00000000-0005-0000-0000-0000817D0000}"/>
    <cellStyle name="Normal 2 8 2 2 5 4" xfId="14190" xr:uid="{00000000-0005-0000-0000-0000827D0000}"/>
    <cellStyle name="Normal 2 8 2 2 5 4 2" xfId="31831" xr:uid="{00000000-0005-0000-0000-0000837D0000}"/>
    <cellStyle name="Normal 2 8 2 2 5 5" xfId="19410" xr:uid="{00000000-0005-0000-0000-0000847D0000}"/>
    <cellStyle name="Normal 2 8 2 2 6" xfId="14191" xr:uid="{00000000-0005-0000-0000-0000857D0000}"/>
    <cellStyle name="Normal 2 8 2 2 6 2" xfId="24143" xr:uid="{00000000-0005-0000-0000-0000867D0000}"/>
    <cellStyle name="Normal 2 8 2 2 7" xfId="14192" xr:uid="{00000000-0005-0000-0000-0000877D0000}"/>
    <cellStyle name="Normal 2 8 2 2 7 2" xfId="27979" xr:uid="{00000000-0005-0000-0000-0000887D0000}"/>
    <cellStyle name="Normal 2 8 2 2 8" xfId="14193" xr:uid="{00000000-0005-0000-0000-0000897D0000}"/>
    <cellStyle name="Normal 2 8 2 2 8 2" xfId="31816" xr:uid="{00000000-0005-0000-0000-00008A7D0000}"/>
    <cellStyle name="Normal 2 8 2 2 9" xfId="18363" xr:uid="{00000000-0005-0000-0000-00008B7D0000}"/>
    <cellStyle name="Normal 2 8 2 3" xfId="14194" xr:uid="{00000000-0005-0000-0000-00008C7D0000}"/>
    <cellStyle name="Normal 2 8 2 3 2" xfId="14195" xr:uid="{00000000-0005-0000-0000-00008D7D0000}"/>
    <cellStyle name="Normal 2 8 2 3 2 2" xfId="14196" xr:uid="{00000000-0005-0000-0000-00008E7D0000}"/>
    <cellStyle name="Normal 2 8 2 3 2 2 2" xfId="14197" xr:uid="{00000000-0005-0000-0000-00008F7D0000}"/>
    <cellStyle name="Normal 2 8 2 3 2 2 2 2" xfId="14198" xr:uid="{00000000-0005-0000-0000-0000907D0000}"/>
    <cellStyle name="Normal 2 8 2 3 2 2 2 2 2" xfId="24162" xr:uid="{00000000-0005-0000-0000-0000917D0000}"/>
    <cellStyle name="Normal 2 8 2 3 2 2 2 3" xfId="14199" xr:uid="{00000000-0005-0000-0000-0000927D0000}"/>
    <cellStyle name="Normal 2 8 2 3 2 2 2 3 2" xfId="27998" xr:uid="{00000000-0005-0000-0000-0000937D0000}"/>
    <cellStyle name="Normal 2 8 2 3 2 2 2 4" xfId="14200" xr:uid="{00000000-0005-0000-0000-0000947D0000}"/>
    <cellStyle name="Normal 2 8 2 3 2 2 2 4 2" xfId="31835" xr:uid="{00000000-0005-0000-0000-0000957D0000}"/>
    <cellStyle name="Normal 2 8 2 3 2 2 2 5" xfId="20402" xr:uid="{00000000-0005-0000-0000-0000967D0000}"/>
    <cellStyle name="Normal 2 8 2 3 2 2 3" xfId="14201" xr:uid="{00000000-0005-0000-0000-0000977D0000}"/>
    <cellStyle name="Normal 2 8 2 3 2 2 3 2" xfId="24161" xr:uid="{00000000-0005-0000-0000-0000987D0000}"/>
    <cellStyle name="Normal 2 8 2 3 2 2 4" xfId="14202" xr:uid="{00000000-0005-0000-0000-0000997D0000}"/>
    <cellStyle name="Normal 2 8 2 3 2 2 4 2" xfId="27997" xr:uid="{00000000-0005-0000-0000-00009A7D0000}"/>
    <cellStyle name="Normal 2 8 2 3 2 2 5" xfId="14203" xr:uid="{00000000-0005-0000-0000-00009B7D0000}"/>
    <cellStyle name="Normal 2 8 2 3 2 2 5 2" xfId="31834" xr:uid="{00000000-0005-0000-0000-00009C7D0000}"/>
    <cellStyle name="Normal 2 8 2 3 2 2 6" xfId="18373" xr:uid="{00000000-0005-0000-0000-00009D7D0000}"/>
    <cellStyle name="Normal 2 8 2 3 2 3" xfId="14204" xr:uid="{00000000-0005-0000-0000-00009E7D0000}"/>
    <cellStyle name="Normal 2 8 2 3 2 3 2" xfId="14205" xr:uid="{00000000-0005-0000-0000-00009F7D0000}"/>
    <cellStyle name="Normal 2 8 2 3 2 3 2 2" xfId="24163" xr:uid="{00000000-0005-0000-0000-0000A07D0000}"/>
    <cellStyle name="Normal 2 8 2 3 2 3 3" xfId="14206" xr:uid="{00000000-0005-0000-0000-0000A17D0000}"/>
    <cellStyle name="Normal 2 8 2 3 2 3 3 2" xfId="27999" xr:uid="{00000000-0005-0000-0000-0000A27D0000}"/>
    <cellStyle name="Normal 2 8 2 3 2 3 4" xfId="14207" xr:uid="{00000000-0005-0000-0000-0000A37D0000}"/>
    <cellStyle name="Normal 2 8 2 3 2 3 4 2" xfId="31836" xr:uid="{00000000-0005-0000-0000-0000A47D0000}"/>
    <cellStyle name="Normal 2 8 2 3 2 3 5" xfId="19415" xr:uid="{00000000-0005-0000-0000-0000A57D0000}"/>
    <cellStyle name="Normal 2 8 2 3 2 4" xfId="14208" xr:uid="{00000000-0005-0000-0000-0000A67D0000}"/>
    <cellStyle name="Normal 2 8 2 3 2 4 2" xfId="24160" xr:uid="{00000000-0005-0000-0000-0000A77D0000}"/>
    <cellStyle name="Normal 2 8 2 3 2 5" xfId="14209" xr:uid="{00000000-0005-0000-0000-0000A87D0000}"/>
    <cellStyle name="Normal 2 8 2 3 2 5 2" xfId="27996" xr:uid="{00000000-0005-0000-0000-0000A97D0000}"/>
    <cellStyle name="Normal 2 8 2 3 2 6" xfId="14210" xr:uid="{00000000-0005-0000-0000-0000AA7D0000}"/>
    <cellStyle name="Normal 2 8 2 3 2 6 2" xfId="31833" xr:uid="{00000000-0005-0000-0000-0000AB7D0000}"/>
    <cellStyle name="Normal 2 8 2 3 2 7" xfId="18372" xr:uid="{00000000-0005-0000-0000-0000AC7D0000}"/>
    <cellStyle name="Normal 2 8 2 3 3" xfId="14211" xr:uid="{00000000-0005-0000-0000-0000AD7D0000}"/>
    <cellStyle name="Normal 2 8 2 3 3 2" xfId="14212" xr:uid="{00000000-0005-0000-0000-0000AE7D0000}"/>
    <cellStyle name="Normal 2 8 2 3 3 2 2" xfId="14213" xr:uid="{00000000-0005-0000-0000-0000AF7D0000}"/>
    <cellStyle name="Normal 2 8 2 3 3 2 2 2" xfId="24165" xr:uid="{00000000-0005-0000-0000-0000B07D0000}"/>
    <cellStyle name="Normal 2 8 2 3 3 2 3" xfId="14214" xr:uid="{00000000-0005-0000-0000-0000B17D0000}"/>
    <cellStyle name="Normal 2 8 2 3 3 2 3 2" xfId="28001" xr:uid="{00000000-0005-0000-0000-0000B27D0000}"/>
    <cellStyle name="Normal 2 8 2 3 3 2 4" xfId="14215" xr:uid="{00000000-0005-0000-0000-0000B37D0000}"/>
    <cellStyle name="Normal 2 8 2 3 3 2 4 2" xfId="31838" xr:uid="{00000000-0005-0000-0000-0000B47D0000}"/>
    <cellStyle name="Normal 2 8 2 3 3 2 5" xfId="20401" xr:uid="{00000000-0005-0000-0000-0000B57D0000}"/>
    <cellStyle name="Normal 2 8 2 3 3 3" xfId="14216" xr:uid="{00000000-0005-0000-0000-0000B67D0000}"/>
    <cellStyle name="Normal 2 8 2 3 3 3 2" xfId="24164" xr:uid="{00000000-0005-0000-0000-0000B77D0000}"/>
    <cellStyle name="Normal 2 8 2 3 3 4" xfId="14217" xr:uid="{00000000-0005-0000-0000-0000B87D0000}"/>
    <cellStyle name="Normal 2 8 2 3 3 4 2" xfId="28000" xr:uid="{00000000-0005-0000-0000-0000B97D0000}"/>
    <cellStyle name="Normal 2 8 2 3 3 5" xfId="14218" xr:uid="{00000000-0005-0000-0000-0000BA7D0000}"/>
    <cellStyle name="Normal 2 8 2 3 3 5 2" xfId="31837" xr:uid="{00000000-0005-0000-0000-0000BB7D0000}"/>
    <cellStyle name="Normal 2 8 2 3 3 6" xfId="18374" xr:uid="{00000000-0005-0000-0000-0000BC7D0000}"/>
    <cellStyle name="Normal 2 8 2 3 4" xfId="14219" xr:uid="{00000000-0005-0000-0000-0000BD7D0000}"/>
    <cellStyle name="Normal 2 8 2 3 4 2" xfId="14220" xr:uid="{00000000-0005-0000-0000-0000BE7D0000}"/>
    <cellStyle name="Normal 2 8 2 3 4 2 2" xfId="24166" xr:uid="{00000000-0005-0000-0000-0000BF7D0000}"/>
    <cellStyle name="Normal 2 8 2 3 4 3" xfId="14221" xr:uid="{00000000-0005-0000-0000-0000C07D0000}"/>
    <cellStyle name="Normal 2 8 2 3 4 3 2" xfId="28002" xr:uid="{00000000-0005-0000-0000-0000C17D0000}"/>
    <cellStyle name="Normal 2 8 2 3 4 4" xfId="14222" xr:uid="{00000000-0005-0000-0000-0000C27D0000}"/>
    <cellStyle name="Normal 2 8 2 3 4 4 2" xfId="31839" xr:uid="{00000000-0005-0000-0000-0000C37D0000}"/>
    <cellStyle name="Normal 2 8 2 3 4 5" xfId="19414" xr:uid="{00000000-0005-0000-0000-0000C47D0000}"/>
    <cellStyle name="Normal 2 8 2 3 5" xfId="14223" xr:uid="{00000000-0005-0000-0000-0000C57D0000}"/>
    <cellStyle name="Normal 2 8 2 3 5 2" xfId="24159" xr:uid="{00000000-0005-0000-0000-0000C67D0000}"/>
    <cellStyle name="Normal 2 8 2 3 6" xfId="14224" xr:uid="{00000000-0005-0000-0000-0000C77D0000}"/>
    <cellStyle name="Normal 2 8 2 3 6 2" xfId="27995" xr:uid="{00000000-0005-0000-0000-0000C87D0000}"/>
    <cellStyle name="Normal 2 8 2 3 7" xfId="14225" xr:uid="{00000000-0005-0000-0000-0000C97D0000}"/>
    <cellStyle name="Normal 2 8 2 3 7 2" xfId="31832" xr:uid="{00000000-0005-0000-0000-0000CA7D0000}"/>
    <cellStyle name="Normal 2 8 2 3 8" xfId="18371" xr:uid="{00000000-0005-0000-0000-0000CB7D0000}"/>
    <cellStyle name="Normal 2 8 2 4" xfId="14226" xr:uid="{00000000-0005-0000-0000-0000CC7D0000}"/>
    <cellStyle name="Normal 2 8 2 4 2" xfId="14227" xr:uid="{00000000-0005-0000-0000-0000CD7D0000}"/>
    <cellStyle name="Normal 2 8 2 4 2 2" xfId="14228" xr:uid="{00000000-0005-0000-0000-0000CE7D0000}"/>
    <cellStyle name="Normal 2 8 2 4 2 2 2" xfId="14229" xr:uid="{00000000-0005-0000-0000-0000CF7D0000}"/>
    <cellStyle name="Normal 2 8 2 4 2 2 2 2" xfId="24169" xr:uid="{00000000-0005-0000-0000-0000D07D0000}"/>
    <cellStyle name="Normal 2 8 2 4 2 2 3" xfId="14230" xr:uid="{00000000-0005-0000-0000-0000D17D0000}"/>
    <cellStyle name="Normal 2 8 2 4 2 2 3 2" xfId="28005" xr:uid="{00000000-0005-0000-0000-0000D27D0000}"/>
    <cellStyle name="Normal 2 8 2 4 2 2 4" xfId="14231" xr:uid="{00000000-0005-0000-0000-0000D37D0000}"/>
    <cellStyle name="Normal 2 8 2 4 2 2 4 2" xfId="31842" xr:uid="{00000000-0005-0000-0000-0000D47D0000}"/>
    <cellStyle name="Normal 2 8 2 4 2 2 5" xfId="20403" xr:uid="{00000000-0005-0000-0000-0000D57D0000}"/>
    <cellStyle name="Normal 2 8 2 4 2 3" xfId="14232" xr:uid="{00000000-0005-0000-0000-0000D67D0000}"/>
    <cellStyle name="Normal 2 8 2 4 2 3 2" xfId="24168" xr:uid="{00000000-0005-0000-0000-0000D77D0000}"/>
    <cellStyle name="Normal 2 8 2 4 2 4" xfId="14233" xr:uid="{00000000-0005-0000-0000-0000D87D0000}"/>
    <cellStyle name="Normal 2 8 2 4 2 4 2" xfId="28004" xr:uid="{00000000-0005-0000-0000-0000D97D0000}"/>
    <cellStyle name="Normal 2 8 2 4 2 5" xfId="14234" xr:uid="{00000000-0005-0000-0000-0000DA7D0000}"/>
    <cellStyle name="Normal 2 8 2 4 2 5 2" xfId="31841" xr:uid="{00000000-0005-0000-0000-0000DB7D0000}"/>
    <cellStyle name="Normal 2 8 2 4 2 6" xfId="18376" xr:uid="{00000000-0005-0000-0000-0000DC7D0000}"/>
    <cellStyle name="Normal 2 8 2 4 3" xfId="14235" xr:uid="{00000000-0005-0000-0000-0000DD7D0000}"/>
    <cellStyle name="Normal 2 8 2 4 3 2" xfId="14236" xr:uid="{00000000-0005-0000-0000-0000DE7D0000}"/>
    <cellStyle name="Normal 2 8 2 4 3 2 2" xfId="24170" xr:uid="{00000000-0005-0000-0000-0000DF7D0000}"/>
    <cellStyle name="Normal 2 8 2 4 3 3" xfId="14237" xr:uid="{00000000-0005-0000-0000-0000E07D0000}"/>
    <cellStyle name="Normal 2 8 2 4 3 3 2" xfId="28006" xr:uid="{00000000-0005-0000-0000-0000E17D0000}"/>
    <cellStyle name="Normal 2 8 2 4 3 4" xfId="14238" xr:uid="{00000000-0005-0000-0000-0000E27D0000}"/>
    <cellStyle name="Normal 2 8 2 4 3 4 2" xfId="31843" xr:uid="{00000000-0005-0000-0000-0000E37D0000}"/>
    <cellStyle name="Normal 2 8 2 4 3 5" xfId="19416" xr:uid="{00000000-0005-0000-0000-0000E47D0000}"/>
    <cellStyle name="Normal 2 8 2 4 4" xfId="14239" xr:uid="{00000000-0005-0000-0000-0000E57D0000}"/>
    <cellStyle name="Normal 2 8 2 4 4 2" xfId="24167" xr:uid="{00000000-0005-0000-0000-0000E67D0000}"/>
    <cellStyle name="Normal 2 8 2 4 5" xfId="14240" xr:uid="{00000000-0005-0000-0000-0000E77D0000}"/>
    <cellStyle name="Normal 2 8 2 4 5 2" xfId="28003" xr:uid="{00000000-0005-0000-0000-0000E87D0000}"/>
    <cellStyle name="Normal 2 8 2 4 6" xfId="14241" xr:uid="{00000000-0005-0000-0000-0000E97D0000}"/>
    <cellStyle name="Normal 2 8 2 4 6 2" xfId="31840" xr:uid="{00000000-0005-0000-0000-0000EA7D0000}"/>
    <cellStyle name="Normal 2 8 2 4 7" xfId="18375" xr:uid="{00000000-0005-0000-0000-0000EB7D0000}"/>
    <cellStyle name="Normal 2 8 2 5" xfId="14242" xr:uid="{00000000-0005-0000-0000-0000EC7D0000}"/>
    <cellStyle name="Normal 2 8 2 5 2" xfId="14243" xr:uid="{00000000-0005-0000-0000-0000ED7D0000}"/>
    <cellStyle name="Normal 2 8 2 5 2 2" xfId="14244" xr:uid="{00000000-0005-0000-0000-0000EE7D0000}"/>
    <cellStyle name="Normal 2 8 2 5 2 2 2" xfId="14245" xr:uid="{00000000-0005-0000-0000-0000EF7D0000}"/>
    <cellStyle name="Normal 2 8 2 5 2 2 2 2" xfId="24173" xr:uid="{00000000-0005-0000-0000-0000F07D0000}"/>
    <cellStyle name="Normal 2 8 2 5 2 2 3" xfId="14246" xr:uid="{00000000-0005-0000-0000-0000F17D0000}"/>
    <cellStyle name="Normal 2 8 2 5 2 2 3 2" xfId="28009" xr:uid="{00000000-0005-0000-0000-0000F27D0000}"/>
    <cellStyle name="Normal 2 8 2 5 2 2 4" xfId="14247" xr:uid="{00000000-0005-0000-0000-0000F37D0000}"/>
    <cellStyle name="Normal 2 8 2 5 2 2 4 2" xfId="31846" xr:uid="{00000000-0005-0000-0000-0000F47D0000}"/>
    <cellStyle name="Normal 2 8 2 5 2 2 5" xfId="20613" xr:uid="{00000000-0005-0000-0000-0000F57D0000}"/>
    <cellStyle name="Normal 2 8 2 5 2 3" xfId="14248" xr:uid="{00000000-0005-0000-0000-0000F67D0000}"/>
    <cellStyle name="Normal 2 8 2 5 2 3 2" xfId="24172" xr:uid="{00000000-0005-0000-0000-0000F77D0000}"/>
    <cellStyle name="Normal 2 8 2 5 2 4" xfId="14249" xr:uid="{00000000-0005-0000-0000-0000F87D0000}"/>
    <cellStyle name="Normal 2 8 2 5 2 4 2" xfId="28008" xr:uid="{00000000-0005-0000-0000-0000F97D0000}"/>
    <cellStyle name="Normal 2 8 2 5 2 5" xfId="14250" xr:uid="{00000000-0005-0000-0000-0000FA7D0000}"/>
    <cellStyle name="Normal 2 8 2 5 2 5 2" xfId="31845" xr:uid="{00000000-0005-0000-0000-0000FB7D0000}"/>
    <cellStyle name="Normal 2 8 2 5 2 6" xfId="18378" xr:uid="{00000000-0005-0000-0000-0000FC7D0000}"/>
    <cellStyle name="Normal 2 8 2 5 3" xfId="14251" xr:uid="{00000000-0005-0000-0000-0000FD7D0000}"/>
    <cellStyle name="Normal 2 8 2 5 3 2" xfId="14252" xr:uid="{00000000-0005-0000-0000-0000FE7D0000}"/>
    <cellStyle name="Normal 2 8 2 5 3 2 2" xfId="24174" xr:uid="{00000000-0005-0000-0000-0000FF7D0000}"/>
    <cellStyle name="Normal 2 8 2 5 3 3" xfId="14253" xr:uid="{00000000-0005-0000-0000-0000007E0000}"/>
    <cellStyle name="Normal 2 8 2 5 3 3 2" xfId="28010" xr:uid="{00000000-0005-0000-0000-0000017E0000}"/>
    <cellStyle name="Normal 2 8 2 5 3 4" xfId="14254" xr:uid="{00000000-0005-0000-0000-0000027E0000}"/>
    <cellStyle name="Normal 2 8 2 5 3 4 2" xfId="31847" xr:uid="{00000000-0005-0000-0000-0000037E0000}"/>
    <cellStyle name="Normal 2 8 2 5 3 5" xfId="19620" xr:uid="{00000000-0005-0000-0000-0000047E0000}"/>
    <cellStyle name="Normal 2 8 2 5 4" xfId="14255" xr:uid="{00000000-0005-0000-0000-0000057E0000}"/>
    <cellStyle name="Normal 2 8 2 5 4 2" xfId="24171" xr:uid="{00000000-0005-0000-0000-0000067E0000}"/>
    <cellStyle name="Normal 2 8 2 5 5" xfId="14256" xr:uid="{00000000-0005-0000-0000-0000077E0000}"/>
    <cellStyle name="Normal 2 8 2 5 5 2" xfId="28007" xr:uid="{00000000-0005-0000-0000-0000087E0000}"/>
    <cellStyle name="Normal 2 8 2 5 6" xfId="14257" xr:uid="{00000000-0005-0000-0000-0000097E0000}"/>
    <cellStyle name="Normal 2 8 2 5 6 2" xfId="31844" xr:uid="{00000000-0005-0000-0000-00000A7E0000}"/>
    <cellStyle name="Normal 2 8 2 5 7" xfId="18377" xr:uid="{00000000-0005-0000-0000-00000B7E0000}"/>
    <cellStyle name="Normal 2 8 2 6" xfId="14258" xr:uid="{00000000-0005-0000-0000-00000C7E0000}"/>
    <cellStyle name="Normal 2 8 2 6 2" xfId="14259" xr:uid="{00000000-0005-0000-0000-00000D7E0000}"/>
    <cellStyle name="Normal 2 8 2 6 2 2" xfId="14260" xr:uid="{00000000-0005-0000-0000-00000E7E0000}"/>
    <cellStyle name="Normal 2 8 2 6 2 2 2" xfId="24176" xr:uid="{00000000-0005-0000-0000-00000F7E0000}"/>
    <cellStyle name="Normal 2 8 2 6 2 3" xfId="14261" xr:uid="{00000000-0005-0000-0000-0000107E0000}"/>
    <cellStyle name="Normal 2 8 2 6 2 3 2" xfId="28012" xr:uid="{00000000-0005-0000-0000-0000117E0000}"/>
    <cellStyle name="Normal 2 8 2 6 2 4" xfId="14262" xr:uid="{00000000-0005-0000-0000-0000127E0000}"/>
    <cellStyle name="Normal 2 8 2 6 2 4 2" xfId="31849" xr:uid="{00000000-0005-0000-0000-0000137E0000}"/>
    <cellStyle name="Normal 2 8 2 6 2 5" xfId="20396" xr:uid="{00000000-0005-0000-0000-0000147E0000}"/>
    <cellStyle name="Normal 2 8 2 6 3" xfId="14263" xr:uid="{00000000-0005-0000-0000-0000157E0000}"/>
    <cellStyle name="Normal 2 8 2 6 3 2" xfId="24175" xr:uid="{00000000-0005-0000-0000-0000167E0000}"/>
    <cellStyle name="Normal 2 8 2 6 4" xfId="14264" xr:uid="{00000000-0005-0000-0000-0000177E0000}"/>
    <cellStyle name="Normal 2 8 2 6 4 2" xfId="28011" xr:uid="{00000000-0005-0000-0000-0000187E0000}"/>
    <cellStyle name="Normal 2 8 2 6 5" xfId="14265" xr:uid="{00000000-0005-0000-0000-0000197E0000}"/>
    <cellStyle name="Normal 2 8 2 6 5 2" xfId="31848" xr:uid="{00000000-0005-0000-0000-00001A7E0000}"/>
    <cellStyle name="Normal 2 8 2 6 6" xfId="18379" xr:uid="{00000000-0005-0000-0000-00001B7E0000}"/>
    <cellStyle name="Normal 2 8 2 7" xfId="14266" xr:uid="{00000000-0005-0000-0000-00001C7E0000}"/>
    <cellStyle name="Normal 2 8 2 7 2" xfId="14267" xr:uid="{00000000-0005-0000-0000-00001D7E0000}"/>
    <cellStyle name="Normal 2 8 2 7 2 2" xfId="24177" xr:uid="{00000000-0005-0000-0000-00001E7E0000}"/>
    <cellStyle name="Normal 2 8 2 7 3" xfId="14268" xr:uid="{00000000-0005-0000-0000-00001F7E0000}"/>
    <cellStyle name="Normal 2 8 2 7 3 2" xfId="28013" xr:uid="{00000000-0005-0000-0000-0000207E0000}"/>
    <cellStyle name="Normal 2 8 2 7 4" xfId="14269" xr:uid="{00000000-0005-0000-0000-0000217E0000}"/>
    <cellStyle name="Normal 2 8 2 7 4 2" xfId="31850" xr:uid="{00000000-0005-0000-0000-0000227E0000}"/>
    <cellStyle name="Normal 2 8 2 7 5" xfId="19409" xr:uid="{00000000-0005-0000-0000-0000237E0000}"/>
    <cellStyle name="Normal 2 8 2 8" xfId="14270" xr:uid="{00000000-0005-0000-0000-0000247E0000}"/>
    <cellStyle name="Normal 2 8 2 8 2" xfId="24142" xr:uid="{00000000-0005-0000-0000-0000257E0000}"/>
    <cellStyle name="Normal 2 8 2 9" xfId="14271" xr:uid="{00000000-0005-0000-0000-0000267E0000}"/>
    <cellStyle name="Normal 2 8 2 9 2" xfId="27978" xr:uid="{00000000-0005-0000-0000-0000277E0000}"/>
    <cellStyle name="Normal 2 8 3" xfId="14272" xr:uid="{00000000-0005-0000-0000-0000287E0000}"/>
    <cellStyle name="Normal 2 8 3 10" xfId="14273" xr:uid="{00000000-0005-0000-0000-0000297E0000}"/>
    <cellStyle name="Normal 2 8 3 10 2" xfId="31851" xr:uid="{00000000-0005-0000-0000-00002A7E0000}"/>
    <cellStyle name="Normal 2 8 3 11" xfId="18380" xr:uid="{00000000-0005-0000-0000-00002B7E0000}"/>
    <cellStyle name="Normal 2 8 3 2" xfId="14274" xr:uid="{00000000-0005-0000-0000-00002C7E0000}"/>
    <cellStyle name="Normal 2 8 3 2 2" xfId="14275" xr:uid="{00000000-0005-0000-0000-00002D7E0000}"/>
    <cellStyle name="Normal 2 8 3 2 2 2" xfId="14276" xr:uid="{00000000-0005-0000-0000-00002E7E0000}"/>
    <cellStyle name="Normal 2 8 3 2 2 2 2" xfId="14277" xr:uid="{00000000-0005-0000-0000-00002F7E0000}"/>
    <cellStyle name="Normal 2 8 3 2 2 2 2 2" xfId="14278" xr:uid="{00000000-0005-0000-0000-0000307E0000}"/>
    <cellStyle name="Normal 2 8 3 2 2 2 2 2 2" xfId="14279" xr:uid="{00000000-0005-0000-0000-0000317E0000}"/>
    <cellStyle name="Normal 2 8 3 2 2 2 2 2 2 2" xfId="24183" xr:uid="{00000000-0005-0000-0000-0000327E0000}"/>
    <cellStyle name="Normal 2 8 3 2 2 2 2 2 3" xfId="14280" xr:uid="{00000000-0005-0000-0000-0000337E0000}"/>
    <cellStyle name="Normal 2 8 3 2 2 2 2 2 3 2" xfId="28019" xr:uid="{00000000-0005-0000-0000-0000347E0000}"/>
    <cellStyle name="Normal 2 8 3 2 2 2 2 2 4" xfId="14281" xr:uid="{00000000-0005-0000-0000-0000357E0000}"/>
    <cellStyle name="Normal 2 8 3 2 2 2 2 2 4 2" xfId="31856" xr:uid="{00000000-0005-0000-0000-0000367E0000}"/>
    <cellStyle name="Normal 2 8 3 2 2 2 2 2 5" xfId="20407" xr:uid="{00000000-0005-0000-0000-0000377E0000}"/>
    <cellStyle name="Normal 2 8 3 2 2 2 2 3" xfId="14282" xr:uid="{00000000-0005-0000-0000-0000387E0000}"/>
    <cellStyle name="Normal 2 8 3 2 2 2 2 3 2" xfId="24182" xr:uid="{00000000-0005-0000-0000-0000397E0000}"/>
    <cellStyle name="Normal 2 8 3 2 2 2 2 4" xfId="14283" xr:uid="{00000000-0005-0000-0000-00003A7E0000}"/>
    <cellStyle name="Normal 2 8 3 2 2 2 2 4 2" xfId="28018" xr:uid="{00000000-0005-0000-0000-00003B7E0000}"/>
    <cellStyle name="Normal 2 8 3 2 2 2 2 5" xfId="14284" xr:uid="{00000000-0005-0000-0000-00003C7E0000}"/>
    <cellStyle name="Normal 2 8 3 2 2 2 2 5 2" xfId="31855" xr:uid="{00000000-0005-0000-0000-00003D7E0000}"/>
    <cellStyle name="Normal 2 8 3 2 2 2 2 6" xfId="18384" xr:uid="{00000000-0005-0000-0000-00003E7E0000}"/>
    <cellStyle name="Normal 2 8 3 2 2 2 3" xfId="14285" xr:uid="{00000000-0005-0000-0000-00003F7E0000}"/>
    <cellStyle name="Normal 2 8 3 2 2 2 3 2" xfId="14286" xr:uid="{00000000-0005-0000-0000-0000407E0000}"/>
    <cellStyle name="Normal 2 8 3 2 2 2 3 2 2" xfId="24184" xr:uid="{00000000-0005-0000-0000-0000417E0000}"/>
    <cellStyle name="Normal 2 8 3 2 2 2 3 3" xfId="14287" xr:uid="{00000000-0005-0000-0000-0000427E0000}"/>
    <cellStyle name="Normal 2 8 3 2 2 2 3 3 2" xfId="28020" xr:uid="{00000000-0005-0000-0000-0000437E0000}"/>
    <cellStyle name="Normal 2 8 3 2 2 2 3 4" xfId="14288" xr:uid="{00000000-0005-0000-0000-0000447E0000}"/>
    <cellStyle name="Normal 2 8 3 2 2 2 3 4 2" xfId="31857" xr:uid="{00000000-0005-0000-0000-0000457E0000}"/>
    <cellStyle name="Normal 2 8 3 2 2 2 3 5" xfId="19420" xr:uid="{00000000-0005-0000-0000-0000467E0000}"/>
    <cellStyle name="Normal 2 8 3 2 2 2 4" xfId="14289" xr:uid="{00000000-0005-0000-0000-0000477E0000}"/>
    <cellStyle name="Normal 2 8 3 2 2 2 4 2" xfId="24181" xr:uid="{00000000-0005-0000-0000-0000487E0000}"/>
    <cellStyle name="Normal 2 8 3 2 2 2 5" xfId="14290" xr:uid="{00000000-0005-0000-0000-0000497E0000}"/>
    <cellStyle name="Normal 2 8 3 2 2 2 5 2" xfId="28017" xr:uid="{00000000-0005-0000-0000-00004A7E0000}"/>
    <cellStyle name="Normal 2 8 3 2 2 2 6" xfId="14291" xr:uid="{00000000-0005-0000-0000-00004B7E0000}"/>
    <cellStyle name="Normal 2 8 3 2 2 2 6 2" xfId="31854" xr:uid="{00000000-0005-0000-0000-00004C7E0000}"/>
    <cellStyle name="Normal 2 8 3 2 2 2 7" xfId="18383" xr:uid="{00000000-0005-0000-0000-00004D7E0000}"/>
    <cellStyle name="Normal 2 8 3 2 2 3" xfId="14292" xr:uid="{00000000-0005-0000-0000-00004E7E0000}"/>
    <cellStyle name="Normal 2 8 3 2 2 3 2" xfId="14293" xr:uid="{00000000-0005-0000-0000-00004F7E0000}"/>
    <cellStyle name="Normal 2 8 3 2 2 3 2 2" xfId="14294" xr:uid="{00000000-0005-0000-0000-0000507E0000}"/>
    <cellStyle name="Normal 2 8 3 2 2 3 2 2 2" xfId="24186" xr:uid="{00000000-0005-0000-0000-0000517E0000}"/>
    <cellStyle name="Normal 2 8 3 2 2 3 2 3" xfId="14295" xr:uid="{00000000-0005-0000-0000-0000527E0000}"/>
    <cellStyle name="Normal 2 8 3 2 2 3 2 3 2" xfId="28022" xr:uid="{00000000-0005-0000-0000-0000537E0000}"/>
    <cellStyle name="Normal 2 8 3 2 2 3 2 4" xfId="14296" xr:uid="{00000000-0005-0000-0000-0000547E0000}"/>
    <cellStyle name="Normal 2 8 3 2 2 3 2 4 2" xfId="31859" xr:uid="{00000000-0005-0000-0000-0000557E0000}"/>
    <cellStyle name="Normal 2 8 3 2 2 3 2 5" xfId="20406" xr:uid="{00000000-0005-0000-0000-0000567E0000}"/>
    <cellStyle name="Normal 2 8 3 2 2 3 3" xfId="14297" xr:uid="{00000000-0005-0000-0000-0000577E0000}"/>
    <cellStyle name="Normal 2 8 3 2 2 3 3 2" xfId="24185" xr:uid="{00000000-0005-0000-0000-0000587E0000}"/>
    <cellStyle name="Normal 2 8 3 2 2 3 4" xfId="14298" xr:uid="{00000000-0005-0000-0000-0000597E0000}"/>
    <cellStyle name="Normal 2 8 3 2 2 3 4 2" xfId="28021" xr:uid="{00000000-0005-0000-0000-00005A7E0000}"/>
    <cellStyle name="Normal 2 8 3 2 2 3 5" xfId="14299" xr:uid="{00000000-0005-0000-0000-00005B7E0000}"/>
    <cellStyle name="Normal 2 8 3 2 2 3 5 2" xfId="31858" xr:uid="{00000000-0005-0000-0000-00005C7E0000}"/>
    <cellStyle name="Normal 2 8 3 2 2 3 6" xfId="18385" xr:uid="{00000000-0005-0000-0000-00005D7E0000}"/>
    <cellStyle name="Normal 2 8 3 2 2 4" xfId="14300" xr:uid="{00000000-0005-0000-0000-00005E7E0000}"/>
    <cellStyle name="Normal 2 8 3 2 2 4 2" xfId="14301" xr:uid="{00000000-0005-0000-0000-00005F7E0000}"/>
    <cellStyle name="Normal 2 8 3 2 2 4 2 2" xfId="24187" xr:uid="{00000000-0005-0000-0000-0000607E0000}"/>
    <cellStyle name="Normal 2 8 3 2 2 4 3" xfId="14302" xr:uid="{00000000-0005-0000-0000-0000617E0000}"/>
    <cellStyle name="Normal 2 8 3 2 2 4 3 2" xfId="28023" xr:uid="{00000000-0005-0000-0000-0000627E0000}"/>
    <cellStyle name="Normal 2 8 3 2 2 4 4" xfId="14303" xr:uid="{00000000-0005-0000-0000-0000637E0000}"/>
    <cellStyle name="Normal 2 8 3 2 2 4 4 2" xfId="31860" xr:uid="{00000000-0005-0000-0000-0000647E0000}"/>
    <cellStyle name="Normal 2 8 3 2 2 4 5" xfId="19419" xr:uid="{00000000-0005-0000-0000-0000657E0000}"/>
    <cellStyle name="Normal 2 8 3 2 2 5" xfId="14304" xr:uid="{00000000-0005-0000-0000-0000667E0000}"/>
    <cellStyle name="Normal 2 8 3 2 2 5 2" xfId="24180" xr:uid="{00000000-0005-0000-0000-0000677E0000}"/>
    <cellStyle name="Normal 2 8 3 2 2 6" xfId="14305" xr:uid="{00000000-0005-0000-0000-0000687E0000}"/>
    <cellStyle name="Normal 2 8 3 2 2 6 2" xfId="28016" xr:uid="{00000000-0005-0000-0000-0000697E0000}"/>
    <cellStyle name="Normal 2 8 3 2 2 7" xfId="14306" xr:uid="{00000000-0005-0000-0000-00006A7E0000}"/>
    <cellStyle name="Normal 2 8 3 2 2 7 2" xfId="31853" xr:uid="{00000000-0005-0000-0000-00006B7E0000}"/>
    <cellStyle name="Normal 2 8 3 2 2 8" xfId="18382" xr:uid="{00000000-0005-0000-0000-00006C7E0000}"/>
    <cellStyle name="Normal 2 8 3 2 3" xfId="14307" xr:uid="{00000000-0005-0000-0000-00006D7E0000}"/>
    <cellStyle name="Normal 2 8 3 2 3 2" xfId="14308" xr:uid="{00000000-0005-0000-0000-00006E7E0000}"/>
    <cellStyle name="Normal 2 8 3 2 3 2 2" xfId="14309" xr:uid="{00000000-0005-0000-0000-00006F7E0000}"/>
    <cellStyle name="Normal 2 8 3 2 3 2 2 2" xfId="14310" xr:uid="{00000000-0005-0000-0000-0000707E0000}"/>
    <cellStyle name="Normal 2 8 3 2 3 2 2 2 2" xfId="24190" xr:uid="{00000000-0005-0000-0000-0000717E0000}"/>
    <cellStyle name="Normal 2 8 3 2 3 2 2 3" xfId="14311" xr:uid="{00000000-0005-0000-0000-0000727E0000}"/>
    <cellStyle name="Normal 2 8 3 2 3 2 2 3 2" xfId="28026" xr:uid="{00000000-0005-0000-0000-0000737E0000}"/>
    <cellStyle name="Normal 2 8 3 2 3 2 2 4" xfId="14312" xr:uid="{00000000-0005-0000-0000-0000747E0000}"/>
    <cellStyle name="Normal 2 8 3 2 3 2 2 4 2" xfId="31863" xr:uid="{00000000-0005-0000-0000-0000757E0000}"/>
    <cellStyle name="Normal 2 8 3 2 3 2 2 5" xfId="20408" xr:uid="{00000000-0005-0000-0000-0000767E0000}"/>
    <cellStyle name="Normal 2 8 3 2 3 2 3" xfId="14313" xr:uid="{00000000-0005-0000-0000-0000777E0000}"/>
    <cellStyle name="Normal 2 8 3 2 3 2 3 2" xfId="24189" xr:uid="{00000000-0005-0000-0000-0000787E0000}"/>
    <cellStyle name="Normal 2 8 3 2 3 2 4" xfId="14314" xr:uid="{00000000-0005-0000-0000-0000797E0000}"/>
    <cellStyle name="Normal 2 8 3 2 3 2 4 2" xfId="28025" xr:uid="{00000000-0005-0000-0000-00007A7E0000}"/>
    <cellStyle name="Normal 2 8 3 2 3 2 5" xfId="14315" xr:uid="{00000000-0005-0000-0000-00007B7E0000}"/>
    <cellStyle name="Normal 2 8 3 2 3 2 5 2" xfId="31862" xr:uid="{00000000-0005-0000-0000-00007C7E0000}"/>
    <cellStyle name="Normal 2 8 3 2 3 2 6" xfId="18387" xr:uid="{00000000-0005-0000-0000-00007D7E0000}"/>
    <cellStyle name="Normal 2 8 3 2 3 3" xfId="14316" xr:uid="{00000000-0005-0000-0000-00007E7E0000}"/>
    <cellStyle name="Normal 2 8 3 2 3 3 2" xfId="14317" xr:uid="{00000000-0005-0000-0000-00007F7E0000}"/>
    <cellStyle name="Normal 2 8 3 2 3 3 2 2" xfId="24191" xr:uid="{00000000-0005-0000-0000-0000807E0000}"/>
    <cellStyle name="Normal 2 8 3 2 3 3 3" xfId="14318" xr:uid="{00000000-0005-0000-0000-0000817E0000}"/>
    <cellStyle name="Normal 2 8 3 2 3 3 3 2" xfId="28027" xr:uid="{00000000-0005-0000-0000-0000827E0000}"/>
    <cellStyle name="Normal 2 8 3 2 3 3 4" xfId="14319" xr:uid="{00000000-0005-0000-0000-0000837E0000}"/>
    <cellStyle name="Normal 2 8 3 2 3 3 4 2" xfId="31864" xr:uid="{00000000-0005-0000-0000-0000847E0000}"/>
    <cellStyle name="Normal 2 8 3 2 3 3 5" xfId="19421" xr:uid="{00000000-0005-0000-0000-0000857E0000}"/>
    <cellStyle name="Normal 2 8 3 2 3 4" xfId="14320" xr:uid="{00000000-0005-0000-0000-0000867E0000}"/>
    <cellStyle name="Normal 2 8 3 2 3 4 2" xfId="24188" xr:uid="{00000000-0005-0000-0000-0000877E0000}"/>
    <cellStyle name="Normal 2 8 3 2 3 5" xfId="14321" xr:uid="{00000000-0005-0000-0000-0000887E0000}"/>
    <cellStyle name="Normal 2 8 3 2 3 5 2" xfId="28024" xr:uid="{00000000-0005-0000-0000-0000897E0000}"/>
    <cellStyle name="Normal 2 8 3 2 3 6" xfId="14322" xr:uid="{00000000-0005-0000-0000-00008A7E0000}"/>
    <cellStyle name="Normal 2 8 3 2 3 6 2" xfId="31861" xr:uid="{00000000-0005-0000-0000-00008B7E0000}"/>
    <cellStyle name="Normal 2 8 3 2 3 7" xfId="18386" xr:uid="{00000000-0005-0000-0000-00008C7E0000}"/>
    <cellStyle name="Normal 2 8 3 2 4" xfId="14323" xr:uid="{00000000-0005-0000-0000-00008D7E0000}"/>
    <cellStyle name="Normal 2 8 3 2 4 2" xfId="14324" xr:uid="{00000000-0005-0000-0000-00008E7E0000}"/>
    <cellStyle name="Normal 2 8 3 2 4 2 2" xfId="14325" xr:uid="{00000000-0005-0000-0000-00008F7E0000}"/>
    <cellStyle name="Normal 2 8 3 2 4 2 2 2" xfId="24193" xr:uid="{00000000-0005-0000-0000-0000907E0000}"/>
    <cellStyle name="Normal 2 8 3 2 4 2 3" xfId="14326" xr:uid="{00000000-0005-0000-0000-0000917E0000}"/>
    <cellStyle name="Normal 2 8 3 2 4 2 3 2" xfId="28029" xr:uid="{00000000-0005-0000-0000-0000927E0000}"/>
    <cellStyle name="Normal 2 8 3 2 4 2 4" xfId="14327" xr:uid="{00000000-0005-0000-0000-0000937E0000}"/>
    <cellStyle name="Normal 2 8 3 2 4 2 4 2" xfId="31866" xr:uid="{00000000-0005-0000-0000-0000947E0000}"/>
    <cellStyle name="Normal 2 8 3 2 4 2 5" xfId="20405" xr:uid="{00000000-0005-0000-0000-0000957E0000}"/>
    <cellStyle name="Normal 2 8 3 2 4 3" xfId="14328" xr:uid="{00000000-0005-0000-0000-0000967E0000}"/>
    <cellStyle name="Normal 2 8 3 2 4 3 2" xfId="24192" xr:uid="{00000000-0005-0000-0000-0000977E0000}"/>
    <cellStyle name="Normal 2 8 3 2 4 4" xfId="14329" xr:uid="{00000000-0005-0000-0000-0000987E0000}"/>
    <cellStyle name="Normal 2 8 3 2 4 4 2" xfId="28028" xr:uid="{00000000-0005-0000-0000-0000997E0000}"/>
    <cellStyle name="Normal 2 8 3 2 4 5" xfId="14330" xr:uid="{00000000-0005-0000-0000-00009A7E0000}"/>
    <cellStyle name="Normal 2 8 3 2 4 5 2" xfId="31865" xr:uid="{00000000-0005-0000-0000-00009B7E0000}"/>
    <cellStyle name="Normal 2 8 3 2 4 6" xfId="18388" xr:uid="{00000000-0005-0000-0000-00009C7E0000}"/>
    <cellStyle name="Normal 2 8 3 2 5" xfId="14331" xr:uid="{00000000-0005-0000-0000-00009D7E0000}"/>
    <cellStyle name="Normal 2 8 3 2 5 2" xfId="14332" xr:uid="{00000000-0005-0000-0000-00009E7E0000}"/>
    <cellStyle name="Normal 2 8 3 2 5 2 2" xfId="24194" xr:uid="{00000000-0005-0000-0000-00009F7E0000}"/>
    <cellStyle name="Normal 2 8 3 2 5 3" xfId="14333" xr:uid="{00000000-0005-0000-0000-0000A07E0000}"/>
    <cellStyle name="Normal 2 8 3 2 5 3 2" xfId="28030" xr:uid="{00000000-0005-0000-0000-0000A17E0000}"/>
    <cellStyle name="Normal 2 8 3 2 5 4" xfId="14334" xr:uid="{00000000-0005-0000-0000-0000A27E0000}"/>
    <cellStyle name="Normal 2 8 3 2 5 4 2" xfId="31867" xr:uid="{00000000-0005-0000-0000-0000A37E0000}"/>
    <cellStyle name="Normal 2 8 3 2 5 5" xfId="19418" xr:uid="{00000000-0005-0000-0000-0000A47E0000}"/>
    <cellStyle name="Normal 2 8 3 2 6" xfId="14335" xr:uid="{00000000-0005-0000-0000-0000A57E0000}"/>
    <cellStyle name="Normal 2 8 3 2 6 2" xfId="24179" xr:uid="{00000000-0005-0000-0000-0000A67E0000}"/>
    <cellStyle name="Normal 2 8 3 2 7" xfId="14336" xr:uid="{00000000-0005-0000-0000-0000A77E0000}"/>
    <cellStyle name="Normal 2 8 3 2 7 2" xfId="28015" xr:uid="{00000000-0005-0000-0000-0000A87E0000}"/>
    <cellStyle name="Normal 2 8 3 2 8" xfId="14337" xr:uid="{00000000-0005-0000-0000-0000A97E0000}"/>
    <cellStyle name="Normal 2 8 3 2 8 2" xfId="31852" xr:uid="{00000000-0005-0000-0000-0000AA7E0000}"/>
    <cellStyle name="Normal 2 8 3 2 9" xfId="18381" xr:uid="{00000000-0005-0000-0000-0000AB7E0000}"/>
    <cellStyle name="Normal 2 8 3 3" xfId="14338" xr:uid="{00000000-0005-0000-0000-0000AC7E0000}"/>
    <cellStyle name="Normal 2 8 3 3 2" xfId="14339" xr:uid="{00000000-0005-0000-0000-0000AD7E0000}"/>
    <cellStyle name="Normal 2 8 3 3 2 2" xfId="14340" xr:uid="{00000000-0005-0000-0000-0000AE7E0000}"/>
    <cellStyle name="Normal 2 8 3 3 2 2 2" xfId="14341" xr:uid="{00000000-0005-0000-0000-0000AF7E0000}"/>
    <cellStyle name="Normal 2 8 3 3 2 2 2 2" xfId="14342" xr:uid="{00000000-0005-0000-0000-0000B07E0000}"/>
    <cellStyle name="Normal 2 8 3 3 2 2 2 2 2" xfId="24198" xr:uid="{00000000-0005-0000-0000-0000B17E0000}"/>
    <cellStyle name="Normal 2 8 3 3 2 2 2 3" xfId="14343" xr:uid="{00000000-0005-0000-0000-0000B27E0000}"/>
    <cellStyle name="Normal 2 8 3 3 2 2 2 3 2" xfId="28034" xr:uid="{00000000-0005-0000-0000-0000B37E0000}"/>
    <cellStyle name="Normal 2 8 3 3 2 2 2 4" xfId="14344" xr:uid="{00000000-0005-0000-0000-0000B47E0000}"/>
    <cellStyle name="Normal 2 8 3 3 2 2 2 4 2" xfId="31871" xr:uid="{00000000-0005-0000-0000-0000B57E0000}"/>
    <cellStyle name="Normal 2 8 3 3 2 2 2 5" xfId="20410" xr:uid="{00000000-0005-0000-0000-0000B67E0000}"/>
    <cellStyle name="Normal 2 8 3 3 2 2 3" xfId="14345" xr:uid="{00000000-0005-0000-0000-0000B77E0000}"/>
    <cellStyle name="Normal 2 8 3 3 2 2 3 2" xfId="24197" xr:uid="{00000000-0005-0000-0000-0000B87E0000}"/>
    <cellStyle name="Normal 2 8 3 3 2 2 4" xfId="14346" xr:uid="{00000000-0005-0000-0000-0000B97E0000}"/>
    <cellStyle name="Normal 2 8 3 3 2 2 4 2" xfId="28033" xr:uid="{00000000-0005-0000-0000-0000BA7E0000}"/>
    <cellStyle name="Normal 2 8 3 3 2 2 5" xfId="14347" xr:uid="{00000000-0005-0000-0000-0000BB7E0000}"/>
    <cellStyle name="Normal 2 8 3 3 2 2 5 2" xfId="31870" xr:uid="{00000000-0005-0000-0000-0000BC7E0000}"/>
    <cellStyle name="Normal 2 8 3 3 2 2 6" xfId="18391" xr:uid="{00000000-0005-0000-0000-0000BD7E0000}"/>
    <cellStyle name="Normal 2 8 3 3 2 3" xfId="14348" xr:uid="{00000000-0005-0000-0000-0000BE7E0000}"/>
    <cellStyle name="Normal 2 8 3 3 2 3 2" xfId="14349" xr:uid="{00000000-0005-0000-0000-0000BF7E0000}"/>
    <cellStyle name="Normal 2 8 3 3 2 3 2 2" xfId="24199" xr:uid="{00000000-0005-0000-0000-0000C07E0000}"/>
    <cellStyle name="Normal 2 8 3 3 2 3 3" xfId="14350" xr:uid="{00000000-0005-0000-0000-0000C17E0000}"/>
    <cellStyle name="Normal 2 8 3 3 2 3 3 2" xfId="28035" xr:uid="{00000000-0005-0000-0000-0000C27E0000}"/>
    <cellStyle name="Normal 2 8 3 3 2 3 4" xfId="14351" xr:uid="{00000000-0005-0000-0000-0000C37E0000}"/>
    <cellStyle name="Normal 2 8 3 3 2 3 4 2" xfId="31872" xr:uid="{00000000-0005-0000-0000-0000C47E0000}"/>
    <cellStyle name="Normal 2 8 3 3 2 3 5" xfId="19423" xr:uid="{00000000-0005-0000-0000-0000C57E0000}"/>
    <cellStyle name="Normal 2 8 3 3 2 4" xfId="14352" xr:uid="{00000000-0005-0000-0000-0000C67E0000}"/>
    <cellStyle name="Normal 2 8 3 3 2 4 2" xfId="24196" xr:uid="{00000000-0005-0000-0000-0000C77E0000}"/>
    <cellStyle name="Normal 2 8 3 3 2 5" xfId="14353" xr:uid="{00000000-0005-0000-0000-0000C87E0000}"/>
    <cellStyle name="Normal 2 8 3 3 2 5 2" xfId="28032" xr:uid="{00000000-0005-0000-0000-0000C97E0000}"/>
    <cellStyle name="Normal 2 8 3 3 2 6" xfId="14354" xr:uid="{00000000-0005-0000-0000-0000CA7E0000}"/>
    <cellStyle name="Normal 2 8 3 3 2 6 2" xfId="31869" xr:uid="{00000000-0005-0000-0000-0000CB7E0000}"/>
    <cellStyle name="Normal 2 8 3 3 2 7" xfId="18390" xr:uid="{00000000-0005-0000-0000-0000CC7E0000}"/>
    <cellStyle name="Normal 2 8 3 3 3" xfId="14355" xr:uid="{00000000-0005-0000-0000-0000CD7E0000}"/>
    <cellStyle name="Normal 2 8 3 3 3 2" xfId="14356" xr:uid="{00000000-0005-0000-0000-0000CE7E0000}"/>
    <cellStyle name="Normal 2 8 3 3 3 2 2" xfId="14357" xr:uid="{00000000-0005-0000-0000-0000CF7E0000}"/>
    <cellStyle name="Normal 2 8 3 3 3 2 2 2" xfId="24201" xr:uid="{00000000-0005-0000-0000-0000D07E0000}"/>
    <cellStyle name="Normal 2 8 3 3 3 2 3" xfId="14358" xr:uid="{00000000-0005-0000-0000-0000D17E0000}"/>
    <cellStyle name="Normal 2 8 3 3 3 2 3 2" xfId="28037" xr:uid="{00000000-0005-0000-0000-0000D27E0000}"/>
    <cellStyle name="Normal 2 8 3 3 3 2 4" xfId="14359" xr:uid="{00000000-0005-0000-0000-0000D37E0000}"/>
    <cellStyle name="Normal 2 8 3 3 3 2 4 2" xfId="31874" xr:uid="{00000000-0005-0000-0000-0000D47E0000}"/>
    <cellStyle name="Normal 2 8 3 3 3 2 5" xfId="20409" xr:uid="{00000000-0005-0000-0000-0000D57E0000}"/>
    <cellStyle name="Normal 2 8 3 3 3 3" xfId="14360" xr:uid="{00000000-0005-0000-0000-0000D67E0000}"/>
    <cellStyle name="Normal 2 8 3 3 3 3 2" xfId="24200" xr:uid="{00000000-0005-0000-0000-0000D77E0000}"/>
    <cellStyle name="Normal 2 8 3 3 3 4" xfId="14361" xr:uid="{00000000-0005-0000-0000-0000D87E0000}"/>
    <cellStyle name="Normal 2 8 3 3 3 4 2" xfId="28036" xr:uid="{00000000-0005-0000-0000-0000D97E0000}"/>
    <cellStyle name="Normal 2 8 3 3 3 5" xfId="14362" xr:uid="{00000000-0005-0000-0000-0000DA7E0000}"/>
    <cellStyle name="Normal 2 8 3 3 3 5 2" xfId="31873" xr:uid="{00000000-0005-0000-0000-0000DB7E0000}"/>
    <cellStyle name="Normal 2 8 3 3 3 6" xfId="18392" xr:uid="{00000000-0005-0000-0000-0000DC7E0000}"/>
    <cellStyle name="Normal 2 8 3 3 4" xfId="14363" xr:uid="{00000000-0005-0000-0000-0000DD7E0000}"/>
    <cellStyle name="Normal 2 8 3 3 4 2" xfId="14364" xr:uid="{00000000-0005-0000-0000-0000DE7E0000}"/>
    <cellStyle name="Normal 2 8 3 3 4 2 2" xfId="24202" xr:uid="{00000000-0005-0000-0000-0000DF7E0000}"/>
    <cellStyle name="Normal 2 8 3 3 4 3" xfId="14365" xr:uid="{00000000-0005-0000-0000-0000E07E0000}"/>
    <cellStyle name="Normal 2 8 3 3 4 3 2" xfId="28038" xr:uid="{00000000-0005-0000-0000-0000E17E0000}"/>
    <cellStyle name="Normal 2 8 3 3 4 4" xfId="14366" xr:uid="{00000000-0005-0000-0000-0000E27E0000}"/>
    <cellStyle name="Normal 2 8 3 3 4 4 2" xfId="31875" xr:uid="{00000000-0005-0000-0000-0000E37E0000}"/>
    <cellStyle name="Normal 2 8 3 3 4 5" xfId="19422" xr:uid="{00000000-0005-0000-0000-0000E47E0000}"/>
    <cellStyle name="Normal 2 8 3 3 5" xfId="14367" xr:uid="{00000000-0005-0000-0000-0000E57E0000}"/>
    <cellStyle name="Normal 2 8 3 3 5 2" xfId="24195" xr:uid="{00000000-0005-0000-0000-0000E67E0000}"/>
    <cellStyle name="Normal 2 8 3 3 6" xfId="14368" xr:uid="{00000000-0005-0000-0000-0000E77E0000}"/>
    <cellStyle name="Normal 2 8 3 3 6 2" xfId="28031" xr:uid="{00000000-0005-0000-0000-0000E87E0000}"/>
    <cellStyle name="Normal 2 8 3 3 7" xfId="14369" xr:uid="{00000000-0005-0000-0000-0000E97E0000}"/>
    <cellStyle name="Normal 2 8 3 3 7 2" xfId="31868" xr:uid="{00000000-0005-0000-0000-0000EA7E0000}"/>
    <cellStyle name="Normal 2 8 3 3 8" xfId="18389" xr:uid="{00000000-0005-0000-0000-0000EB7E0000}"/>
    <cellStyle name="Normal 2 8 3 4" xfId="14370" xr:uid="{00000000-0005-0000-0000-0000EC7E0000}"/>
    <cellStyle name="Normal 2 8 3 4 2" xfId="14371" xr:uid="{00000000-0005-0000-0000-0000ED7E0000}"/>
    <cellStyle name="Normal 2 8 3 4 2 2" xfId="14372" xr:uid="{00000000-0005-0000-0000-0000EE7E0000}"/>
    <cellStyle name="Normal 2 8 3 4 2 2 2" xfId="14373" xr:uid="{00000000-0005-0000-0000-0000EF7E0000}"/>
    <cellStyle name="Normal 2 8 3 4 2 2 2 2" xfId="24205" xr:uid="{00000000-0005-0000-0000-0000F07E0000}"/>
    <cellStyle name="Normal 2 8 3 4 2 2 3" xfId="14374" xr:uid="{00000000-0005-0000-0000-0000F17E0000}"/>
    <cellStyle name="Normal 2 8 3 4 2 2 3 2" xfId="28041" xr:uid="{00000000-0005-0000-0000-0000F27E0000}"/>
    <cellStyle name="Normal 2 8 3 4 2 2 4" xfId="14375" xr:uid="{00000000-0005-0000-0000-0000F37E0000}"/>
    <cellStyle name="Normal 2 8 3 4 2 2 4 2" xfId="31878" xr:uid="{00000000-0005-0000-0000-0000F47E0000}"/>
    <cellStyle name="Normal 2 8 3 4 2 2 5" xfId="20411" xr:uid="{00000000-0005-0000-0000-0000F57E0000}"/>
    <cellStyle name="Normal 2 8 3 4 2 3" xfId="14376" xr:uid="{00000000-0005-0000-0000-0000F67E0000}"/>
    <cellStyle name="Normal 2 8 3 4 2 3 2" xfId="24204" xr:uid="{00000000-0005-0000-0000-0000F77E0000}"/>
    <cellStyle name="Normal 2 8 3 4 2 4" xfId="14377" xr:uid="{00000000-0005-0000-0000-0000F87E0000}"/>
    <cellStyle name="Normal 2 8 3 4 2 4 2" xfId="28040" xr:uid="{00000000-0005-0000-0000-0000F97E0000}"/>
    <cellStyle name="Normal 2 8 3 4 2 5" xfId="14378" xr:uid="{00000000-0005-0000-0000-0000FA7E0000}"/>
    <cellStyle name="Normal 2 8 3 4 2 5 2" xfId="31877" xr:uid="{00000000-0005-0000-0000-0000FB7E0000}"/>
    <cellStyle name="Normal 2 8 3 4 2 6" xfId="18394" xr:uid="{00000000-0005-0000-0000-0000FC7E0000}"/>
    <cellStyle name="Normal 2 8 3 4 3" xfId="14379" xr:uid="{00000000-0005-0000-0000-0000FD7E0000}"/>
    <cellStyle name="Normal 2 8 3 4 3 2" xfId="14380" xr:uid="{00000000-0005-0000-0000-0000FE7E0000}"/>
    <cellStyle name="Normal 2 8 3 4 3 2 2" xfId="24206" xr:uid="{00000000-0005-0000-0000-0000FF7E0000}"/>
    <cellStyle name="Normal 2 8 3 4 3 3" xfId="14381" xr:uid="{00000000-0005-0000-0000-0000007F0000}"/>
    <cellStyle name="Normal 2 8 3 4 3 3 2" xfId="28042" xr:uid="{00000000-0005-0000-0000-0000017F0000}"/>
    <cellStyle name="Normal 2 8 3 4 3 4" xfId="14382" xr:uid="{00000000-0005-0000-0000-0000027F0000}"/>
    <cellStyle name="Normal 2 8 3 4 3 4 2" xfId="31879" xr:uid="{00000000-0005-0000-0000-0000037F0000}"/>
    <cellStyle name="Normal 2 8 3 4 3 5" xfId="19424" xr:uid="{00000000-0005-0000-0000-0000047F0000}"/>
    <cellStyle name="Normal 2 8 3 4 4" xfId="14383" xr:uid="{00000000-0005-0000-0000-0000057F0000}"/>
    <cellStyle name="Normal 2 8 3 4 4 2" xfId="24203" xr:uid="{00000000-0005-0000-0000-0000067F0000}"/>
    <cellStyle name="Normal 2 8 3 4 5" xfId="14384" xr:uid="{00000000-0005-0000-0000-0000077F0000}"/>
    <cellStyle name="Normal 2 8 3 4 5 2" xfId="28039" xr:uid="{00000000-0005-0000-0000-0000087F0000}"/>
    <cellStyle name="Normal 2 8 3 4 6" xfId="14385" xr:uid="{00000000-0005-0000-0000-0000097F0000}"/>
    <cellStyle name="Normal 2 8 3 4 6 2" xfId="31876" xr:uid="{00000000-0005-0000-0000-00000A7F0000}"/>
    <cellStyle name="Normal 2 8 3 4 7" xfId="18393" xr:uid="{00000000-0005-0000-0000-00000B7F0000}"/>
    <cellStyle name="Normal 2 8 3 5" xfId="14386" xr:uid="{00000000-0005-0000-0000-00000C7F0000}"/>
    <cellStyle name="Normal 2 8 3 5 2" xfId="14387" xr:uid="{00000000-0005-0000-0000-00000D7F0000}"/>
    <cellStyle name="Normal 2 8 3 5 2 2" xfId="14388" xr:uid="{00000000-0005-0000-0000-00000E7F0000}"/>
    <cellStyle name="Normal 2 8 3 5 2 2 2" xfId="14389" xr:uid="{00000000-0005-0000-0000-00000F7F0000}"/>
    <cellStyle name="Normal 2 8 3 5 2 2 2 2" xfId="24209" xr:uid="{00000000-0005-0000-0000-0000107F0000}"/>
    <cellStyle name="Normal 2 8 3 5 2 2 3" xfId="14390" xr:uid="{00000000-0005-0000-0000-0000117F0000}"/>
    <cellStyle name="Normal 2 8 3 5 2 2 3 2" xfId="28045" xr:uid="{00000000-0005-0000-0000-0000127F0000}"/>
    <cellStyle name="Normal 2 8 3 5 2 2 4" xfId="14391" xr:uid="{00000000-0005-0000-0000-0000137F0000}"/>
    <cellStyle name="Normal 2 8 3 5 2 2 4 2" xfId="31882" xr:uid="{00000000-0005-0000-0000-0000147F0000}"/>
    <cellStyle name="Normal 2 8 3 5 2 2 5" xfId="20614" xr:uid="{00000000-0005-0000-0000-0000157F0000}"/>
    <cellStyle name="Normal 2 8 3 5 2 3" xfId="14392" xr:uid="{00000000-0005-0000-0000-0000167F0000}"/>
    <cellStyle name="Normal 2 8 3 5 2 3 2" xfId="24208" xr:uid="{00000000-0005-0000-0000-0000177F0000}"/>
    <cellStyle name="Normal 2 8 3 5 2 4" xfId="14393" xr:uid="{00000000-0005-0000-0000-0000187F0000}"/>
    <cellStyle name="Normal 2 8 3 5 2 4 2" xfId="28044" xr:uid="{00000000-0005-0000-0000-0000197F0000}"/>
    <cellStyle name="Normal 2 8 3 5 2 5" xfId="14394" xr:uid="{00000000-0005-0000-0000-00001A7F0000}"/>
    <cellStyle name="Normal 2 8 3 5 2 5 2" xfId="31881" xr:uid="{00000000-0005-0000-0000-00001B7F0000}"/>
    <cellStyle name="Normal 2 8 3 5 2 6" xfId="18396" xr:uid="{00000000-0005-0000-0000-00001C7F0000}"/>
    <cellStyle name="Normal 2 8 3 5 3" xfId="14395" xr:uid="{00000000-0005-0000-0000-00001D7F0000}"/>
    <cellStyle name="Normal 2 8 3 5 3 2" xfId="14396" xr:uid="{00000000-0005-0000-0000-00001E7F0000}"/>
    <cellStyle name="Normal 2 8 3 5 3 2 2" xfId="24210" xr:uid="{00000000-0005-0000-0000-00001F7F0000}"/>
    <cellStyle name="Normal 2 8 3 5 3 3" xfId="14397" xr:uid="{00000000-0005-0000-0000-0000207F0000}"/>
    <cellStyle name="Normal 2 8 3 5 3 3 2" xfId="28046" xr:uid="{00000000-0005-0000-0000-0000217F0000}"/>
    <cellStyle name="Normal 2 8 3 5 3 4" xfId="14398" xr:uid="{00000000-0005-0000-0000-0000227F0000}"/>
    <cellStyle name="Normal 2 8 3 5 3 4 2" xfId="31883" xr:uid="{00000000-0005-0000-0000-0000237F0000}"/>
    <cellStyle name="Normal 2 8 3 5 3 5" xfId="19621" xr:uid="{00000000-0005-0000-0000-0000247F0000}"/>
    <cellStyle name="Normal 2 8 3 5 4" xfId="14399" xr:uid="{00000000-0005-0000-0000-0000257F0000}"/>
    <cellStyle name="Normal 2 8 3 5 4 2" xfId="24207" xr:uid="{00000000-0005-0000-0000-0000267F0000}"/>
    <cellStyle name="Normal 2 8 3 5 5" xfId="14400" xr:uid="{00000000-0005-0000-0000-0000277F0000}"/>
    <cellStyle name="Normal 2 8 3 5 5 2" xfId="28043" xr:uid="{00000000-0005-0000-0000-0000287F0000}"/>
    <cellStyle name="Normal 2 8 3 5 6" xfId="14401" xr:uid="{00000000-0005-0000-0000-0000297F0000}"/>
    <cellStyle name="Normal 2 8 3 5 6 2" xfId="31880" xr:uid="{00000000-0005-0000-0000-00002A7F0000}"/>
    <cellStyle name="Normal 2 8 3 5 7" xfId="18395" xr:uid="{00000000-0005-0000-0000-00002B7F0000}"/>
    <cellStyle name="Normal 2 8 3 6" xfId="14402" xr:uid="{00000000-0005-0000-0000-00002C7F0000}"/>
    <cellStyle name="Normal 2 8 3 6 2" xfId="14403" xr:uid="{00000000-0005-0000-0000-00002D7F0000}"/>
    <cellStyle name="Normal 2 8 3 6 2 2" xfId="14404" xr:uid="{00000000-0005-0000-0000-00002E7F0000}"/>
    <cellStyle name="Normal 2 8 3 6 2 2 2" xfId="24212" xr:uid="{00000000-0005-0000-0000-00002F7F0000}"/>
    <cellStyle name="Normal 2 8 3 6 2 3" xfId="14405" xr:uid="{00000000-0005-0000-0000-0000307F0000}"/>
    <cellStyle name="Normal 2 8 3 6 2 3 2" xfId="28048" xr:uid="{00000000-0005-0000-0000-0000317F0000}"/>
    <cellStyle name="Normal 2 8 3 6 2 4" xfId="14406" xr:uid="{00000000-0005-0000-0000-0000327F0000}"/>
    <cellStyle name="Normal 2 8 3 6 2 4 2" xfId="31885" xr:uid="{00000000-0005-0000-0000-0000337F0000}"/>
    <cellStyle name="Normal 2 8 3 6 2 5" xfId="20404" xr:uid="{00000000-0005-0000-0000-0000347F0000}"/>
    <cellStyle name="Normal 2 8 3 6 3" xfId="14407" xr:uid="{00000000-0005-0000-0000-0000357F0000}"/>
    <cellStyle name="Normal 2 8 3 6 3 2" xfId="24211" xr:uid="{00000000-0005-0000-0000-0000367F0000}"/>
    <cellStyle name="Normal 2 8 3 6 4" xfId="14408" xr:uid="{00000000-0005-0000-0000-0000377F0000}"/>
    <cellStyle name="Normal 2 8 3 6 4 2" xfId="28047" xr:uid="{00000000-0005-0000-0000-0000387F0000}"/>
    <cellStyle name="Normal 2 8 3 6 5" xfId="14409" xr:uid="{00000000-0005-0000-0000-0000397F0000}"/>
    <cellStyle name="Normal 2 8 3 6 5 2" xfId="31884" xr:uid="{00000000-0005-0000-0000-00003A7F0000}"/>
    <cellStyle name="Normal 2 8 3 6 6" xfId="18397" xr:uid="{00000000-0005-0000-0000-00003B7F0000}"/>
    <cellStyle name="Normal 2 8 3 7" xfId="14410" xr:uid="{00000000-0005-0000-0000-00003C7F0000}"/>
    <cellStyle name="Normal 2 8 3 7 2" xfId="14411" xr:uid="{00000000-0005-0000-0000-00003D7F0000}"/>
    <cellStyle name="Normal 2 8 3 7 2 2" xfId="24213" xr:uid="{00000000-0005-0000-0000-00003E7F0000}"/>
    <cellStyle name="Normal 2 8 3 7 3" xfId="14412" xr:uid="{00000000-0005-0000-0000-00003F7F0000}"/>
    <cellStyle name="Normal 2 8 3 7 3 2" xfId="28049" xr:uid="{00000000-0005-0000-0000-0000407F0000}"/>
    <cellStyle name="Normal 2 8 3 7 4" xfId="14413" xr:uid="{00000000-0005-0000-0000-0000417F0000}"/>
    <cellStyle name="Normal 2 8 3 7 4 2" xfId="31886" xr:uid="{00000000-0005-0000-0000-0000427F0000}"/>
    <cellStyle name="Normal 2 8 3 7 5" xfId="19417" xr:uid="{00000000-0005-0000-0000-0000437F0000}"/>
    <cellStyle name="Normal 2 8 3 8" xfId="14414" xr:uid="{00000000-0005-0000-0000-0000447F0000}"/>
    <cellStyle name="Normal 2 8 3 8 2" xfId="24178" xr:uid="{00000000-0005-0000-0000-0000457F0000}"/>
    <cellStyle name="Normal 2 8 3 9" xfId="14415" xr:uid="{00000000-0005-0000-0000-0000467F0000}"/>
    <cellStyle name="Normal 2 8 3 9 2" xfId="28014" xr:uid="{00000000-0005-0000-0000-0000477F0000}"/>
    <cellStyle name="Normal 2 8 4" xfId="14416" xr:uid="{00000000-0005-0000-0000-0000487F0000}"/>
    <cellStyle name="Normal 2 8 4 2" xfId="14417" xr:uid="{00000000-0005-0000-0000-0000497F0000}"/>
    <cellStyle name="Normal 2 8 4 2 2" xfId="14418" xr:uid="{00000000-0005-0000-0000-00004A7F0000}"/>
    <cellStyle name="Normal 2 8 4 2 2 2" xfId="14419" xr:uid="{00000000-0005-0000-0000-00004B7F0000}"/>
    <cellStyle name="Normal 2 8 4 2 2 2 2" xfId="14420" xr:uid="{00000000-0005-0000-0000-00004C7F0000}"/>
    <cellStyle name="Normal 2 8 4 2 2 2 2 2" xfId="14421" xr:uid="{00000000-0005-0000-0000-00004D7F0000}"/>
    <cellStyle name="Normal 2 8 4 2 2 2 2 2 2" xfId="24218" xr:uid="{00000000-0005-0000-0000-00004E7F0000}"/>
    <cellStyle name="Normal 2 8 4 2 2 2 2 3" xfId="14422" xr:uid="{00000000-0005-0000-0000-00004F7F0000}"/>
    <cellStyle name="Normal 2 8 4 2 2 2 2 3 2" xfId="28054" xr:uid="{00000000-0005-0000-0000-0000507F0000}"/>
    <cellStyle name="Normal 2 8 4 2 2 2 2 4" xfId="14423" xr:uid="{00000000-0005-0000-0000-0000517F0000}"/>
    <cellStyle name="Normal 2 8 4 2 2 2 2 4 2" xfId="31891" xr:uid="{00000000-0005-0000-0000-0000527F0000}"/>
    <cellStyle name="Normal 2 8 4 2 2 2 2 5" xfId="20414" xr:uid="{00000000-0005-0000-0000-0000537F0000}"/>
    <cellStyle name="Normal 2 8 4 2 2 2 3" xfId="14424" xr:uid="{00000000-0005-0000-0000-0000547F0000}"/>
    <cellStyle name="Normal 2 8 4 2 2 2 3 2" xfId="24217" xr:uid="{00000000-0005-0000-0000-0000557F0000}"/>
    <cellStyle name="Normal 2 8 4 2 2 2 4" xfId="14425" xr:uid="{00000000-0005-0000-0000-0000567F0000}"/>
    <cellStyle name="Normal 2 8 4 2 2 2 4 2" xfId="28053" xr:uid="{00000000-0005-0000-0000-0000577F0000}"/>
    <cellStyle name="Normal 2 8 4 2 2 2 5" xfId="14426" xr:uid="{00000000-0005-0000-0000-0000587F0000}"/>
    <cellStyle name="Normal 2 8 4 2 2 2 5 2" xfId="31890" xr:uid="{00000000-0005-0000-0000-0000597F0000}"/>
    <cellStyle name="Normal 2 8 4 2 2 2 6" xfId="18401" xr:uid="{00000000-0005-0000-0000-00005A7F0000}"/>
    <cellStyle name="Normal 2 8 4 2 2 3" xfId="14427" xr:uid="{00000000-0005-0000-0000-00005B7F0000}"/>
    <cellStyle name="Normal 2 8 4 2 2 3 2" xfId="14428" xr:uid="{00000000-0005-0000-0000-00005C7F0000}"/>
    <cellStyle name="Normal 2 8 4 2 2 3 2 2" xfId="24219" xr:uid="{00000000-0005-0000-0000-00005D7F0000}"/>
    <cellStyle name="Normal 2 8 4 2 2 3 3" xfId="14429" xr:uid="{00000000-0005-0000-0000-00005E7F0000}"/>
    <cellStyle name="Normal 2 8 4 2 2 3 3 2" xfId="28055" xr:uid="{00000000-0005-0000-0000-00005F7F0000}"/>
    <cellStyle name="Normal 2 8 4 2 2 3 4" xfId="14430" xr:uid="{00000000-0005-0000-0000-0000607F0000}"/>
    <cellStyle name="Normal 2 8 4 2 2 3 4 2" xfId="31892" xr:uid="{00000000-0005-0000-0000-0000617F0000}"/>
    <cellStyle name="Normal 2 8 4 2 2 3 5" xfId="19427" xr:uid="{00000000-0005-0000-0000-0000627F0000}"/>
    <cellStyle name="Normal 2 8 4 2 2 4" xfId="14431" xr:uid="{00000000-0005-0000-0000-0000637F0000}"/>
    <cellStyle name="Normal 2 8 4 2 2 4 2" xfId="24216" xr:uid="{00000000-0005-0000-0000-0000647F0000}"/>
    <cellStyle name="Normal 2 8 4 2 2 5" xfId="14432" xr:uid="{00000000-0005-0000-0000-0000657F0000}"/>
    <cellStyle name="Normal 2 8 4 2 2 5 2" xfId="28052" xr:uid="{00000000-0005-0000-0000-0000667F0000}"/>
    <cellStyle name="Normal 2 8 4 2 2 6" xfId="14433" xr:uid="{00000000-0005-0000-0000-0000677F0000}"/>
    <cellStyle name="Normal 2 8 4 2 2 6 2" xfId="31889" xr:uid="{00000000-0005-0000-0000-0000687F0000}"/>
    <cellStyle name="Normal 2 8 4 2 2 7" xfId="18400" xr:uid="{00000000-0005-0000-0000-0000697F0000}"/>
    <cellStyle name="Normal 2 8 4 2 3" xfId="14434" xr:uid="{00000000-0005-0000-0000-00006A7F0000}"/>
    <cellStyle name="Normal 2 8 4 2 3 2" xfId="14435" xr:uid="{00000000-0005-0000-0000-00006B7F0000}"/>
    <cellStyle name="Normal 2 8 4 2 3 2 2" xfId="14436" xr:uid="{00000000-0005-0000-0000-00006C7F0000}"/>
    <cellStyle name="Normal 2 8 4 2 3 2 2 2" xfId="24221" xr:uid="{00000000-0005-0000-0000-00006D7F0000}"/>
    <cellStyle name="Normal 2 8 4 2 3 2 3" xfId="14437" xr:uid="{00000000-0005-0000-0000-00006E7F0000}"/>
    <cellStyle name="Normal 2 8 4 2 3 2 3 2" xfId="28057" xr:uid="{00000000-0005-0000-0000-00006F7F0000}"/>
    <cellStyle name="Normal 2 8 4 2 3 2 4" xfId="14438" xr:uid="{00000000-0005-0000-0000-0000707F0000}"/>
    <cellStyle name="Normal 2 8 4 2 3 2 4 2" xfId="31894" xr:uid="{00000000-0005-0000-0000-0000717F0000}"/>
    <cellStyle name="Normal 2 8 4 2 3 2 5" xfId="20413" xr:uid="{00000000-0005-0000-0000-0000727F0000}"/>
    <cellStyle name="Normal 2 8 4 2 3 3" xfId="14439" xr:uid="{00000000-0005-0000-0000-0000737F0000}"/>
    <cellStyle name="Normal 2 8 4 2 3 3 2" xfId="24220" xr:uid="{00000000-0005-0000-0000-0000747F0000}"/>
    <cellStyle name="Normal 2 8 4 2 3 4" xfId="14440" xr:uid="{00000000-0005-0000-0000-0000757F0000}"/>
    <cellStyle name="Normal 2 8 4 2 3 4 2" xfId="28056" xr:uid="{00000000-0005-0000-0000-0000767F0000}"/>
    <cellStyle name="Normal 2 8 4 2 3 5" xfId="14441" xr:uid="{00000000-0005-0000-0000-0000777F0000}"/>
    <cellStyle name="Normal 2 8 4 2 3 5 2" xfId="31893" xr:uid="{00000000-0005-0000-0000-0000787F0000}"/>
    <cellStyle name="Normal 2 8 4 2 3 6" xfId="18402" xr:uid="{00000000-0005-0000-0000-0000797F0000}"/>
    <cellStyle name="Normal 2 8 4 2 4" xfId="14442" xr:uid="{00000000-0005-0000-0000-00007A7F0000}"/>
    <cellStyle name="Normal 2 8 4 2 4 2" xfId="14443" xr:uid="{00000000-0005-0000-0000-00007B7F0000}"/>
    <cellStyle name="Normal 2 8 4 2 4 2 2" xfId="24222" xr:uid="{00000000-0005-0000-0000-00007C7F0000}"/>
    <cellStyle name="Normal 2 8 4 2 4 3" xfId="14444" xr:uid="{00000000-0005-0000-0000-00007D7F0000}"/>
    <cellStyle name="Normal 2 8 4 2 4 3 2" xfId="28058" xr:uid="{00000000-0005-0000-0000-00007E7F0000}"/>
    <cellStyle name="Normal 2 8 4 2 4 4" xfId="14445" xr:uid="{00000000-0005-0000-0000-00007F7F0000}"/>
    <cellStyle name="Normal 2 8 4 2 4 4 2" xfId="31895" xr:uid="{00000000-0005-0000-0000-0000807F0000}"/>
    <cellStyle name="Normal 2 8 4 2 4 5" xfId="19426" xr:uid="{00000000-0005-0000-0000-0000817F0000}"/>
    <cellStyle name="Normal 2 8 4 2 5" xfId="14446" xr:uid="{00000000-0005-0000-0000-0000827F0000}"/>
    <cellStyle name="Normal 2 8 4 2 5 2" xfId="24215" xr:uid="{00000000-0005-0000-0000-0000837F0000}"/>
    <cellStyle name="Normal 2 8 4 2 6" xfId="14447" xr:uid="{00000000-0005-0000-0000-0000847F0000}"/>
    <cellStyle name="Normal 2 8 4 2 6 2" xfId="28051" xr:uid="{00000000-0005-0000-0000-0000857F0000}"/>
    <cellStyle name="Normal 2 8 4 2 7" xfId="14448" xr:uid="{00000000-0005-0000-0000-0000867F0000}"/>
    <cellStyle name="Normal 2 8 4 2 7 2" xfId="31888" xr:uid="{00000000-0005-0000-0000-0000877F0000}"/>
    <cellStyle name="Normal 2 8 4 2 8" xfId="18399" xr:uid="{00000000-0005-0000-0000-0000887F0000}"/>
    <cellStyle name="Normal 2 8 4 3" xfId="14449" xr:uid="{00000000-0005-0000-0000-0000897F0000}"/>
    <cellStyle name="Normal 2 8 4 3 2" xfId="14450" xr:uid="{00000000-0005-0000-0000-00008A7F0000}"/>
    <cellStyle name="Normal 2 8 4 3 2 2" xfId="14451" xr:uid="{00000000-0005-0000-0000-00008B7F0000}"/>
    <cellStyle name="Normal 2 8 4 3 2 2 2" xfId="14452" xr:uid="{00000000-0005-0000-0000-00008C7F0000}"/>
    <cellStyle name="Normal 2 8 4 3 2 2 2 2" xfId="24225" xr:uid="{00000000-0005-0000-0000-00008D7F0000}"/>
    <cellStyle name="Normal 2 8 4 3 2 2 3" xfId="14453" xr:uid="{00000000-0005-0000-0000-00008E7F0000}"/>
    <cellStyle name="Normal 2 8 4 3 2 2 3 2" xfId="28061" xr:uid="{00000000-0005-0000-0000-00008F7F0000}"/>
    <cellStyle name="Normal 2 8 4 3 2 2 4" xfId="14454" xr:uid="{00000000-0005-0000-0000-0000907F0000}"/>
    <cellStyle name="Normal 2 8 4 3 2 2 4 2" xfId="31898" xr:uid="{00000000-0005-0000-0000-0000917F0000}"/>
    <cellStyle name="Normal 2 8 4 3 2 2 5" xfId="20415" xr:uid="{00000000-0005-0000-0000-0000927F0000}"/>
    <cellStyle name="Normal 2 8 4 3 2 3" xfId="14455" xr:uid="{00000000-0005-0000-0000-0000937F0000}"/>
    <cellStyle name="Normal 2 8 4 3 2 3 2" xfId="24224" xr:uid="{00000000-0005-0000-0000-0000947F0000}"/>
    <cellStyle name="Normal 2 8 4 3 2 4" xfId="14456" xr:uid="{00000000-0005-0000-0000-0000957F0000}"/>
    <cellStyle name="Normal 2 8 4 3 2 4 2" xfId="28060" xr:uid="{00000000-0005-0000-0000-0000967F0000}"/>
    <cellStyle name="Normal 2 8 4 3 2 5" xfId="14457" xr:uid="{00000000-0005-0000-0000-0000977F0000}"/>
    <cellStyle name="Normal 2 8 4 3 2 5 2" xfId="31897" xr:uid="{00000000-0005-0000-0000-0000987F0000}"/>
    <cellStyle name="Normal 2 8 4 3 2 6" xfId="18404" xr:uid="{00000000-0005-0000-0000-0000997F0000}"/>
    <cellStyle name="Normal 2 8 4 3 3" xfId="14458" xr:uid="{00000000-0005-0000-0000-00009A7F0000}"/>
    <cellStyle name="Normal 2 8 4 3 3 2" xfId="14459" xr:uid="{00000000-0005-0000-0000-00009B7F0000}"/>
    <cellStyle name="Normal 2 8 4 3 3 2 2" xfId="24226" xr:uid="{00000000-0005-0000-0000-00009C7F0000}"/>
    <cellStyle name="Normal 2 8 4 3 3 3" xfId="14460" xr:uid="{00000000-0005-0000-0000-00009D7F0000}"/>
    <cellStyle name="Normal 2 8 4 3 3 3 2" xfId="28062" xr:uid="{00000000-0005-0000-0000-00009E7F0000}"/>
    <cellStyle name="Normal 2 8 4 3 3 4" xfId="14461" xr:uid="{00000000-0005-0000-0000-00009F7F0000}"/>
    <cellStyle name="Normal 2 8 4 3 3 4 2" xfId="31899" xr:uid="{00000000-0005-0000-0000-0000A07F0000}"/>
    <cellStyle name="Normal 2 8 4 3 3 5" xfId="19428" xr:uid="{00000000-0005-0000-0000-0000A17F0000}"/>
    <cellStyle name="Normal 2 8 4 3 4" xfId="14462" xr:uid="{00000000-0005-0000-0000-0000A27F0000}"/>
    <cellStyle name="Normal 2 8 4 3 4 2" xfId="24223" xr:uid="{00000000-0005-0000-0000-0000A37F0000}"/>
    <cellStyle name="Normal 2 8 4 3 5" xfId="14463" xr:uid="{00000000-0005-0000-0000-0000A47F0000}"/>
    <cellStyle name="Normal 2 8 4 3 5 2" xfId="28059" xr:uid="{00000000-0005-0000-0000-0000A57F0000}"/>
    <cellStyle name="Normal 2 8 4 3 6" xfId="14464" xr:uid="{00000000-0005-0000-0000-0000A67F0000}"/>
    <cellStyle name="Normal 2 8 4 3 6 2" xfId="31896" xr:uid="{00000000-0005-0000-0000-0000A77F0000}"/>
    <cellStyle name="Normal 2 8 4 3 7" xfId="18403" xr:uid="{00000000-0005-0000-0000-0000A87F0000}"/>
    <cellStyle name="Normal 2 8 4 4" xfId="14465" xr:uid="{00000000-0005-0000-0000-0000A97F0000}"/>
    <cellStyle name="Normal 2 8 4 4 2" xfId="14466" xr:uid="{00000000-0005-0000-0000-0000AA7F0000}"/>
    <cellStyle name="Normal 2 8 4 4 2 2" xfId="14467" xr:uid="{00000000-0005-0000-0000-0000AB7F0000}"/>
    <cellStyle name="Normal 2 8 4 4 2 2 2" xfId="24228" xr:uid="{00000000-0005-0000-0000-0000AC7F0000}"/>
    <cellStyle name="Normal 2 8 4 4 2 3" xfId="14468" xr:uid="{00000000-0005-0000-0000-0000AD7F0000}"/>
    <cellStyle name="Normal 2 8 4 4 2 3 2" xfId="28064" xr:uid="{00000000-0005-0000-0000-0000AE7F0000}"/>
    <cellStyle name="Normal 2 8 4 4 2 4" xfId="14469" xr:uid="{00000000-0005-0000-0000-0000AF7F0000}"/>
    <cellStyle name="Normal 2 8 4 4 2 4 2" xfId="31901" xr:uid="{00000000-0005-0000-0000-0000B07F0000}"/>
    <cellStyle name="Normal 2 8 4 4 2 5" xfId="20412" xr:uid="{00000000-0005-0000-0000-0000B17F0000}"/>
    <cellStyle name="Normal 2 8 4 4 3" xfId="14470" xr:uid="{00000000-0005-0000-0000-0000B27F0000}"/>
    <cellStyle name="Normal 2 8 4 4 3 2" xfId="24227" xr:uid="{00000000-0005-0000-0000-0000B37F0000}"/>
    <cellStyle name="Normal 2 8 4 4 4" xfId="14471" xr:uid="{00000000-0005-0000-0000-0000B47F0000}"/>
    <cellStyle name="Normal 2 8 4 4 4 2" xfId="28063" xr:uid="{00000000-0005-0000-0000-0000B57F0000}"/>
    <cellStyle name="Normal 2 8 4 4 5" xfId="14472" xr:uid="{00000000-0005-0000-0000-0000B67F0000}"/>
    <cellStyle name="Normal 2 8 4 4 5 2" xfId="31900" xr:uid="{00000000-0005-0000-0000-0000B77F0000}"/>
    <cellStyle name="Normal 2 8 4 4 6" xfId="18405" xr:uid="{00000000-0005-0000-0000-0000B87F0000}"/>
    <cellStyle name="Normal 2 8 4 5" xfId="14473" xr:uid="{00000000-0005-0000-0000-0000B97F0000}"/>
    <cellStyle name="Normal 2 8 4 5 2" xfId="14474" xr:uid="{00000000-0005-0000-0000-0000BA7F0000}"/>
    <cellStyle name="Normal 2 8 4 5 2 2" xfId="24229" xr:uid="{00000000-0005-0000-0000-0000BB7F0000}"/>
    <cellStyle name="Normal 2 8 4 5 3" xfId="14475" xr:uid="{00000000-0005-0000-0000-0000BC7F0000}"/>
    <cellStyle name="Normal 2 8 4 5 3 2" xfId="28065" xr:uid="{00000000-0005-0000-0000-0000BD7F0000}"/>
    <cellStyle name="Normal 2 8 4 5 4" xfId="14476" xr:uid="{00000000-0005-0000-0000-0000BE7F0000}"/>
    <cellStyle name="Normal 2 8 4 5 4 2" xfId="31902" xr:uid="{00000000-0005-0000-0000-0000BF7F0000}"/>
    <cellStyle name="Normal 2 8 4 5 5" xfId="19425" xr:uid="{00000000-0005-0000-0000-0000C07F0000}"/>
    <cellStyle name="Normal 2 8 4 6" xfId="14477" xr:uid="{00000000-0005-0000-0000-0000C17F0000}"/>
    <cellStyle name="Normal 2 8 4 6 2" xfId="24214" xr:uid="{00000000-0005-0000-0000-0000C27F0000}"/>
    <cellStyle name="Normal 2 8 4 7" xfId="14478" xr:uid="{00000000-0005-0000-0000-0000C37F0000}"/>
    <cellStyle name="Normal 2 8 4 7 2" xfId="28050" xr:uid="{00000000-0005-0000-0000-0000C47F0000}"/>
    <cellStyle name="Normal 2 8 4 8" xfId="14479" xr:uid="{00000000-0005-0000-0000-0000C57F0000}"/>
    <cellStyle name="Normal 2 8 4 8 2" xfId="31887" xr:uid="{00000000-0005-0000-0000-0000C67F0000}"/>
    <cellStyle name="Normal 2 8 4 9" xfId="18398" xr:uid="{00000000-0005-0000-0000-0000C77F0000}"/>
    <cellStyle name="Normal 2 8 5" xfId="14480" xr:uid="{00000000-0005-0000-0000-0000C87F0000}"/>
    <cellStyle name="Normal 2 8 5 2" xfId="14481" xr:uid="{00000000-0005-0000-0000-0000C97F0000}"/>
    <cellStyle name="Normal 2 8 5 2 2" xfId="14482" xr:uid="{00000000-0005-0000-0000-0000CA7F0000}"/>
    <cellStyle name="Normal 2 8 5 2 2 2" xfId="14483" xr:uid="{00000000-0005-0000-0000-0000CB7F0000}"/>
    <cellStyle name="Normal 2 8 5 2 2 2 2" xfId="14484" xr:uid="{00000000-0005-0000-0000-0000CC7F0000}"/>
    <cellStyle name="Normal 2 8 5 2 2 2 2 2" xfId="24233" xr:uid="{00000000-0005-0000-0000-0000CD7F0000}"/>
    <cellStyle name="Normal 2 8 5 2 2 2 3" xfId="14485" xr:uid="{00000000-0005-0000-0000-0000CE7F0000}"/>
    <cellStyle name="Normal 2 8 5 2 2 2 3 2" xfId="28069" xr:uid="{00000000-0005-0000-0000-0000CF7F0000}"/>
    <cellStyle name="Normal 2 8 5 2 2 2 4" xfId="14486" xr:uid="{00000000-0005-0000-0000-0000D07F0000}"/>
    <cellStyle name="Normal 2 8 5 2 2 2 4 2" xfId="31906" xr:uid="{00000000-0005-0000-0000-0000D17F0000}"/>
    <cellStyle name="Normal 2 8 5 2 2 2 5" xfId="20417" xr:uid="{00000000-0005-0000-0000-0000D27F0000}"/>
    <cellStyle name="Normal 2 8 5 2 2 3" xfId="14487" xr:uid="{00000000-0005-0000-0000-0000D37F0000}"/>
    <cellStyle name="Normal 2 8 5 2 2 3 2" xfId="24232" xr:uid="{00000000-0005-0000-0000-0000D47F0000}"/>
    <cellStyle name="Normal 2 8 5 2 2 4" xfId="14488" xr:uid="{00000000-0005-0000-0000-0000D57F0000}"/>
    <cellStyle name="Normal 2 8 5 2 2 4 2" xfId="28068" xr:uid="{00000000-0005-0000-0000-0000D67F0000}"/>
    <cellStyle name="Normal 2 8 5 2 2 5" xfId="14489" xr:uid="{00000000-0005-0000-0000-0000D77F0000}"/>
    <cellStyle name="Normal 2 8 5 2 2 5 2" xfId="31905" xr:uid="{00000000-0005-0000-0000-0000D87F0000}"/>
    <cellStyle name="Normal 2 8 5 2 2 6" xfId="18408" xr:uid="{00000000-0005-0000-0000-0000D97F0000}"/>
    <cellStyle name="Normal 2 8 5 2 3" xfId="14490" xr:uid="{00000000-0005-0000-0000-0000DA7F0000}"/>
    <cellStyle name="Normal 2 8 5 2 3 2" xfId="14491" xr:uid="{00000000-0005-0000-0000-0000DB7F0000}"/>
    <cellStyle name="Normal 2 8 5 2 3 2 2" xfId="24234" xr:uid="{00000000-0005-0000-0000-0000DC7F0000}"/>
    <cellStyle name="Normal 2 8 5 2 3 3" xfId="14492" xr:uid="{00000000-0005-0000-0000-0000DD7F0000}"/>
    <cellStyle name="Normal 2 8 5 2 3 3 2" xfId="28070" xr:uid="{00000000-0005-0000-0000-0000DE7F0000}"/>
    <cellStyle name="Normal 2 8 5 2 3 4" xfId="14493" xr:uid="{00000000-0005-0000-0000-0000DF7F0000}"/>
    <cellStyle name="Normal 2 8 5 2 3 4 2" xfId="31907" xr:uid="{00000000-0005-0000-0000-0000E07F0000}"/>
    <cellStyle name="Normal 2 8 5 2 3 5" xfId="19430" xr:uid="{00000000-0005-0000-0000-0000E17F0000}"/>
    <cellStyle name="Normal 2 8 5 2 4" xfId="14494" xr:uid="{00000000-0005-0000-0000-0000E27F0000}"/>
    <cellStyle name="Normal 2 8 5 2 4 2" xfId="24231" xr:uid="{00000000-0005-0000-0000-0000E37F0000}"/>
    <cellStyle name="Normal 2 8 5 2 5" xfId="14495" xr:uid="{00000000-0005-0000-0000-0000E47F0000}"/>
    <cellStyle name="Normal 2 8 5 2 5 2" xfId="28067" xr:uid="{00000000-0005-0000-0000-0000E57F0000}"/>
    <cellStyle name="Normal 2 8 5 2 6" xfId="14496" xr:uid="{00000000-0005-0000-0000-0000E67F0000}"/>
    <cellStyle name="Normal 2 8 5 2 6 2" xfId="31904" xr:uid="{00000000-0005-0000-0000-0000E77F0000}"/>
    <cellStyle name="Normal 2 8 5 2 7" xfId="18407" xr:uid="{00000000-0005-0000-0000-0000E87F0000}"/>
    <cellStyle name="Normal 2 8 5 3" xfId="14497" xr:uid="{00000000-0005-0000-0000-0000E97F0000}"/>
    <cellStyle name="Normal 2 8 5 3 2" xfId="14498" xr:uid="{00000000-0005-0000-0000-0000EA7F0000}"/>
    <cellStyle name="Normal 2 8 5 3 2 2" xfId="14499" xr:uid="{00000000-0005-0000-0000-0000EB7F0000}"/>
    <cellStyle name="Normal 2 8 5 3 2 2 2" xfId="24236" xr:uid="{00000000-0005-0000-0000-0000EC7F0000}"/>
    <cellStyle name="Normal 2 8 5 3 2 3" xfId="14500" xr:uid="{00000000-0005-0000-0000-0000ED7F0000}"/>
    <cellStyle name="Normal 2 8 5 3 2 3 2" xfId="28072" xr:uid="{00000000-0005-0000-0000-0000EE7F0000}"/>
    <cellStyle name="Normal 2 8 5 3 2 4" xfId="14501" xr:uid="{00000000-0005-0000-0000-0000EF7F0000}"/>
    <cellStyle name="Normal 2 8 5 3 2 4 2" xfId="31909" xr:uid="{00000000-0005-0000-0000-0000F07F0000}"/>
    <cellStyle name="Normal 2 8 5 3 2 5" xfId="20416" xr:uid="{00000000-0005-0000-0000-0000F17F0000}"/>
    <cellStyle name="Normal 2 8 5 3 3" xfId="14502" xr:uid="{00000000-0005-0000-0000-0000F27F0000}"/>
    <cellStyle name="Normal 2 8 5 3 3 2" xfId="24235" xr:uid="{00000000-0005-0000-0000-0000F37F0000}"/>
    <cellStyle name="Normal 2 8 5 3 4" xfId="14503" xr:uid="{00000000-0005-0000-0000-0000F47F0000}"/>
    <cellStyle name="Normal 2 8 5 3 4 2" xfId="28071" xr:uid="{00000000-0005-0000-0000-0000F57F0000}"/>
    <cellStyle name="Normal 2 8 5 3 5" xfId="14504" xr:uid="{00000000-0005-0000-0000-0000F67F0000}"/>
    <cellStyle name="Normal 2 8 5 3 5 2" xfId="31908" xr:uid="{00000000-0005-0000-0000-0000F77F0000}"/>
    <cellStyle name="Normal 2 8 5 3 6" xfId="18409" xr:uid="{00000000-0005-0000-0000-0000F87F0000}"/>
    <cellStyle name="Normal 2 8 5 4" xfId="14505" xr:uid="{00000000-0005-0000-0000-0000F97F0000}"/>
    <cellStyle name="Normal 2 8 5 4 2" xfId="14506" xr:uid="{00000000-0005-0000-0000-0000FA7F0000}"/>
    <cellStyle name="Normal 2 8 5 4 2 2" xfId="24237" xr:uid="{00000000-0005-0000-0000-0000FB7F0000}"/>
    <cellStyle name="Normal 2 8 5 4 3" xfId="14507" xr:uid="{00000000-0005-0000-0000-0000FC7F0000}"/>
    <cellStyle name="Normal 2 8 5 4 3 2" xfId="28073" xr:uid="{00000000-0005-0000-0000-0000FD7F0000}"/>
    <cellStyle name="Normal 2 8 5 4 4" xfId="14508" xr:uid="{00000000-0005-0000-0000-0000FE7F0000}"/>
    <cellStyle name="Normal 2 8 5 4 4 2" xfId="31910" xr:uid="{00000000-0005-0000-0000-0000FF7F0000}"/>
    <cellStyle name="Normal 2 8 5 4 5" xfId="19429" xr:uid="{00000000-0005-0000-0000-000000800000}"/>
    <cellStyle name="Normal 2 8 5 5" xfId="14509" xr:uid="{00000000-0005-0000-0000-000001800000}"/>
    <cellStyle name="Normal 2 8 5 5 2" xfId="24230" xr:uid="{00000000-0005-0000-0000-000002800000}"/>
    <cellStyle name="Normal 2 8 5 6" xfId="14510" xr:uid="{00000000-0005-0000-0000-000003800000}"/>
    <cellStyle name="Normal 2 8 5 6 2" xfId="28066" xr:uid="{00000000-0005-0000-0000-000004800000}"/>
    <cellStyle name="Normal 2 8 5 7" xfId="14511" xr:uid="{00000000-0005-0000-0000-000005800000}"/>
    <cellStyle name="Normal 2 8 5 7 2" xfId="31903" xr:uid="{00000000-0005-0000-0000-000006800000}"/>
    <cellStyle name="Normal 2 8 5 8" xfId="18406" xr:uid="{00000000-0005-0000-0000-000007800000}"/>
    <cellStyle name="Normal 2 8 6" xfId="14512" xr:uid="{00000000-0005-0000-0000-000008800000}"/>
    <cellStyle name="Normal 2 8 6 2" xfId="14513" xr:uid="{00000000-0005-0000-0000-000009800000}"/>
    <cellStyle name="Normal 2 8 6 2 2" xfId="14514" xr:uid="{00000000-0005-0000-0000-00000A800000}"/>
    <cellStyle name="Normal 2 8 6 2 2 2" xfId="14515" xr:uid="{00000000-0005-0000-0000-00000B800000}"/>
    <cellStyle name="Normal 2 8 6 2 2 2 2" xfId="24240" xr:uid="{00000000-0005-0000-0000-00000C800000}"/>
    <cellStyle name="Normal 2 8 6 2 2 3" xfId="14516" xr:uid="{00000000-0005-0000-0000-00000D800000}"/>
    <cellStyle name="Normal 2 8 6 2 2 3 2" xfId="28076" xr:uid="{00000000-0005-0000-0000-00000E800000}"/>
    <cellStyle name="Normal 2 8 6 2 2 4" xfId="14517" xr:uid="{00000000-0005-0000-0000-00000F800000}"/>
    <cellStyle name="Normal 2 8 6 2 2 4 2" xfId="31913" xr:uid="{00000000-0005-0000-0000-000010800000}"/>
    <cellStyle name="Normal 2 8 6 2 2 5" xfId="20418" xr:uid="{00000000-0005-0000-0000-000011800000}"/>
    <cellStyle name="Normal 2 8 6 2 3" xfId="14518" xr:uid="{00000000-0005-0000-0000-000012800000}"/>
    <cellStyle name="Normal 2 8 6 2 3 2" xfId="24239" xr:uid="{00000000-0005-0000-0000-000013800000}"/>
    <cellStyle name="Normal 2 8 6 2 4" xfId="14519" xr:uid="{00000000-0005-0000-0000-000014800000}"/>
    <cellStyle name="Normal 2 8 6 2 4 2" xfId="28075" xr:uid="{00000000-0005-0000-0000-000015800000}"/>
    <cellStyle name="Normal 2 8 6 2 5" xfId="14520" xr:uid="{00000000-0005-0000-0000-000016800000}"/>
    <cellStyle name="Normal 2 8 6 2 5 2" xfId="31912" xr:uid="{00000000-0005-0000-0000-000017800000}"/>
    <cellStyle name="Normal 2 8 6 2 6" xfId="18411" xr:uid="{00000000-0005-0000-0000-000018800000}"/>
    <cellStyle name="Normal 2 8 6 3" xfId="14521" xr:uid="{00000000-0005-0000-0000-000019800000}"/>
    <cellStyle name="Normal 2 8 6 3 2" xfId="14522" xr:uid="{00000000-0005-0000-0000-00001A800000}"/>
    <cellStyle name="Normal 2 8 6 3 2 2" xfId="24241" xr:uid="{00000000-0005-0000-0000-00001B800000}"/>
    <cellStyle name="Normal 2 8 6 3 3" xfId="14523" xr:uid="{00000000-0005-0000-0000-00001C800000}"/>
    <cellStyle name="Normal 2 8 6 3 3 2" xfId="28077" xr:uid="{00000000-0005-0000-0000-00001D800000}"/>
    <cellStyle name="Normal 2 8 6 3 4" xfId="14524" xr:uid="{00000000-0005-0000-0000-00001E800000}"/>
    <cellStyle name="Normal 2 8 6 3 4 2" xfId="31914" xr:uid="{00000000-0005-0000-0000-00001F800000}"/>
    <cellStyle name="Normal 2 8 6 3 5" xfId="19431" xr:uid="{00000000-0005-0000-0000-000020800000}"/>
    <cellStyle name="Normal 2 8 6 4" xfId="14525" xr:uid="{00000000-0005-0000-0000-000021800000}"/>
    <cellStyle name="Normal 2 8 6 4 2" xfId="24238" xr:uid="{00000000-0005-0000-0000-000022800000}"/>
    <cellStyle name="Normal 2 8 6 5" xfId="14526" xr:uid="{00000000-0005-0000-0000-000023800000}"/>
    <cellStyle name="Normal 2 8 6 5 2" xfId="28074" xr:uid="{00000000-0005-0000-0000-000024800000}"/>
    <cellStyle name="Normal 2 8 6 6" xfId="14527" xr:uid="{00000000-0005-0000-0000-000025800000}"/>
    <cellStyle name="Normal 2 8 6 6 2" xfId="31911" xr:uid="{00000000-0005-0000-0000-000026800000}"/>
    <cellStyle name="Normal 2 8 6 7" xfId="18410" xr:uid="{00000000-0005-0000-0000-000027800000}"/>
    <cellStyle name="Normal 2 8 7" xfId="14528" xr:uid="{00000000-0005-0000-0000-000028800000}"/>
    <cellStyle name="Normal 2 8 7 2" xfId="14529" xr:uid="{00000000-0005-0000-0000-000029800000}"/>
    <cellStyle name="Normal 2 8 7 2 2" xfId="14530" xr:uid="{00000000-0005-0000-0000-00002A800000}"/>
    <cellStyle name="Normal 2 8 7 2 2 2" xfId="14531" xr:uid="{00000000-0005-0000-0000-00002B800000}"/>
    <cellStyle name="Normal 2 8 7 2 2 2 2" xfId="24244" xr:uid="{00000000-0005-0000-0000-00002C800000}"/>
    <cellStyle name="Normal 2 8 7 2 2 3" xfId="14532" xr:uid="{00000000-0005-0000-0000-00002D800000}"/>
    <cellStyle name="Normal 2 8 7 2 2 3 2" xfId="28080" xr:uid="{00000000-0005-0000-0000-00002E800000}"/>
    <cellStyle name="Normal 2 8 7 2 2 4" xfId="14533" xr:uid="{00000000-0005-0000-0000-00002F800000}"/>
    <cellStyle name="Normal 2 8 7 2 2 4 2" xfId="31917" xr:uid="{00000000-0005-0000-0000-000030800000}"/>
    <cellStyle name="Normal 2 8 7 2 2 5" xfId="20615" xr:uid="{00000000-0005-0000-0000-000031800000}"/>
    <cellStyle name="Normal 2 8 7 2 3" xfId="14534" xr:uid="{00000000-0005-0000-0000-000032800000}"/>
    <cellStyle name="Normal 2 8 7 2 3 2" xfId="24243" xr:uid="{00000000-0005-0000-0000-000033800000}"/>
    <cellStyle name="Normal 2 8 7 2 4" xfId="14535" xr:uid="{00000000-0005-0000-0000-000034800000}"/>
    <cellStyle name="Normal 2 8 7 2 4 2" xfId="28079" xr:uid="{00000000-0005-0000-0000-000035800000}"/>
    <cellStyle name="Normal 2 8 7 2 5" xfId="14536" xr:uid="{00000000-0005-0000-0000-000036800000}"/>
    <cellStyle name="Normal 2 8 7 2 5 2" xfId="31916" xr:uid="{00000000-0005-0000-0000-000037800000}"/>
    <cellStyle name="Normal 2 8 7 2 6" xfId="18413" xr:uid="{00000000-0005-0000-0000-000038800000}"/>
    <cellStyle name="Normal 2 8 7 3" xfId="14537" xr:uid="{00000000-0005-0000-0000-000039800000}"/>
    <cellStyle name="Normal 2 8 7 3 2" xfId="14538" xr:uid="{00000000-0005-0000-0000-00003A800000}"/>
    <cellStyle name="Normal 2 8 7 3 2 2" xfId="24245" xr:uid="{00000000-0005-0000-0000-00003B800000}"/>
    <cellStyle name="Normal 2 8 7 3 3" xfId="14539" xr:uid="{00000000-0005-0000-0000-00003C800000}"/>
    <cellStyle name="Normal 2 8 7 3 3 2" xfId="28081" xr:uid="{00000000-0005-0000-0000-00003D800000}"/>
    <cellStyle name="Normal 2 8 7 3 4" xfId="14540" xr:uid="{00000000-0005-0000-0000-00003E800000}"/>
    <cellStyle name="Normal 2 8 7 3 4 2" xfId="31918" xr:uid="{00000000-0005-0000-0000-00003F800000}"/>
    <cellStyle name="Normal 2 8 7 3 5" xfId="19559" xr:uid="{00000000-0005-0000-0000-000040800000}"/>
    <cellStyle name="Normal 2 8 7 4" xfId="14541" xr:uid="{00000000-0005-0000-0000-000041800000}"/>
    <cellStyle name="Normal 2 8 7 4 2" xfId="24242" xr:uid="{00000000-0005-0000-0000-000042800000}"/>
    <cellStyle name="Normal 2 8 7 5" xfId="14542" xr:uid="{00000000-0005-0000-0000-000043800000}"/>
    <cellStyle name="Normal 2 8 7 5 2" xfId="28078" xr:uid="{00000000-0005-0000-0000-000044800000}"/>
    <cellStyle name="Normal 2 8 7 6" xfId="14543" xr:uid="{00000000-0005-0000-0000-000045800000}"/>
    <cellStyle name="Normal 2 8 7 6 2" xfId="31915" xr:uid="{00000000-0005-0000-0000-000046800000}"/>
    <cellStyle name="Normal 2 8 7 7" xfId="18412" xr:uid="{00000000-0005-0000-0000-000047800000}"/>
    <cellStyle name="Normal 2 8 8" xfId="14544" xr:uid="{00000000-0005-0000-0000-000048800000}"/>
    <cellStyle name="Normal 2 8 8 2" xfId="14545" xr:uid="{00000000-0005-0000-0000-000049800000}"/>
    <cellStyle name="Normal 2 8 8 2 2" xfId="14546" xr:uid="{00000000-0005-0000-0000-00004A800000}"/>
    <cellStyle name="Normal 2 8 8 2 2 2" xfId="24247" xr:uid="{00000000-0005-0000-0000-00004B800000}"/>
    <cellStyle name="Normal 2 8 8 2 3" xfId="14547" xr:uid="{00000000-0005-0000-0000-00004C800000}"/>
    <cellStyle name="Normal 2 8 8 2 3 2" xfId="28083" xr:uid="{00000000-0005-0000-0000-00004D800000}"/>
    <cellStyle name="Normal 2 8 8 2 4" xfId="14548" xr:uid="{00000000-0005-0000-0000-00004E800000}"/>
    <cellStyle name="Normal 2 8 8 2 4 2" xfId="31920" xr:uid="{00000000-0005-0000-0000-00004F800000}"/>
    <cellStyle name="Normal 2 8 8 2 5" xfId="20395" xr:uid="{00000000-0005-0000-0000-000050800000}"/>
    <cellStyle name="Normal 2 8 8 3" xfId="14549" xr:uid="{00000000-0005-0000-0000-000051800000}"/>
    <cellStyle name="Normal 2 8 8 3 2" xfId="24246" xr:uid="{00000000-0005-0000-0000-000052800000}"/>
    <cellStyle name="Normal 2 8 8 4" xfId="14550" xr:uid="{00000000-0005-0000-0000-000053800000}"/>
    <cellStyle name="Normal 2 8 8 4 2" xfId="28082" xr:uid="{00000000-0005-0000-0000-000054800000}"/>
    <cellStyle name="Normal 2 8 8 5" xfId="14551" xr:uid="{00000000-0005-0000-0000-000055800000}"/>
    <cellStyle name="Normal 2 8 8 5 2" xfId="31919" xr:uid="{00000000-0005-0000-0000-000056800000}"/>
    <cellStyle name="Normal 2 8 8 6" xfId="18414" xr:uid="{00000000-0005-0000-0000-000057800000}"/>
    <cellStyle name="Normal 2 8 9" xfId="14552" xr:uid="{00000000-0005-0000-0000-000058800000}"/>
    <cellStyle name="Normal 2 8 9 2" xfId="14553" xr:uid="{00000000-0005-0000-0000-000059800000}"/>
    <cellStyle name="Normal 2 8 9 2 2" xfId="24248" xr:uid="{00000000-0005-0000-0000-00005A800000}"/>
    <cellStyle name="Normal 2 8 9 3" xfId="14554" xr:uid="{00000000-0005-0000-0000-00005B800000}"/>
    <cellStyle name="Normal 2 8 9 3 2" xfId="28084" xr:uid="{00000000-0005-0000-0000-00005C800000}"/>
    <cellStyle name="Normal 2 8 9 4" xfId="14555" xr:uid="{00000000-0005-0000-0000-00005D800000}"/>
    <cellStyle name="Normal 2 8 9 4 2" xfId="31921" xr:uid="{00000000-0005-0000-0000-00005E800000}"/>
    <cellStyle name="Normal 2 8 9 5" xfId="19408" xr:uid="{00000000-0005-0000-0000-00005F800000}"/>
    <cellStyle name="Normal 2 9" xfId="14556" xr:uid="{00000000-0005-0000-0000-000060800000}"/>
    <cellStyle name="Normal 2 9 10" xfId="14557" xr:uid="{00000000-0005-0000-0000-000061800000}"/>
    <cellStyle name="Normal 2 9 10 2" xfId="24249" xr:uid="{00000000-0005-0000-0000-000062800000}"/>
    <cellStyle name="Normal 2 9 11" xfId="14558" xr:uid="{00000000-0005-0000-0000-000063800000}"/>
    <cellStyle name="Normal 2 9 11 2" xfId="28085" xr:uid="{00000000-0005-0000-0000-000064800000}"/>
    <cellStyle name="Normal 2 9 12" xfId="14559" xr:uid="{00000000-0005-0000-0000-000065800000}"/>
    <cellStyle name="Normal 2 9 12 2" xfId="31922" xr:uid="{00000000-0005-0000-0000-000066800000}"/>
    <cellStyle name="Normal 2 9 13" xfId="32668" xr:uid="{00000000-0005-0000-0000-000067800000}"/>
    <cellStyle name="Normal 2 9 14" xfId="35421" xr:uid="{00000000-0005-0000-0000-000068800000}"/>
    <cellStyle name="Normal 2 9 15" xfId="18415" xr:uid="{00000000-0005-0000-0000-000069800000}"/>
    <cellStyle name="Normal 2 9 2" xfId="14560" xr:uid="{00000000-0005-0000-0000-00006A800000}"/>
    <cellStyle name="Normal 2 9 2 10" xfId="14561" xr:uid="{00000000-0005-0000-0000-00006B800000}"/>
    <cellStyle name="Normal 2 9 2 10 2" xfId="31923" xr:uid="{00000000-0005-0000-0000-00006C800000}"/>
    <cellStyle name="Normal 2 9 2 11" xfId="18416" xr:uid="{00000000-0005-0000-0000-00006D800000}"/>
    <cellStyle name="Normal 2 9 2 2" xfId="14562" xr:uid="{00000000-0005-0000-0000-00006E800000}"/>
    <cellStyle name="Normal 2 9 2 2 2" xfId="14563" xr:uid="{00000000-0005-0000-0000-00006F800000}"/>
    <cellStyle name="Normal 2 9 2 2 2 2" xfId="14564" xr:uid="{00000000-0005-0000-0000-000070800000}"/>
    <cellStyle name="Normal 2 9 2 2 2 2 2" xfId="14565" xr:uid="{00000000-0005-0000-0000-000071800000}"/>
    <cellStyle name="Normal 2 9 2 2 2 2 2 2" xfId="14566" xr:uid="{00000000-0005-0000-0000-000072800000}"/>
    <cellStyle name="Normal 2 9 2 2 2 2 2 2 2" xfId="14567" xr:uid="{00000000-0005-0000-0000-000073800000}"/>
    <cellStyle name="Normal 2 9 2 2 2 2 2 2 2 2" xfId="24255" xr:uid="{00000000-0005-0000-0000-000074800000}"/>
    <cellStyle name="Normal 2 9 2 2 2 2 2 2 3" xfId="14568" xr:uid="{00000000-0005-0000-0000-000075800000}"/>
    <cellStyle name="Normal 2 9 2 2 2 2 2 2 3 2" xfId="28091" xr:uid="{00000000-0005-0000-0000-000076800000}"/>
    <cellStyle name="Normal 2 9 2 2 2 2 2 2 4" xfId="14569" xr:uid="{00000000-0005-0000-0000-000077800000}"/>
    <cellStyle name="Normal 2 9 2 2 2 2 2 2 4 2" xfId="31928" xr:uid="{00000000-0005-0000-0000-000078800000}"/>
    <cellStyle name="Normal 2 9 2 2 2 2 2 2 5" xfId="20423" xr:uid="{00000000-0005-0000-0000-000079800000}"/>
    <cellStyle name="Normal 2 9 2 2 2 2 2 3" xfId="14570" xr:uid="{00000000-0005-0000-0000-00007A800000}"/>
    <cellStyle name="Normal 2 9 2 2 2 2 2 3 2" xfId="24254" xr:uid="{00000000-0005-0000-0000-00007B800000}"/>
    <cellStyle name="Normal 2 9 2 2 2 2 2 4" xfId="14571" xr:uid="{00000000-0005-0000-0000-00007C800000}"/>
    <cellStyle name="Normal 2 9 2 2 2 2 2 4 2" xfId="28090" xr:uid="{00000000-0005-0000-0000-00007D800000}"/>
    <cellStyle name="Normal 2 9 2 2 2 2 2 5" xfId="14572" xr:uid="{00000000-0005-0000-0000-00007E800000}"/>
    <cellStyle name="Normal 2 9 2 2 2 2 2 5 2" xfId="31927" xr:uid="{00000000-0005-0000-0000-00007F800000}"/>
    <cellStyle name="Normal 2 9 2 2 2 2 2 6" xfId="18420" xr:uid="{00000000-0005-0000-0000-000080800000}"/>
    <cellStyle name="Normal 2 9 2 2 2 2 3" xfId="14573" xr:uid="{00000000-0005-0000-0000-000081800000}"/>
    <cellStyle name="Normal 2 9 2 2 2 2 3 2" xfId="14574" xr:uid="{00000000-0005-0000-0000-000082800000}"/>
    <cellStyle name="Normal 2 9 2 2 2 2 3 2 2" xfId="24256" xr:uid="{00000000-0005-0000-0000-000083800000}"/>
    <cellStyle name="Normal 2 9 2 2 2 2 3 3" xfId="14575" xr:uid="{00000000-0005-0000-0000-000084800000}"/>
    <cellStyle name="Normal 2 9 2 2 2 2 3 3 2" xfId="28092" xr:uid="{00000000-0005-0000-0000-000085800000}"/>
    <cellStyle name="Normal 2 9 2 2 2 2 3 4" xfId="14576" xr:uid="{00000000-0005-0000-0000-000086800000}"/>
    <cellStyle name="Normal 2 9 2 2 2 2 3 4 2" xfId="31929" xr:uid="{00000000-0005-0000-0000-000087800000}"/>
    <cellStyle name="Normal 2 9 2 2 2 2 3 5" xfId="19436" xr:uid="{00000000-0005-0000-0000-000088800000}"/>
    <cellStyle name="Normal 2 9 2 2 2 2 4" xfId="14577" xr:uid="{00000000-0005-0000-0000-000089800000}"/>
    <cellStyle name="Normal 2 9 2 2 2 2 4 2" xfId="24253" xr:uid="{00000000-0005-0000-0000-00008A800000}"/>
    <cellStyle name="Normal 2 9 2 2 2 2 5" xfId="14578" xr:uid="{00000000-0005-0000-0000-00008B800000}"/>
    <cellStyle name="Normal 2 9 2 2 2 2 5 2" xfId="28089" xr:uid="{00000000-0005-0000-0000-00008C800000}"/>
    <cellStyle name="Normal 2 9 2 2 2 2 6" xfId="14579" xr:uid="{00000000-0005-0000-0000-00008D800000}"/>
    <cellStyle name="Normal 2 9 2 2 2 2 6 2" xfId="31926" xr:uid="{00000000-0005-0000-0000-00008E800000}"/>
    <cellStyle name="Normal 2 9 2 2 2 2 7" xfId="18419" xr:uid="{00000000-0005-0000-0000-00008F800000}"/>
    <cellStyle name="Normal 2 9 2 2 2 3" xfId="14580" xr:uid="{00000000-0005-0000-0000-000090800000}"/>
    <cellStyle name="Normal 2 9 2 2 2 3 2" xfId="14581" xr:uid="{00000000-0005-0000-0000-000091800000}"/>
    <cellStyle name="Normal 2 9 2 2 2 3 2 2" xfId="14582" xr:uid="{00000000-0005-0000-0000-000092800000}"/>
    <cellStyle name="Normal 2 9 2 2 2 3 2 2 2" xfId="24258" xr:uid="{00000000-0005-0000-0000-000093800000}"/>
    <cellStyle name="Normal 2 9 2 2 2 3 2 3" xfId="14583" xr:uid="{00000000-0005-0000-0000-000094800000}"/>
    <cellStyle name="Normal 2 9 2 2 2 3 2 3 2" xfId="28094" xr:uid="{00000000-0005-0000-0000-000095800000}"/>
    <cellStyle name="Normal 2 9 2 2 2 3 2 4" xfId="14584" xr:uid="{00000000-0005-0000-0000-000096800000}"/>
    <cellStyle name="Normal 2 9 2 2 2 3 2 4 2" xfId="31931" xr:uid="{00000000-0005-0000-0000-000097800000}"/>
    <cellStyle name="Normal 2 9 2 2 2 3 2 5" xfId="20422" xr:uid="{00000000-0005-0000-0000-000098800000}"/>
    <cellStyle name="Normal 2 9 2 2 2 3 3" xfId="14585" xr:uid="{00000000-0005-0000-0000-000099800000}"/>
    <cellStyle name="Normal 2 9 2 2 2 3 3 2" xfId="24257" xr:uid="{00000000-0005-0000-0000-00009A800000}"/>
    <cellStyle name="Normal 2 9 2 2 2 3 4" xfId="14586" xr:uid="{00000000-0005-0000-0000-00009B800000}"/>
    <cellStyle name="Normal 2 9 2 2 2 3 4 2" xfId="28093" xr:uid="{00000000-0005-0000-0000-00009C800000}"/>
    <cellStyle name="Normal 2 9 2 2 2 3 5" xfId="14587" xr:uid="{00000000-0005-0000-0000-00009D800000}"/>
    <cellStyle name="Normal 2 9 2 2 2 3 5 2" xfId="31930" xr:uid="{00000000-0005-0000-0000-00009E800000}"/>
    <cellStyle name="Normal 2 9 2 2 2 3 6" xfId="18421" xr:uid="{00000000-0005-0000-0000-00009F800000}"/>
    <cellStyle name="Normal 2 9 2 2 2 4" xfId="14588" xr:uid="{00000000-0005-0000-0000-0000A0800000}"/>
    <cellStyle name="Normal 2 9 2 2 2 4 2" xfId="14589" xr:uid="{00000000-0005-0000-0000-0000A1800000}"/>
    <cellStyle name="Normal 2 9 2 2 2 4 2 2" xfId="24259" xr:uid="{00000000-0005-0000-0000-0000A2800000}"/>
    <cellStyle name="Normal 2 9 2 2 2 4 3" xfId="14590" xr:uid="{00000000-0005-0000-0000-0000A3800000}"/>
    <cellStyle name="Normal 2 9 2 2 2 4 3 2" xfId="28095" xr:uid="{00000000-0005-0000-0000-0000A4800000}"/>
    <cellStyle name="Normal 2 9 2 2 2 4 4" xfId="14591" xr:uid="{00000000-0005-0000-0000-0000A5800000}"/>
    <cellStyle name="Normal 2 9 2 2 2 4 4 2" xfId="31932" xr:uid="{00000000-0005-0000-0000-0000A6800000}"/>
    <cellStyle name="Normal 2 9 2 2 2 4 5" xfId="19435" xr:uid="{00000000-0005-0000-0000-0000A7800000}"/>
    <cellStyle name="Normal 2 9 2 2 2 5" xfId="14592" xr:uid="{00000000-0005-0000-0000-0000A8800000}"/>
    <cellStyle name="Normal 2 9 2 2 2 5 2" xfId="24252" xr:uid="{00000000-0005-0000-0000-0000A9800000}"/>
    <cellStyle name="Normal 2 9 2 2 2 6" xfId="14593" xr:uid="{00000000-0005-0000-0000-0000AA800000}"/>
    <cellStyle name="Normal 2 9 2 2 2 6 2" xfId="28088" xr:uid="{00000000-0005-0000-0000-0000AB800000}"/>
    <cellStyle name="Normal 2 9 2 2 2 7" xfId="14594" xr:uid="{00000000-0005-0000-0000-0000AC800000}"/>
    <cellStyle name="Normal 2 9 2 2 2 7 2" xfId="31925" xr:uid="{00000000-0005-0000-0000-0000AD800000}"/>
    <cellStyle name="Normal 2 9 2 2 2 8" xfId="18418" xr:uid="{00000000-0005-0000-0000-0000AE800000}"/>
    <cellStyle name="Normal 2 9 2 2 3" xfId="14595" xr:uid="{00000000-0005-0000-0000-0000AF800000}"/>
    <cellStyle name="Normal 2 9 2 2 3 2" xfId="14596" xr:uid="{00000000-0005-0000-0000-0000B0800000}"/>
    <cellStyle name="Normal 2 9 2 2 3 2 2" xfId="14597" xr:uid="{00000000-0005-0000-0000-0000B1800000}"/>
    <cellStyle name="Normal 2 9 2 2 3 2 2 2" xfId="14598" xr:uid="{00000000-0005-0000-0000-0000B2800000}"/>
    <cellStyle name="Normal 2 9 2 2 3 2 2 2 2" xfId="24262" xr:uid="{00000000-0005-0000-0000-0000B3800000}"/>
    <cellStyle name="Normal 2 9 2 2 3 2 2 3" xfId="14599" xr:uid="{00000000-0005-0000-0000-0000B4800000}"/>
    <cellStyle name="Normal 2 9 2 2 3 2 2 3 2" xfId="28098" xr:uid="{00000000-0005-0000-0000-0000B5800000}"/>
    <cellStyle name="Normal 2 9 2 2 3 2 2 4" xfId="14600" xr:uid="{00000000-0005-0000-0000-0000B6800000}"/>
    <cellStyle name="Normal 2 9 2 2 3 2 2 4 2" xfId="31935" xr:uid="{00000000-0005-0000-0000-0000B7800000}"/>
    <cellStyle name="Normal 2 9 2 2 3 2 2 5" xfId="20424" xr:uid="{00000000-0005-0000-0000-0000B8800000}"/>
    <cellStyle name="Normal 2 9 2 2 3 2 3" xfId="14601" xr:uid="{00000000-0005-0000-0000-0000B9800000}"/>
    <cellStyle name="Normal 2 9 2 2 3 2 3 2" xfId="24261" xr:uid="{00000000-0005-0000-0000-0000BA800000}"/>
    <cellStyle name="Normal 2 9 2 2 3 2 4" xfId="14602" xr:uid="{00000000-0005-0000-0000-0000BB800000}"/>
    <cellStyle name="Normal 2 9 2 2 3 2 4 2" xfId="28097" xr:uid="{00000000-0005-0000-0000-0000BC800000}"/>
    <cellStyle name="Normal 2 9 2 2 3 2 5" xfId="14603" xr:uid="{00000000-0005-0000-0000-0000BD800000}"/>
    <cellStyle name="Normal 2 9 2 2 3 2 5 2" xfId="31934" xr:uid="{00000000-0005-0000-0000-0000BE800000}"/>
    <cellStyle name="Normal 2 9 2 2 3 2 6" xfId="18423" xr:uid="{00000000-0005-0000-0000-0000BF800000}"/>
    <cellStyle name="Normal 2 9 2 2 3 3" xfId="14604" xr:uid="{00000000-0005-0000-0000-0000C0800000}"/>
    <cellStyle name="Normal 2 9 2 2 3 3 2" xfId="14605" xr:uid="{00000000-0005-0000-0000-0000C1800000}"/>
    <cellStyle name="Normal 2 9 2 2 3 3 2 2" xfId="24263" xr:uid="{00000000-0005-0000-0000-0000C2800000}"/>
    <cellStyle name="Normal 2 9 2 2 3 3 3" xfId="14606" xr:uid="{00000000-0005-0000-0000-0000C3800000}"/>
    <cellStyle name="Normal 2 9 2 2 3 3 3 2" xfId="28099" xr:uid="{00000000-0005-0000-0000-0000C4800000}"/>
    <cellStyle name="Normal 2 9 2 2 3 3 4" xfId="14607" xr:uid="{00000000-0005-0000-0000-0000C5800000}"/>
    <cellStyle name="Normal 2 9 2 2 3 3 4 2" xfId="31936" xr:uid="{00000000-0005-0000-0000-0000C6800000}"/>
    <cellStyle name="Normal 2 9 2 2 3 3 5" xfId="19437" xr:uid="{00000000-0005-0000-0000-0000C7800000}"/>
    <cellStyle name="Normal 2 9 2 2 3 4" xfId="14608" xr:uid="{00000000-0005-0000-0000-0000C8800000}"/>
    <cellStyle name="Normal 2 9 2 2 3 4 2" xfId="24260" xr:uid="{00000000-0005-0000-0000-0000C9800000}"/>
    <cellStyle name="Normal 2 9 2 2 3 5" xfId="14609" xr:uid="{00000000-0005-0000-0000-0000CA800000}"/>
    <cellStyle name="Normal 2 9 2 2 3 5 2" xfId="28096" xr:uid="{00000000-0005-0000-0000-0000CB800000}"/>
    <cellStyle name="Normal 2 9 2 2 3 6" xfId="14610" xr:uid="{00000000-0005-0000-0000-0000CC800000}"/>
    <cellStyle name="Normal 2 9 2 2 3 6 2" xfId="31933" xr:uid="{00000000-0005-0000-0000-0000CD800000}"/>
    <cellStyle name="Normal 2 9 2 2 3 7" xfId="18422" xr:uid="{00000000-0005-0000-0000-0000CE800000}"/>
    <cellStyle name="Normal 2 9 2 2 4" xfId="14611" xr:uid="{00000000-0005-0000-0000-0000CF800000}"/>
    <cellStyle name="Normal 2 9 2 2 4 2" xfId="14612" xr:uid="{00000000-0005-0000-0000-0000D0800000}"/>
    <cellStyle name="Normal 2 9 2 2 4 2 2" xfId="14613" xr:uid="{00000000-0005-0000-0000-0000D1800000}"/>
    <cellStyle name="Normal 2 9 2 2 4 2 2 2" xfId="24265" xr:uid="{00000000-0005-0000-0000-0000D2800000}"/>
    <cellStyle name="Normal 2 9 2 2 4 2 3" xfId="14614" xr:uid="{00000000-0005-0000-0000-0000D3800000}"/>
    <cellStyle name="Normal 2 9 2 2 4 2 3 2" xfId="28101" xr:uid="{00000000-0005-0000-0000-0000D4800000}"/>
    <cellStyle name="Normal 2 9 2 2 4 2 4" xfId="14615" xr:uid="{00000000-0005-0000-0000-0000D5800000}"/>
    <cellStyle name="Normal 2 9 2 2 4 2 4 2" xfId="31938" xr:uid="{00000000-0005-0000-0000-0000D6800000}"/>
    <cellStyle name="Normal 2 9 2 2 4 2 5" xfId="20421" xr:uid="{00000000-0005-0000-0000-0000D7800000}"/>
    <cellStyle name="Normal 2 9 2 2 4 3" xfId="14616" xr:uid="{00000000-0005-0000-0000-0000D8800000}"/>
    <cellStyle name="Normal 2 9 2 2 4 3 2" xfId="24264" xr:uid="{00000000-0005-0000-0000-0000D9800000}"/>
    <cellStyle name="Normal 2 9 2 2 4 4" xfId="14617" xr:uid="{00000000-0005-0000-0000-0000DA800000}"/>
    <cellStyle name="Normal 2 9 2 2 4 4 2" xfId="28100" xr:uid="{00000000-0005-0000-0000-0000DB800000}"/>
    <cellStyle name="Normal 2 9 2 2 4 5" xfId="14618" xr:uid="{00000000-0005-0000-0000-0000DC800000}"/>
    <cellStyle name="Normal 2 9 2 2 4 5 2" xfId="31937" xr:uid="{00000000-0005-0000-0000-0000DD800000}"/>
    <cellStyle name="Normal 2 9 2 2 4 6" xfId="18424" xr:uid="{00000000-0005-0000-0000-0000DE800000}"/>
    <cellStyle name="Normal 2 9 2 2 5" xfId="14619" xr:uid="{00000000-0005-0000-0000-0000DF800000}"/>
    <cellStyle name="Normal 2 9 2 2 5 2" xfId="14620" xr:uid="{00000000-0005-0000-0000-0000E0800000}"/>
    <cellStyle name="Normal 2 9 2 2 5 2 2" xfId="24266" xr:uid="{00000000-0005-0000-0000-0000E1800000}"/>
    <cellStyle name="Normal 2 9 2 2 5 3" xfId="14621" xr:uid="{00000000-0005-0000-0000-0000E2800000}"/>
    <cellStyle name="Normal 2 9 2 2 5 3 2" xfId="28102" xr:uid="{00000000-0005-0000-0000-0000E3800000}"/>
    <cellStyle name="Normal 2 9 2 2 5 4" xfId="14622" xr:uid="{00000000-0005-0000-0000-0000E4800000}"/>
    <cellStyle name="Normal 2 9 2 2 5 4 2" xfId="31939" xr:uid="{00000000-0005-0000-0000-0000E5800000}"/>
    <cellStyle name="Normal 2 9 2 2 5 5" xfId="19434" xr:uid="{00000000-0005-0000-0000-0000E6800000}"/>
    <cellStyle name="Normal 2 9 2 2 6" xfId="14623" xr:uid="{00000000-0005-0000-0000-0000E7800000}"/>
    <cellStyle name="Normal 2 9 2 2 6 2" xfId="24251" xr:uid="{00000000-0005-0000-0000-0000E8800000}"/>
    <cellStyle name="Normal 2 9 2 2 7" xfId="14624" xr:uid="{00000000-0005-0000-0000-0000E9800000}"/>
    <cellStyle name="Normal 2 9 2 2 7 2" xfId="28087" xr:uid="{00000000-0005-0000-0000-0000EA800000}"/>
    <cellStyle name="Normal 2 9 2 2 8" xfId="14625" xr:uid="{00000000-0005-0000-0000-0000EB800000}"/>
    <cellStyle name="Normal 2 9 2 2 8 2" xfId="31924" xr:uid="{00000000-0005-0000-0000-0000EC800000}"/>
    <cellStyle name="Normal 2 9 2 2 9" xfId="18417" xr:uid="{00000000-0005-0000-0000-0000ED800000}"/>
    <cellStyle name="Normal 2 9 2 3" xfId="14626" xr:uid="{00000000-0005-0000-0000-0000EE800000}"/>
    <cellStyle name="Normal 2 9 2 3 2" xfId="14627" xr:uid="{00000000-0005-0000-0000-0000EF800000}"/>
    <cellStyle name="Normal 2 9 2 3 2 2" xfId="14628" xr:uid="{00000000-0005-0000-0000-0000F0800000}"/>
    <cellStyle name="Normal 2 9 2 3 2 2 2" xfId="14629" xr:uid="{00000000-0005-0000-0000-0000F1800000}"/>
    <cellStyle name="Normal 2 9 2 3 2 2 2 2" xfId="14630" xr:uid="{00000000-0005-0000-0000-0000F2800000}"/>
    <cellStyle name="Normal 2 9 2 3 2 2 2 2 2" xfId="24270" xr:uid="{00000000-0005-0000-0000-0000F3800000}"/>
    <cellStyle name="Normal 2 9 2 3 2 2 2 3" xfId="14631" xr:uid="{00000000-0005-0000-0000-0000F4800000}"/>
    <cellStyle name="Normal 2 9 2 3 2 2 2 3 2" xfId="28106" xr:uid="{00000000-0005-0000-0000-0000F5800000}"/>
    <cellStyle name="Normal 2 9 2 3 2 2 2 4" xfId="14632" xr:uid="{00000000-0005-0000-0000-0000F6800000}"/>
    <cellStyle name="Normal 2 9 2 3 2 2 2 4 2" xfId="31943" xr:uid="{00000000-0005-0000-0000-0000F7800000}"/>
    <cellStyle name="Normal 2 9 2 3 2 2 2 5" xfId="20426" xr:uid="{00000000-0005-0000-0000-0000F8800000}"/>
    <cellStyle name="Normal 2 9 2 3 2 2 3" xfId="14633" xr:uid="{00000000-0005-0000-0000-0000F9800000}"/>
    <cellStyle name="Normal 2 9 2 3 2 2 3 2" xfId="24269" xr:uid="{00000000-0005-0000-0000-0000FA800000}"/>
    <cellStyle name="Normal 2 9 2 3 2 2 4" xfId="14634" xr:uid="{00000000-0005-0000-0000-0000FB800000}"/>
    <cellStyle name="Normal 2 9 2 3 2 2 4 2" xfId="28105" xr:uid="{00000000-0005-0000-0000-0000FC800000}"/>
    <cellStyle name="Normal 2 9 2 3 2 2 5" xfId="14635" xr:uid="{00000000-0005-0000-0000-0000FD800000}"/>
    <cellStyle name="Normal 2 9 2 3 2 2 5 2" xfId="31942" xr:uid="{00000000-0005-0000-0000-0000FE800000}"/>
    <cellStyle name="Normal 2 9 2 3 2 2 6" xfId="18427" xr:uid="{00000000-0005-0000-0000-0000FF800000}"/>
    <cellStyle name="Normal 2 9 2 3 2 3" xfId="14636" xr:uid="{00000000-0005-0000-0000-000000810000}"/>
    <cellStyle name="Normal 2 9 2 3 2 3 2" xfId="14637" xr:uid="{00000000-0005-0000-0000-000001810000}"/>
    <cellStyle name="Normal 2 9 2 3 2 3 2 2" xfId="24271" xr:uid="{00000000-0005-0000-0000-000002810000}"/>
    <cellStyle name="Normal 2 9 2 3 2 3 3" xfId="14638" xr:uid="{00000000-0005-0000-0000-000003810000}"/>
    <cellStyle name="Normal 2 9 2 3 2 3 3 2" xfId="28107" xr:uid="{00000000-0005-0000-0000-000004810000}"/>
    <cellStyle name="Normal 2 9 2 3 2 3 4" xfId="14639" xr:uid="{00000000-0005-0000-0000-000005810000}"/>
    <cellStyle name="Normal 2 9 2 3 2 3 4 2" xfId="31944" xr:uid="{00000000-0005-0000-0000-000006810000}"/>
    <cellStyle name="Normal 2 9 2 3 2 3 5" xfId="19439" xr:uid="{00000000-0005-0000-0000-000007810000}"/>
    <cellStyle name="Normal 2 9 2 3 2 4" xfId="14640" xr:uid="{00000000-0005-0000-0000-000008810000}"/>
    <cellStyle name="Normal 2 9 2 3 2 4 2" xfId="24268" xr:uid="{00000000-0005-0000-0000-000009810000}"/>
    <cellStyle name="Normal 2 9 2 3 2 5" xfId="14641" xr:uid="{00000000-0005-0000-0000-00000A810000}"/>
    <cellStyle name="Normal 2 9 2 3 2 5 2" xfId="28104" xr:uid="{00000000-0005-0000-0000-00000B810000}"/>
    <cellStyle name="Normal 2 9 2 3 2 6" xfId="14642" xr:uid="{00000000-0005-0000-0000-00000C810000}"/>
    <cellStyle name="Normal 2 9 2 3 2 6 2" xfId="31941" xr:uid="{00000000-0005-0000-0000-00000D810000}"/>
    <cellStyle name="Normal 2 9 2 3 2 7" xfId="18426" xr:uid="{00000000-0005-0000-0000-00000E810000}"/>
    <cellStyle name="Normal 2 9 2 3 3" xfId="14643" xr:uid="{00000000-0005-0000-0000-00000F810000}"/>
    <cellStyle name="Normal 2 9 2 3 3 2" xfId="14644" xr:uid="{00000000-0005-0000-0000-000010810000}"/>
    <cellStyle name="Normal 2 9 2 3 3 2 2" xfId="14645" xr:uid="{00000000-0005-0000-0000-000011810000}"/>
    <cellStyle name="Normal 2 9 2 3 3 2 2 2" xfId="24273" xr:uid="{00000000-0005-0000-0000-000012810000}"/>
    <cellStyle name="Normal 2 9 2 3 3 2 3" xfId="14646" xr:uid="{00000000-0005-0000-0000-000013810000}"/>
    <cellStyle name="Normal 2 9 2 3 3 2 3 2" xfId="28109" xr:uid="{00000000-0005-0000-0000-000014810000}"/>
    <cellStyle name="Normal 2 9 2 3 3 2 4" xfId="14647" xr:uid="{00000000-0005-0000-0000-000015810000}"/>
    <cellStyle name="Normal 2 9 2 3 3 2 4 2" xfId="31946" xr:uid="{00000000-0005-0000-0000-000016810000}"/>
    <cellStyle name="Normal 2 9 2 3 3 2 5" xfId="20425" xr:uid="{00000000-0005-0000-0000-000017810000}"/>
    <cellStyle name="Normal 2 9 2 3 3 3" xfId="14648" xr:uid="{00000000-0005-0000-0000-000018810000}"/>
    <cellStyle name="Normal 2 9 2 3 3 3 2" xfId="24272" xr:uid="{00000000-0005-0000-0000-000019810000}"/>
    <cellStyle name="Normal 2 9 2 3 3 4" xfId="14649" xr:uid="{00000000-0005-0000-0000-00001A810000}"/>
    <cellStyle name="Normal 2 9 2 3 3 4 2" xfId="28108" xr:uid="{00000000-0005-0000-0000-00001B810000}"/>
    <cellStyle name="Normal 2 9 2 3 3 5" xfId="14650" xr:uid="{00000000-0005-0000-0000-00001C810000}"/>
    <cellStyle name="Normal 2 9 2 3 3 5 2" xfId="31945" xr:uid="{00000000-0005-0000-0000-00001D810000}"/>
    <cellStyle name="Normal 2 9 2 3 3 6" xfId="18428" xr:uid="{00000000-0005-0000-0000-00001E810000}"/>
    <cellStyle name="Normal 2 9 2 3 4" xfId="14651" xr:uid="{00000000-0005-0000-0000-00001F810000}"/>
    <cellStyle name="Normal 2 9 2 3 4 2" xfId="14652" xr:uid="{00000000-0005-0000-0000-000020810000}"/>
    <cellStyle name="Normal 2 9 2 3 4 2 2" xfId="24274" xr:uid="{00000000-0005-0000-0000-000021810000}"/>
    <cellStyle name="Normal 2 9 2 3 4 3" xfId="14653" xr:uid="{00000000-0005-0000-0000-000022810000}"/>
    <cellStyle name="Normal 2 9 2 3 4 3 2" xfId="28110" xr:uid="{00000000-0005-0000-0000-000023810000}"/>
    <cellStyle name="Normal 2 9 2 3 4 4" xfId="14654" xr:uid="{00000000-0005-0000-0000-000024810000}"/>
    <cellStyle name="Normal 2 9 2 3 4 4 2" xfId="31947" xr:uid="{00000000-0005-0000-0000-000025810000}"/>
    <cellStyle name="Normal 2 9 2 3 4 5" xfId="19438" xr:uid="{00000000-0005-0000-0000-000026810000}"/>
    <cellStyle name="Normal 2 9 2 3 5" xfId="14655" xr:uid="{00000000-0005-0000-0000-000027810000}"/>
    <cellStyle name="Normal 2 9 2 3 5 2" xfId="24267" xr:uid="{00000000-0005-0000-0000-000028810000}"/>
    <cellStyle name="Normal 2 9 2 3 6" xfId="14656" xr:uid="{00000000-0005-0000-0000-000029810000}"/>
    <cellStyle name="Normal 2 9 2 3 6 2" xfId="28103" xr:uid="{00000000-0005-0000-0000-00002A810000}"/>
    <cellStyle name="Normal 2 9 2 3 7" xfId="14657" xr:uid="{00000000-0005-0000-0000-00002B810000}"/>
    <cellStyle name="Normal 2 9 2 3 7 2" xfId="31940" xr:uid="{00000000-0005-0000-0000-00002C810000}"/>
    <cellStyle name="Normal 2 9 2 3 8" xfId="18425" xr:uid="{00000000-0005-0000-0000-00002D810000}"/>
    <cellStyle name="Normal 2 9 2 4" xfId="14658" xr:uid="{00000000-0005-0000-0000-00002E810000}"/>
    <cellStyle name="Normal 2 9 2 4 2" xfId="14659" xr:uid="{00000000-0005-0000-0000-00002F810000}"/>
    <cellStyle name="Normal 2 9 2 4 2 2" xfId="14660" xr:uid="{00000000-0005-0000-0000-000030810000}"/>
    <cellStyle name="Normal 2 9 2 4 2 2 2" xfId="14661" xr:uid="{00000000-0005-0000-0000-000031810000}"/>
    <cellStyle name="Normal 2 9 2 4 2 2 2 2" xfId="24277" xr:uid="{00000000-0005-0000-0000-000032810000}"/>
    <cellStyle name="Normal 2 9 2 4 2 2 3" xfId="14662" xr:uid="{00000000-0005-0000-0000-000033810000}"/>
    <cellStyle name="Normal 2 9 2 4 2 2 3 2" xfId="28113" xr:uid="{00000000-0005-0000-0000-000034810000}"/>
    <cellStyle name="Normal 2 9 2 4 2 2 4" xfId="14663" xr:uid="{00000000-0005-0000-0000-000035810000}"/>
    <cellStyle name="Normal 2 9 2 4 2 2 4 2" xfId="31950" xr:uid="{00000000-0005-0000-0000-000036810000}"/>
    <cellStyle name="Normal 2 9 2 4 2 2 5" xfId="20427" xr:uid="{00000000-0005-0000-0000-000037810000}"/>
    <cellStyle name="Normal 2 9 2 4 2 3" xfId="14664" xr:uid="{00000000-0005-0000-0000-000038810000}"/>
    <cellStyle name="Normal 2 9 2 4 2 3 2" xfId="24276" xr:uid="{00000000-0005-0000-0000-000039810000}"/>
    <cellStyle name="Normal 2 9 2 4 2 4" xfId="14665" xr:uid="{00000000-0005-0000-0000-00003A810000}"/>
    <cellStyle name="Normal 2 9 2 4 2 4 2" xfId="28112" xr:uid="{00000000-0005-0000-0000-00003B810000}"/>
    <cellStyle name="Normal 2 9 2 4 2 5" xfId="14666" xr:uid="{00000000-0005-0000-0000-00003C810000}"/>
    <cellStyle name="Normal 2 9 2 4 2 5 2" xfId="31949" xr:uid="{00000000-0005-0000-0000-00003D810000}"/>
    <cellStyle name="Normal 2 9 2 4 2 6" xfId="18430" xr:uid="{00000000-0005-0000-0000-00003E810000}"/>
    <cellStyle name="Normal 2 9 2 4 3" xfId="14667" xr:uid="{00000000-0005-0000-0000-00003F810000}"/>
    <cellStyle name="Normal 2 9 2 4 3 2" xfId="14668" xr:uid="{00000000-0005-0000-0000-000040810000}"/>
    <cellStyle name="Normal 2 9 2 4 3 2 2" xfId="24278" xr:uid="{00000000-0005-0000-0000-000041810000}"/>
    <cellStyle name="Normal 2 9 2 4 3 3" xfId="14669" xr:uid="{00000000-0005-0000-0000-000042810000}"/>
    <cellStyle name="Normal 2 9 2 4 3 3 2" xfId="28114" xr:uid="{00000000-0005-0000-0000-000043810000}"/>
    <cellStyle name="Normal 2 9 2 4 3 4" xfId="14670" xr:uid="{00000000-0005-0000-0000-000044810000}"/>
    <cellStyle name="Normal 2 9 2 4 3 4 2" xfId="31951" xr:uid="{00000000-0005-0000-0000-000045810000}"/>
    <cellStyle name="Normal 2 9 2 4 3 5" xfId="19440" xr:uid="{00000000-0005-0000-0000-000046810000}"/>
    <cellStyle name="Normal 2 9 2 4 4" xfId="14671" xr:uid="{00000000-0005-0000-0000-000047810000}"/>
    <cellStyle name="Normal 2 9 2 4 4 2" xfId="24275" xr:uid="{00000000-0005-0000-0000-000048810000}"/>
    <cellStyle name="Normal 2 9 2 4 5" xfId="14672" xr:uid="{00000000-0005-0000-0000-000049810000}"/>
    <cellStyle name="Normal 2 9 2 4 5 2" xfId="28111" xr:uid="{00000000-0005-0000-0000-00004A810000}"/>
    <cellStyle name="Normal 2 9 2 4 6" xfId="14673" xr:uid="{00000000-0005-0000-0000-00004B810000}"/>
    <cellStyle name="Normal 2 9 2 4 6 2" xfId="31948" xr:uid="{00000000-0005-0000-0000-00004C810000}"/>
    <cellStyle name="Normal 2 9 2 4 7" xfId="18429" xr:uid="{00000000-0005-0000-0000-00004D810000}"/>
    <cellStyle name="Normal 2 9 2 5" xfId="14674" xr:uid="{00000000-0005-0000-0000-00004E810000}"/>
    <cellStyle name="Normal 2 9 2 5 2" xfId="14675" xr:uid="{00000000-0005-0000-0000-00004F810000}"/>
    <cellStyle name="Normal 2 9 2 5 2 2" xfId="14676" xr:uid="{00000000-0005-0000-0000-000050810000}"/>
    <cellStyle name="Normal 2 9 2 5 2 2 2" xfId="14677" xr:uid="{00000000-0005-0000-0000-000051810000}"/>
    <cellStyle name="Normal 2 9 2 5 2 2 2 2" xfId="24281" xr:uid="{00000000-0005-0000-0000-000052810000}"/>
    <cellStyle name="Normal 2 9 2 5 2 2 3" xfId="14678" xr:uid="{00000000-0005-0000-0000-000053810000}"/>
    <cellStyle name="Normal 2 9 2 5 2 2 3 2" xfId="28117" xr:uid="{00000000-0005-0000-0000-000054810000}"/>
    <cellStyle name="Normal 2 9 2 5 2 2 4" xfId="14679" xr:uid="{00000000-0005-0000-0000-000055810000}"/>
    <cellStyle name="Normal 2 9 2 5 2 2 4 2" xfId="31954" xr:uid="{00000000-0005-0000-0000-000056810000}"/>
    <cellStyle name="Normal 2 9 2 5 2 2 5" xfId="20616" xr:uid="{00000000-0005-0000-0000-000057810000}"/>
    <cellStyle name="Normal 2 9 2 5 2 3" xfId="14680" xr:uid="{00000000-0005-0000-0000-000058810000}"/>
    <cellStyle name="Normal 2 9 2 5 2 3 2" xfId="24280" xr:uid="{00000000-0005-0000-0000-000059810000}"/>
    <cellStyle name="Normal 2 9 2 5 2 4" xfId="14681" xr:uid="{00000000-0005-0000-0000-00005A810000}"/>
    <cellStyle name="Normal 2 9 2 5 2 4 2" xfId="28116" xr:uid="{00000000-0005-0000-0000-00005B810000}"/>
    <cellStyle name="Normal 2 9 2 5 2 5" xfId="14682" xr:uid="{00000000-0005-0000-0000-00005C810000}"/>
    <cellStyle name="Normal 2 9 2 5 2 5 2" xfId="31953" xr:uid="{00000000-0005-0000-0000-00005D810000}"/>
    <cellStyle name="Normal 2 9 2 5 2 6" xfId="18432" xr:uid="{00000000-0005-0000-0000-00005E810000}"/>
    <cellStyle name="Normal 2 9 2 5 3" xfId="14683" xr:uid="{00000000-0005-0000-0000-00005F810000}"/>
    <cellStyle name="Normal 2 9 2 5 3 2" xfId="14684" xr:uid="{00000000-0005-0000-0000-000060810000}"/>
    <cellStyle name="Normal 2 9 2 5 3 2 2" xfId="24282" xr:uid="{00000000-0005-0000-0000-000061810000}"/>
    <cellStyle name="Normal 2 9 2 5 3 3" xfId="14685" xr:uid="{00000000-0005-0000-0000-000062810000}"/>
    <cellStyle name="Normal 2 9 2 5 3 3 2" xfId="28118" xr:uid="{00000000-0005-0000-0000-000063810000}"/>
    <cellStyle name="Normal 2 9 2 5 3 4" xfId="14686" xr:uid="{00000000-0005-0000-0000-000064810000}"/>
    <cellStyle name="Normal 2 9 2 5 3 4 2" xfId="31955" xr:uid="{00000000-0005-0000-0000-000065810000}"/>
    <cellStyle name="Normal 2 9 2 5 3 5" xfId="19622" xr:uid="{00000000-0005-0000-0000-000066810000}"/>
    <cellStyle name="Normal 2 9 2 5 4" xfId="14687" xr:uid="{00000000-0005-0000-0000-000067810000}"/>
    <cellStyle name="Normal 2 9 2 5 4 2" xfId="24279" xr:uid="{00000000-0005-0000-0000-000068810000}"/>
    <cellStyle name="Normal 2 9 2 5 5" xfId="14688" xr:uid="{00000000-0005-0000-0000-000069810000}"/>
    <cellStyle name="Normal 2 9 2 5 5 2" xfId="28115" xr:uid="{00000000-0005-0000-0000-00006A810000}"/>
    <cellStyle name="Normal 2 9 2 5 6" xfId="14689" xr:uid="{00000000-0005-0000-0000-00006B810000}"/>
    <cellStyle name="Normal 2 9 2 5 6 2" xfId="31952" xr:uid="{00000000-0005-0000-0000-00006C810000}"/>
    <cellStyle name="Normal 2 9 2 5 7" xfId="18431" xr:uid="{00000000-0005-0000-0000-00006D810000}"/>
    <cellStyle name="Normal 2 9 2 6" xfId="14690" xr:uid="{00000000-0005-0000-0000-00006E810000}"/>
    <cellStyle name="Normal 2 9 2 6 2" xfId="14691" xr:uid="{00000000-0005-0000-0000-00006F810000}"/>
    <cellStyle name="Normal 2 9 2 6 2 2" xfId="14692" xr:uid="{00000000-0005-0000-0000-000070810000}"/>
    <cellStyle name="Normal 2 9 2 6 2 2 2" xfId="24284" xr:uid="{00000000-0005-0000-0000-000071810000}"/>
    <cellStyle name="Normal 2 9 2 6 2 3" xfId="14693" xr:uid="{00000000-0005-0000-0000-000072810000}"/>
    <cellStyle name="Normal 2 9 2 6 2 3 2" xfId="28120" xr:uid="{00000000-0005-0000-0000-000073810000}"/>
    <cellStyle name="Normal 2 9 2 6 2 4" xfId="14694" xr:uid="{00000000-0005-0000-0000-000074810000}"/>
    <cellStyle name="Normal 2 9 2 6 2 4 2" xfId="31957" xr:uid="{00000000-0005-0000-0000-000075810000}"/>
    <cellStyle name="Normal 2 9 2 6 2 5" xfId="20420" xr:uid="{00000000-0005-0000-0000-000076810000}"/>
    <cellStyle name="Normal 2 9 2 6 3" xfId="14695" xr:uid="{00000000-0005-0000-0000-000077810000}"/>
    <cellStyle name="Normal 2 9 2 6 3 2" xfId="24283" xr:uid="{00000000-0005-0000-0000-000078810000}"/>
    <cellStyle name="Normal 2 9 2 6 4" xfId="14696" xr:uid="{00000000-0005-0000-0000-000079810000}"/>
    <cellStyle name="Normal 2 9 2 6 4 2" xfId="28119" xr:uid="{00000000-0005-0000-0000-00007A810000}"/>
    <cellStyle name="Normal 2 9 2 6 5" xfId="14697" xr:uid="{00000000-0005-0000-0000-00007B810000}"/>
    <cellStyle name="Normal 2 9 2 6 5 2" xfId="31956" xr:uid="{00000000-0005-0000-0000-00007C810000}"/>
    <cellStyle name="Normal 2 9 2 6 6" xfId="18433" xr:uid="{00000000-0005-0000-0000-00007D810000}"/>
    <cellStyle name="Normal 2 9 2 7" xfId="14698" xr:uid="{00000000-0005-0000-0000-00007E810000}"/>
    <cellStyle name="Normal 2 9 2 7 2" xfId="14699" xr:uid="{00000000-0005-0000-0000-00007F810000}"/>
    <cellStyle name="Normal 2 9 2 7 2 2" xfId="24285" xr:uid="{00000000-0005-0000-0000-000080810000}"/>
    <cellStyle name="Normal 2 9 2 7 3" xfId="14700" xr:uid="{00000000-0005-0000-0000-000081810000}"/>
    <cellStyle name="Normal 2 9 2 7 3 2" xfId="28121" xr:uid="{00000000-0005-0000-0000-000082810000}"/>
    <cellStyle name="Normal 2 9 2 7 4" xfId="14701" xr:uid="{00000000-0005-0000-0000-000083810000}"/>
    <cellStyle name="Normal 2 9 2 7 4 2" xfId="31958" xr:uid="{00000000-0005-0000-0000-000084810000}"/>
    <cellStyle name="Normal 2 9 2 7 5" xfId="19433" xr:uid="{00000000-0005-0000-0000-000085810000}"/>
    <cellStyle name="Normal 2 9 2 8" xfId="14702" xr:uid="{00000000-0005-0000-0000-000086810000}"/>
    <cellStyle name="Normal 2 9 2 8 2" xfId="24250" xr:uid="{00000000-0005-0000-0000-000087810000}"/>
    <cellStyle name="Normal 2 9 2 9" xfId="14703" xr:uid="{00000000-0005-0000-0000-000088810000}"/>
    <cellStyle name="Normal 2 9 2 9 2" xfId="28086" xr:uid="{00000000-0005-0000-0000-000089810000}"/>
    <cellStyle name="Normal 2 9 3" xfId="14704" xr:uid="{00000000-0005-0000-0000-00008A810000}"/>
    <cellStyle name="Normal 2 9 3 10" xfId="14705" xr:uid="{00000000-0005-0000-0000-00008B810000}"/>
    <cellStyle name="Normal 2 9 3 10 2" xfId="31959" xr:uid="{00000000-0005-0000-0000-00008C810000}"/>
    <cellStyle name="Normal 2 9 3 11" xfId="18434" xr:uid="{00000000-0005-0000-0000-00008D810000}"/>
    <cellStyle name="Normal 2 9 3 2" xfId="14706" xr:uid="{00000000-0005-0000-0000-00008E810000}"/>
    <cellStyle name="Normal 2 9 3 2 2" xfId="14707" xr:uid="{00000000-0005-0000-0000-00008F810000}"/>
    <cellStyle name="Normal 2 9 3 2 2 2" xfId="14708" xr:uid="{00000000-0005-0000-0000-000090810000}"/>
    <cellStyle name="Normal 2 9 3 2 2 2 2" xfId="14709" xr:uid="{00000000-0005-0000-0000-000091810000}"/>
    <cellStyle name="Normal 2 9 3 2 2 2 2 2" xfId="14710" xr:uid="{00000000-0005-0000-0000-000092810000}"/>
    <cellStyle name="Normal 2 9 3 2 2 2 2 2 2" xfId="14711" xr:uid="{00000000-0005-0000-0000-000093810000}"/>
    <cellStyle name="Normal 2 9 3 2 2 2 2 2 2 2" xfId="24291" xr:uid="{00000000-0005-0000-0000-000094810000}"/>
    <cellStyle name="Normal 2 9 3 2 2 2 2 2 3" xfId="14712" xr:uid="{00000000-0005-0000-0000-000095810000}"/>
    <cellStyle name="Normal 2 9 3 2 2 2 2 2 3 2" xfId="28127" xr:uid="{00000000-0005-0000-0000-000096810000}"/>
    <cellStyle name="Normal 2 9 3 2 2 2 2 2 4" xfId="14713" xr:uid="{00000000-0005-0000-0000-000097810000}"/>
    <cellStyle name="Normal 2 9 3 2 2 2 2 2 4 2" xfId="31964" xr:uid="{00000000-0005-0000-0000-000098810000}"/>
    <cellStyle name="Normal 2 9 3 2 2 2 2 2 5" xfId="20431" xr:uid="{00000000-0005-0000-0000-000099810000}"/>
    <cellStyle name="Normal 2 9 3 2 2 2 2 3" xfId="14714" xr:uid="{00000000-0005-0000-0000-00009A810000}"/>
    <cellStyle name="Normal 2 9 3 2 2 2 2 3 2" xfId="24290" xr:uid="{00000000-0005-0000-0000-00009B810000}"/>
    <cellStyle name="Normal 2 9 3 2 2 2 2 4" xfId="14715" xr:uid="{00000000-0005-0000-0000-00009C810000}"/>
    <cellStyle name="Normal 2 9 3 2 2 2 2 4 2" xfId="28126" xr:uid="{00000000-0005-0000-0000-00009D810000}"/>
    <cellStyle name="Normal 2 9 3 2 2 2 2 5" xfId="14716" xr:uid="{00000000-0005-0000-0000-00009E810000}"/>
    <cellStyle name="Normal 2 9 3 2 2 2 2 5 2" xfId="31963" xr:uid="{00000000-0005-0000-0000-00009F810000}"/>
    <cellStyle name="Normal 2 9 3 2 2 2 2 6" xfId="18438" xr:uid="{00000000-0005-0000-0000-0000A0810000}"/>
    <cellStyle name="Normal 2 9 3 2 2 2 3" xfId="14717" xr:uid="{00000000-0005-0000-0000-0000A1810000}"/>
    <cellStyle name="Normal 2 9 3 2 2 2 3 2" xfId="14718" xr:uid="{00000000-0005-0000-0000-0000A2810000}"/>
    <cellStyle name="Normal 2 9 3 2 2 2 3 2 2" xfId="24292" xr:uid="{00000000-0005-0000-0000-0000A3810000}"/>
    <cellStyle name="Normal 2 9 3 2 2 2 3 3" xfId="14719" xr:uid="{00000000-0005-0000-0000-0000A4810000}"/>
    <cellStyle name="Normal 2 9 3 2 2 2 3 3 2" xfId="28128" xr:uid="{00000000-0005-0000-0000-0000A5810000}"/>
    <cellStyle name="Normal 2 9 3 2 2 2 3 4" xfId="14720" xr:uid="{00000000-0005-0000-0000-0000A6810000}"/>
    <cellStyle name="Normal 2 9 3 2 2 2 3 4 2" xfId="31965" xr:uid="{00000000-0005-0000-0000-0000A7810000}"/>
    <cellStyle name="Normal 2 9 3 2 2 2 3 5" xfId="19444" xr:uid="{00000000-0005-0000-0000-0000A8810000}"/>
    <cellStyle name="Normal 2 9 3 2 2 2 4" xfId="14721" xr:uid="{00000000-0005-0000-0000-0000A9810000}"/>
    <cellStyle name="Normal 2 9 3 2 2 2 4 2" xfId="24289" xr:uid="{00000000-0005-0000-0000-0000AA810000}"/>
    <cellStyle name="Normal 2 9 3 2 2 2 5" xfId="14722" xr:uid="{00000000-0005-0000-0000-0000AB810000}"/>
    <cellStyle name="Normal 2 9 3 2 2 2 5 2" xfId="28125" xr:uid="{00000000-0005-0000-0000-0000AC810000}"/>
    <cellStyle name="Normal 2 9 3 2 2 2 6" xfId="14723" xr:uid="{00000000-0005-0000-0000-0000AD810000}"/>
    <cellStyle name="Normal 2 9 3 2 2 2 6 2" xfId="31962" xr:uid="{00000000-0005-0000-0000-0000AE810000}"/>
    <cellStyle name="Normal 2 9 3 2 2 2 7" xfId="18437" xr:uid="{00000000-0005-0000-0000-0000AF810000}"/>
    <cellStyle name="Normal 2 9 3 2 2 3" xfId="14724" xr:uid="{00000000-0005-0000-0000-0000B0810000}"/>
    <cellStyle name="Normal 2 9 3 2 2 3 2" xfId="14725" xr:uid="{00000000-0005-0000-0000-0000B1810000}"/>
    <cellStyle name="Normal 2 9 3 2 2 3 2 2" xfId="14726" xr:uid="{00000000-0005-0000-0000-0000B2810000}"/>
    <cellStyle name="Normal 2 9 3 2 2 3 2 2 2" xfId="24294" xr:uid="{00000000-0005-0000-0000-0000B3810000}"/>
    <cellStyle name="Normal 2 9 3 2 2 3 2 3" xfId="14727" xr:uid="{00000000-0005-0000-0000-0000B4810000}"/>
    <cellStyle name="Normal 2 9 3 2 2 3 2 3 2" xfId="28130" xr:uid="{00000000-0005-0000-0000-0000B5810000}"/>
    <cellStyle name="Normal 2 9 3 2 2 3 2 4" xfId="14728" xr:uid="{00000000-0005-0000-0000-0000B6810000}"/>
    <cellStyle name="Normal 2 9 3 2 2 3 2 4 2" xfId="31967" xr:uid="{00000000-0005-0000-0000-0000B7810000}"/>
    <cellStyle name="Normal 2 9 3 2 2 3 2 5" xfId="20430" xr:uid="{00000000-0005-0000-0000-0000B8810000}"/>
    <cellStyle name="Normal 2 9 3 2 2 3 3" xfId="14729" xr:uid="{00000000-0005-0000-0000-0000B9810000}"/>
    <cellStyle name="Normal 2 9 3 2 2 3 3 2" xfId="24293" xr:uid="{00000000-0005-0000-0000-0000BA810000}"/>
    <cellStyle name="Normal 2 9 3 2 2 3 4" xfId="14730" xr:uid="{00000000-0005-0000-0000-0000BB810000}"/>
    <cellStyle name="Normal 2 9 3 2 2 3 4 2" xfId="28129" xr:uid="{00000000-0005-0000-0000-0000BC810000}"/>
    <cellStyle name="Normal 2 9 3 2 2 3 5" xfId="14731" xr:uid="{00000000-0005-0000-0000-0000BD810000}"/>
    <cellStyle name="Normal 2 9 3 2 2 3 5 2" xfId="31966" xr:uid="{00000000-0005-0000-0000-0000BE810000}"/>
    <cellStyle name="Normal 2 9 3 2 2 3 6" xfId="18439" xr:uid="{00000000-0005-0000-0000-0000BF810000}"/>
    <cellStyle name="Normal 2 9 3 2 2 4" xfId="14732" xr:uid="{00000000-0005-0000-0000-0000C0810000}"/>
    <cellStyle name="Normal 2 9 3 2 2 4 2" xfId="14733" xr:uid="{00000000-0005-0000-0000-0000C1810000}"/>
    <cellStyle name="Normal 2 9 3 2 2 4 2 2" xfId="24295" xr:uid="{00000000-0005-0000-0000-0000C2810000}"/>
    <cellStyle name="Normal 2 9 3 2 2 4 3" xfId="14734" xr:uid="{00000000-0005-0000-0000-0000C3810000}"/>
    <cellStyle name="Normal 2 9 3 2 2 4 3 2" xfId="28131" xr:uid="{00000000-0005-0000-0000-0000C4810000}"/>
    <cellStyle name="Normal 2 9 3 2 2 4 4" xfId="14735" xr:uid="{00000000-0005-0000-0000-0000C5810000}"/>
    <cellStyle name="Normal 2 9 3 2 2 4 4 2" xfId="31968" xr:uid="{00000000-0005-0000-0000-0000C6810000}"/>
    <cellStyle name="Normal 2 9 3 2 2 4 5" xfId="19443" xr:uid="{00000000-0005-0000-0000-0000C7810000}"/>
    <cellStyle name="Normal 2 9 3 2 2 5" xfId="14736" xr:uid="{00000000-0005-0000-0000-0000C8810000}"/>
    <cellStyle name="Normal 2 9 3 2 2 5 2" xfId="24288" xr:uid="{00000000-0005-0000-0000-0000C9810000}"/>
    <cellStyle name="Normal 2 9 3 2 2 6" xfId="14737" xr:uid="{00000000-0005-0000-0000-0000CA810000}"/>
    <cellStyle name="Normal 2 9 3 2 2 6 2" xfId="28124" xr:uid="{00000000-0005-0000-0000-0000CB810000}"/>
    <cellStyle name="Normal 2 9 3 2 2 7" xfId="14738" xr:uid="{00000000-0005-0000-0000-0000CC810000}"/>
    <cellStyle name="Normal 2 9 3 2 2 7 2" xfId="31961" xr:uid="{00000000-0005-0000-0000-0000CD810000}"/>
    <cellStyle name="Normal 2 9 3 2 2 8" xfId="18436" xr:uid="{00000000-0005-0000-0000-0000CE810000}"/>
    <cellStyle name="Normal 2 9 3 2 3" xfId="14739" xr:uid="{00000000-0005-0000-0000-0000CF810000}"/>
    <cellStyle name="Normal 2 9 3 2 3 2" xfId="14740" xr:uid="{00000000-0005-0000-0000-0000D0810000}"/>
    <cellStyle name="Normal 2 9 3 2 3 2 2" xfId="14741" xr:uid="{00000000-0005-0000-0000-0000D1810000}"/>
    <cellStyle name="Normal 2 9 3 2 3 2 2 2" xfId="14742" xr:uid="{00000000-0005-0000-0000-0000D2810000}"/>
    <cellStyle name="Normal 2 9 3 2 3 2 2 2 2" xfId="24298" xr:uid="{00000000-0005-0000-0000-0000D3810000}"/>
    <cellStyle name="Normal 2 9 3 2 3 2 2 3" xfId="14743" xr:uid="{00000000-0005-0000-0000-0000D4810000}"/>
    <cellStyle name="Normal 2 9 3 2 3 2 2 3 2" xfId="28134" xr:uid="{00000000-0005-0000-0000-0000D5810000}"/>
    <cellStyle name="Normal 2 9 3 2 3 2 2 4" xfId="14744" xr:uid="{00000000-0005-0000-0000-0000D6810000}"/>
    <cellStyle name="Normal 2 9 3 2 3 2 2 4 2" xfId="31971" xr:uid="{00000000-0005-0000-0000-0000D7810000}"/>
    <cellStyle name="Normal 2 9 3 2 3 2 2 5" xfId="20432" xr:uid="{00000000-0005-0000-0000-0000D8810000}"/>
    <cellStyle name="Normal 2 9 3 2 3 2 3" xfId="14745" xr:uid="{00000000-0005-0000-0000-0000D9810000}"/>
    <cellStyle name="Normal 2 9 3 2 3 2 3 2" xfId="24297" xr:uid="{00000000-0005-0000-0000-0000DA810000}"/>
    <cellStyle name="Normal 2 9 3 2 3 2 4" xfId="14746" xr:uid="{00000000-0005-0000-0000-0000DB810000}"/>
    <cellStyle name="Normal 2 9 3 2 3 2 4 2" xfId="28133" xr:uid="{00000000-0005-0000-0000-0000DC810000}"/>
    <cellStyle name="Normal 2 9 3 2 3 2 5" xfId="14747" xr:uid="{00000000-0005-0000-0000-0000DD810000}"/>
    <cellStyle name="Normal 2 9 3 2 3 2 5 2" xfId="31970" xr:uid="{00000000-0005-0000-0000-0000DE810000}"/>
    <cellStyle name="Normal 2 9 3 2 3 2 6" xfId="18441" xr:uid="{00000000-0005-0000-0000-0000DF810000}"/>
    <cellStyle name="Normal 2 9 3 2 3 3" xfId="14748" xr:uid="{00000000-0005-0000-0000-0000E0810000}"/>
    <cellStyle name="Normal 2 9 3 2 3 3 2" xfId="14749" xr:uid="{00000000-0005-0000-0000-0000E1810000}"/>
    <cellStyle name="Normal 2 9 3 2 3 3 2 2" xfId="24299" xr:uid="{00000000-0005-0000-0000-0000E2810000}"/>
    <cellStyle name="Normal 2 9 3 2 3 3 3" xfId="14750" xr:uid="{00000000-0005-0000-0000-0000E3810000}"/>
    <cellStyle name="Normal 2 9 3 2 3 3 3 2" xfId="28135" xr:uid="{00000000-0005-0000-0000-0000E4810000}"/>
    <cellStyle name="Normal 2 9 3 2 3 3 4" xfId="14751" xr:uid="{00000000-0005-0000-0000-0000E5810000}"/>
    <cellStyle name="Normal 2 9 3 2 3 3 4 2" xfId="31972" xr:uid="{00000000-0005-0000-0000-0000E6810000}"/>
    <cellStyle name="Normal 2 9 3 2 3 3 5" xfId="19445" xr:uid="{00000000-0005-0000-0000-0000E7810000}"/>
    <cellStyle name="Normal 2 9 3 2 3 4" xfId="14752" xr:uid="{00000000-0005-0000-0000-0000E8810000}"/>
    <cellStyle name="Normal 2 9 3 2 3 4 2" xfId="24296" xr:uid="{00000000-0005-0000-0000-0000E9810000}"/>
    <cellStyle name="Normal 2 9 3 2 3 5" xfId="14753" xr:uid="{00000000-0005-0000-0000-0000EA810000}"/>
    <cellStyle name="Normal 2 9 3 2 3 5 2" xfId="28132" xr:uid="{00000000-0005-0000-0000-0000EB810000}"/>
    <cellStyle name="Normal 2 9 3 2 3 6" xfId="14754" xr:uid="{00000000-0005-0000-0000-0000EC810000}"/>
    <cellStyle name="Normal 2 9 3 2 3 6 2" xfId="31969" xr:uid="{00000000-0005-0000-0000-0000ED810000}"/>
    <cellStyle name="Normal 2 9 3 2 3 7" xfId="18440" xr:uid="{00000000-0005-0000-0000-0000EE810000}"/>
    <cellStyle name="Normal 2 9 3 2 4" xfId="14755" xr:uid="{00000000-0005-0000-0000-0000EF810000}"/>
    <cellStyle name="Normal 2 9 3 2 4 2" xfId="14756" xr:uid="{00000000-0005-0000-0000-0000F0810000}"/>
    <cellStyle name="Normal 2 9 3 2 4 2 2" xfId="14757" xr:uid="{00000000-0005-0000-0000-0000F1810000}"/>
    <cellStyle name="Normal 2 9 3 2 4 2 2 2" xfId="24301" xr:uid="{00000000-0005-0000-0000-0000F2810000}"/>
    <cellStyle name="Normal 2 9 3 2 4 2 3" xfId="14758" xr:uid="{00000000-0005-0000-0000-0000F3810000}"/>
    <cellStyle name="Normal 2 9 3 2 4 2 3 2" xfId="28137" xr:uid="{00000000-0005-0000-0000-0000F4810000}"/>
    <cellStyle name="Normal 2 9 3 2 4 2 4" xfId="14759" xr:uid="{00000000-0005-0000-0000-0000F5810000}"/>
    <cellStyle name="Normal 2 9 3 2 4 2 4 2" xfId="31974" xr:uid="{00000000-0005-0000-0000-0000F6810000}"/>
    <cellStyle name="Normal 2 9 3 2 4 2 5" xfId="20429" xr:uid="{00000000-0005-0000-0000-0000F7810000}"/>
    <cellStyle name="Normal 2 9 3 2 4 3" xfId="14760" xr:uid="{00000000-0005-0000-0000-0000F8810000}"/>
    <cellStyle name="Normal 2 9 3 2 4 3 2" xfId="24300" xr:uid="{00000000-0005-0000-0000-0000F9810000}"/>
    <cellStyle name="Normal 2 9 3 2 4 4" xfId="14761" xr:uid="{00000000-0005-0000-0000-0000FA810000}"/>
    <cellStyle name="Normal 2 9 3 2 4 4 2" xfId="28136" xr:uid="{00000000-0005-0000-0000-0000FB810000}"/>
    <cellStyle name="Normal 2 9 3 2 4 5" xfId="14762" xr:uid="{00000000-0005-0000-0000-0000FC810000}"/>
    <cellStyle name="Normal 2 9 3 2 4 5 2" xfId="31973" xr:uid="{00000000-0005-0000-0000-0000FD810000}"/>
    <cellStyle name="Normal 2 9 3 2 4 6" xfId="18442" xr:uid="{00000000-0005-0000-0000-0000FE810000}"/>
    <cellStyle name="Normal 2 9 3 2 5" xfId="14763" xr:uid="{00000000-0005-0000-0000-0000FF810000}"/>
    <cellStyle name="Normal 2 9 3 2 5 2" xfId="14764" xr:uid="{00000000-0005-0000-0000-000000820000}"/>
    <cellStyle name="Normal 2 9 3 2 5 2 2" xfId="24302" xr:uid="{00000000-0005-0000-0000-000001820000}"/>
    <cellStyle name="Normal 2 9 3 2 5 3" xfId="14765" xr:uid="{00000000-0005-0000-0000-000002820000}"/>
    <cellStyle name="Normal 2 9 3 2 5 3 2" xfId="28138" xr:uid="{00000000-0005-0000-0000-000003820000}"/>
    <cellStyle name="Normal 2 9 3 2 5 4" xfId="14766" xr:uid="{00000000-0005-0000-0000-000004820000}"/>
    <cellStyle name="Normal 2 9 3 2 5 4 2" xfId="31975" xr:uid="{00000000-0005-0000-0000-000005820000}"/>
    <cellStyle name="Normal 2 9 3 2 5 5" xfId="19442" xr:uid="{00000000-0005-0000-0000-000006820000}"/>
    <cellStyle name="Normal 2 9 3 2 6" xfId="14767" xr:uid="{00000000-0005-0000-0000-000007820000}"/>
    <cellStyle name="Normal 2 9 3 2 6 2" xfId="24287" xr:uid="{00000000-0005-0000-0000-000008820000}"/>
    <cellStyle name="Normal 2 9 3 2 7" xfId="14768" xr:uid="{00000000-0005-0000-0000-000009820000}"/>
    <cellStyle name="Normal 2 9 3 2 7 2" xfId="28123" xr:uid="{00000000-0005-0000-0000-00000A820000}"/>
    <cellStyle name="Normal 2 9 3 2 8" xfId="14769" xr:uid="{00000000-0005-0000-0000-00000B820000}"/>
    <cellStyle name="Normal 2 9 3 2 8 2" xfId="31960" xr:uid="{00000000-0005-0000-0000-00000C820000}"/>
    <cellStyle name="Normal 2 9 3 2 9" xfId="18435" xr:uid="{00000000-0005-0000-0000-00000D820000}"/>
    <cellStyle name="Normal 2 9 3 3" xfId="14770" xr:uid="{00000000-0005-0000-0000-00000E820000}"/>
    <cellStyle name="Normal 2 9 3 3 2" xfId="14771" xr:uid="{00000000-0005-0000-0000-00000F820000}"/>
    <cellStyle name="Normal 2 9 3 3 2 2" xfId="14772" xr:uid="{00000000-0005-0000-0000-000010820000}"/>
    <cellStyle name="Normal 2 9 3 3 2 2 2" xfId="14773" xr:uid="{00000000-0005-0000-0000-000011820000}"/>
    <cellStyle name="Normal 2 9 3 3 2 2 2 2" xfId="14774" xr:uid="{00000000-0005-0000-0000-000012820000}"/>
    <cellStyle name="Normal 2 9 3 3 2 2 2 2 2" xfId="24306" xr:uid="{00000000-0005-0000-0000-000013820000}"/>
    <cellStyle name="Normal 2 9 3 3 2 2 2 3" xfId="14775" xr:uid="{00000000-0005-0000-0000-000014820000}"/>
    <cellStyle name="Normal 2 9 3 3 2 2 2 3 2" xfId="28142" xr:uid="{00000000-0005-0000-0000-000015820000}"/>
    <cellStyle name="Normal 2 9 3 3 2 2 2 4" xfId="14776" xr:uid="{00000000-0005-0000-0000-000016820000}"/>
    <cellStyle name="Normal 2 9 3 3 2 2 2 4 2" xfId="31979" xr:uid="{00000000-0005-0000-0000-000017820000}"/>
    <cellStyle name="Normal 2 9 3 3 2 2 2 5" xfId="20434" xr:uid="{00000000-0005-0000-0000-000018820000}"/>
    <cellStyle name="Normal 2 9 3 3 2 2 3" xfId="14777" xr:uid="{00000000-0005-0000-0000-000019820000}"/>
    <cellStyle name="Normal 2 9 3 3 2 2 3 2" xfId="24305" xr:uid="{00000000-0005-0000-0000-00001A820000}"/>
    <cellStyle name="Normal 2 9 3 3 2 2 4" xfId="14778" xr:uid="{00000000-0005-0000-0000-00001B820000}"/>
    <cellStyle name="Normal 2 9 3 3 2 2 4 2" xfId="28141" xr:uid="{00000000-0005-0000-0000-00001C820000}"/>
    <cellStyle name="Normal 2 9 3 3 2 2 5" xfId="14779" xr:uid="{00000000-0005-0000-0000-00001D820000}"/>
    <cellStyle name="Normal 2 9 3 3 2 2 5 2" xfId="31978" xr:uid="{00000000-0005-0000-0000-00001E820000}"/>
    <cellStyle name="Normal 2 9 3 3 2 2 6" xfId="18445" xr:uid="{00000000-0005-0000-0000-00001F820000}"/>
    <cellStyle name="Normal 2 9 3 3 2 3" xfId="14780" xr:uid="{00000000-0005-0000-0000-000020820000}"/>
    <cellStyle name="Normal 2 9 3 3 2 3 2" xfId="14781" xr:uid="{00000000-0005-0000-0000-000021820000}"/>
    <cellStyle name="Normal 2 9 3 3 2 3 2 2" xfId="24307" xr:uid="{00000000-0005-0000-0000-000022820000}"/>
    <cellStyle name="Normal 2 9 3 3 2 3 3" xfId="14782" xr:uid="{00000000-0005-0000-0000-000023820000}"/>
    <cellStyle name="Normal 2 9 3 3 2 3 3 2" xfId="28143" xr:uid="{00000000-0005-0000-0000-000024820000}"/>
    <cellStyle name="Normal 2 9 3 3 2 3 4" xfId="14783" xr:uid="{00000000-0005-0000-0000-000025820000}"/>
    <cellStyle name="Normal 2 9 3 3 2 3 4 2" xfId="31980" xr:uid="{00000000-0005-0000-0000-000026820000}"/>
    <cellStyle name="Normal 2 9 3 3 2 3 5" xfId="19447" xr:uid="{00000000-0005-0000-0000-000027820000}"/>
    <cellStyle name="Normal 2 9 3 3 2 4" xfId="14784" xr:uid="{00000000-0005-0000-0000-000028820000}"/>
    <cellStyle name="Normal 2 9 3 3 2 4 2" xfId="24304" xr:uid="{00000000-0005-0000-0000-000029820000}"/>
    <cellStyle name="Normal 2 9 3 3 2 5" xfId="14785" xr:uid="{00000000-0005-0000-0000-00002A820000}"/>
    <cellStyle name="Normal 2 9 3 3 2 5 2" xfId="28140" xr:uid="{00000000-0005-0000-0000-00002B820000}"/>
    <cellStyle name="Normal 2 9 3 3 2 6" xfId="14786" xr:uid="{00000000-0005-0000-0000-00002C820000}"/>
    <cellStyle name="Normal 2 9 3 3 2 6 2" xfId="31977" xr:uid="{00000000-0005-0000-0000-00002D820000}"/>
    <cellStyle name="Normal 2 9 3 3 2 7" xfId="18444" xr:uid="{00000000-0005-0000-0000-00002E820000}"/>
    <cellStyle name="Normal 2 9 3 3 3" xfId="14787" xr:uid="{00000000-0005-0000-0000-00002F820000}"/>
    <cellStyle name="Normal 2 9 3 3 3 2" xfId="14788" xr:uid="{00000000-0005-0000-0000-000030820000}"/>
    <cellStyle name="Normal 2 9 3 3 3 2 2" xfId="14789" xr:uid="{00000000-0005-0000-0000-000031820000}"/>
    <cellStyle name="Normal 2 9 3 3 3 2 2 2" xfId="24309" xr:uid="{00000000-0005-0000-0000-000032820000}"/>
    <cellStyle name="Normal 2 9 3 3 3 2 3" xfId="14790" xr:uid="{00000000-0005-0000-0000-000033820000}"/>
    <cellStyle name="Normal 2 9 3 3 3 2 3 2" xfId="28145" xr:uid="{00000000-0005-0000-0000-000034820000}"/>
    <cellStyle name="Normal 2 9 3 3 3 2 4" xfId="14791" xr:uid="{00000000-0005-0000-0000-000035820000}"/>
    <cellStyle name="Normal 2 9 3 3 3 2 4 2" xfId="31982" xr:uid="{00000000-0005-0000-0000-000036820000}"/>
    <cellStyle name="Normal 2 9 3 3 3 2 5" xfId="20433" xr:uid="{00000000-0005-0000-0000-000037820000}"/>
    <cellStyle name="Normal 2 9 3 3 3 3" xfId="14792" xr:uid="{00000000-0005-0000-0000-000038820000}"/>
    <cellStyle name="Normal 2 9 3 3 3 3 2" xfId="24308" xr:uid="{00000000-0005-0000-0000-000039820000}"/>
    <cellStyle name="Normal 2 9 3 3 3 4" xfId="14793" xr:uid="{00000000-0005-0000-0000-00003A820000}"/>
    <cellStyle name="Normal 2 9 3 3 3 4 2" xfId="28144" xr:uid="{00000000-0005-0000-0000-00003B820000}"/>
    <cellStyle name="Normal 2 9 3 3 3 5" xfId="14794" xr:uid="{00000000-0005-0000-0000-00003C820000}"/>
    <cellStyle name="Normal 2 9 3 3 3 5 2" xfId="31981" xr:uid="{00000000-0005-0000-0000-00003D820000}"/>
    <cellStyle name="Normal 2 9 3 3 3 6" xfId="18446" xr:uid="{00000000-0005-0000-0000-00003E820000}"/>
    <cellStyle name="Normal 2 9 3 3 4" xfId="14795" xr:uid="{00000000-0005-0000-0000-00003F820000}"/>
    <cellStyle name="Normal 2 9 3 3 4 2" xfId="14796" xr:uid="{00000000-0005-0000-0000-000040820000}"/>
    <cellStyle name="Normal 2 9 3 3 4 2 2" xfId="24310" xr:uid="{00000000-0005-0000-0000-000041820000}"/>
    <cellStyle name="Normal 2 9 3 3 4 3" xfId="14797" xr:uid="{00000000-0005-0000-0000-000042820000}"/>
    <cellStyle name="Normal 2 9 3 3 4 3 2" xfId="28146" xr:uid="{00000000-0005-0000-0000-000043820000}"/>
    <cellStyle name="Normal 2 9 3 3 4 4" xfId="14798" xr:uid="{00000000-0005-0000-0000-000044820000}"/>
    <cellStyle name="Normal 2 9 3 3 4 4 2" xfId="31983" xr:uid="{00000000-0005-0000-0000-000045820000}"/>
    <cellStyle name="Normal 2 9 3 3 4 5" xfId="19446" xr:uid="{00000000-0005-0000-0000-000046820000}"/>
    <cellStyle name="Normal 2 9 3 3 5" xfId="14799" xr:uid="{00000000-0005-0000-0000-000047820000}"/>
    <cellStyle name="Normal 2 9 3 3 5 2" xfId="24303" xr:uid="{00000000-0005-0000-0000-000048820000}"/>
    <cellStyle name="Normal 2 9 3 3 6" xfId="14800" xr:uid="{00000000-0005-0000-0000-000049820000}"/>
    <cellStyle name="Normal 2 9 3 3 6 2" xfId="28139" xr:uid="{00000000-0005-0000-0000-00004A820000}"/>
    <cellStyle name="Normal 2 9 3 3 7" xfId="14801" xr:uid="{00000000-0005-0000-0000-00004B820000}"/>
    <cellStyle name="Normal 2 9 3 3 7 2" xfId="31976" xr:uid="{00000000-0005-0000-0000-00004C820000}"/>
    <cellStyle name="Normal 2 9 3 3 8" xfId="18443" xr:uid="{00000000-0005-0000-0000-00004D820000}"/>
    <cellStyle name="Normal 2 9 3 4" xfId="14802" xr:uid="{00000000-0005-0000-0000-00004E820000}"/>
    <cellStyle name="Normal 2 9 3 4 2" xfId="14803" xr:uid="{00000000-0005-0000-0000-00004F820000}"/>
    <cellStyle name="Normal 2 9 3 4 2 2" xfId="14804" xr:uid="{00000000-0005-0000-0000-000050820000}"/>
    <cellStyle name="Normal 2 9 3 4 2 2 2" xfId="14805" xr:uid="{00000000-0005-0000-0000-000051820000}"/>
    <cellStyle name="Normal 2 9 3 4 2 2 2 2" xfId="24313" xr:uid="{00000000-0005-0000-0000-000052820000}"/>
    <cellStyle name="Normal 2 9 3 4 2 2 3" xfId="14806" xr:uid="{00000000-0005-0000-0000-000053820000}"/>
    <cellStyle name="Normal 2 9 3 4 2 2 3 2" xfId="28149" xr:uid="{00000000-0005-0000-0000-000054820000}"/>
    <cellStyle name="Normal 2 9 3 4 2 2 4" xfId="14807" xr:uid="{00000000-0005-0000-0000-000055820000}"/>
    <cellStyle name="Normal 2 9 3 4 2 2 4 2" xfId="31986" xr:uid="{00000000-0005-0000-0000-000056820000}"/>
    <cellStyle name="Normal 2 9 3 4 2 2 5" xfId="20435" xr:uid="{00000000-0005-0000-0000-000057820000}"/>
    <cellStyle name="Normal 2 9 3 4 2 3" xfId="14808" xr:uid="{00000000-0005-0000-0000-000058820000}"/>
    <cellStyle name="Normal 2 9 3 4 2 3 2" xfId="24312" xr:uid="{00000000-0005-0000-0000-000059820000}"/>
    <cellStyle name="Normal 2 9 3 4 2 4" xfId="14809" xr:uid="{00000000-0005-0000-0000-00005A820000}"/>
    <cellStyle name="Normal 2 9 3 4 2 4 2" xfId="28148" xr:uid="{00000000-0005-0000-0000-00005B820000}"/>
    <cellStyle name="Normal 2 9 3 4 2 5" xfId="14810" xr:uid="{00000000-0005-0000-0000-00005C820000}"/>
    <cellStyle name="Normal 2 9 3 4 2 5 2" xfId="31985" xr:uid="{00000000-0005-0000-0000-00005D820000}"/>
    <cellStyle name="Normal 2 9 3 4 2 6" xfId="18448" xr:uid="{00000000-0005-0000-0000-00005E820000}"/>
    <cellStyle name="Normal 2 9 3 4 3" xfId="14811" xr:uid="{00000000-0005-0000-0000-00005F820000}"/>
    <cellStyle name="Normal 2 9 3 4 3 2" xfId="14812" xr:uid="{00000000-0005-0000-0000-000060820000}"/>
    <cellStyle name="Normal 2 9 3 4 3 2 2" xfId="24314" xr:uid="{00000000-0005-0000-0000-000061820000}"/>
    <cellStyle name="Normal 2 9 3 4 3 3" xfId="14813" xr:uid="{00000000-0005-0000-0000-000062820000}"/>
    <cellStyle name="Normal 2 9 3 4 3 3 2" xfId="28150" xr:uid="{00000000-0005-0000-0000-000063820000}"/>
    <cellStyle name="Normal 2 9 3 4 3 4" xfId="14814" xr:uid="{00000000-0005-0000-0000-000064820000}"/>
    <cellStyle name="Normal 2 9 3 4 3 4 2" xfId="31987" xr:uid="{00000000-0005-0000-0000-000065820000}"/>
    <cellStyle name="Normal 2 9 3 4 3 5" xfId="19448" xr:uid="{00000000-0005-0000-0000-000066820000}"/>
    <cellStyle name="Normal 2 9 3 4 4" xfId="14815" xr:uid="{00000000-0005-0000-0000-000067820000}"/>
    <cellStyle name="Normal 2 9 3 4 4 2" xfId="24311" xr:uid="{00000000-0005-0000-0000-000068820000}"/>
    <cellStyle name="Normal 2 9 3 4 5" xfId="14816" xr:uid="{00000000-0005-0000-0000-000069820000}"/>
    <cellStyle name="Normal 2 9 3 4 5 2" xfId="28147" xr:uid="{00000000-0005-0000-0000-00006A820000}"/>
    <cellStyle name="Normal 2 9 3 4 6" xfId="14817" xr:uid="{00000000-0005-0000-0000-00006B820000}"/>
    <cellStyle name="Normal 2 9 3 4 6 2" xfId="31984" xr:uid="{00000000-0005-0000-0000-00006C820000}"/>
    <cellStyle name="Normal 2 9 3 4 7" xfId="18447" xr:uid="{00000000-0005-0000-0000-00006D820000}"/>
    <cellStyle name="Normal 2 9 3 5" xfId="14818" xr:uid="{00000000-0005-0000-0000-00006E820000}"/>
    <cellStyle name="Normal 2 9 3 5 2" xfId="14819" xr:uid="{00000000-0005-0000-0000-00006F820000}"/>
    <cellStyle name="Normal 2 9 3 5 2 2" xfId="14820" xr:uid="{00000000-0005-0000-0000-000070820000}"/>
    <cellStyle name="Normal 2 9 3 5 2 2 2" xfId="14821" xr:uid="{00000000-0005-0000-0000-000071820000}"/>
    <cellStyle name="Normal 2 9 3 5 2 2 2 2" xfId="24317" xr:uid="{00000000-0005-0000-0000-000072820000}"/>
    <cellStyle name="Normal 2 9 3 5 2 2 3" xfId="14822" xr:uid="{00000000-0005-0000-0000-000073820000}"/>
    <cellStyle name="Normal 2 9 3 5 2 2 3 2" xfId="28153" xr:uid="{00000000-0005-0000-0000-000074820000}"/>
    <cellStyle name="Normal 2 9 3 5 2 2 4" xfId="14823" xr:uid="{00000000-0005-0000-0000-000075820000}"/>
    <cellStyle name="Normal 2 9 3 5 2 2 4 2" xfId="31990" xr:uid="{00000000-0005-0000-0000-000076820000}"/>
    <cellStyle name="Normal 2 9 3 5 2 2 5" xfId="20617" xr:uid="{00000000-0005-0000-0000-000077820000}"/>
    <cellStyle name="Normal 2 9 3 5 2 3" xfId="14824" xr:uid="{00000000-0005-0000-0000-000078820000}"/>
    <cellStyle name="Normal 2 9 3 5 2 3 2" xfId="24316" xr:uid="{00000000-0005-0000-0000-000079820000}"/>
    <cellStyle name="Normal 2 9 3 5 2 4" xfId="14825" xr:uid="{00000000-0005-0000-0000-00007A820000}"/>
    <cellStyle name="Normal 2 9 3 5 2 4 2" xfId="28152" xr:uid="{00000000-0005-0000-0000-00007B820000}"/>
    <cellStyle name="Normal 2 9 3 5 2 5" xfId="14826" xr:uid="{00000000-0005-0000-0000-00007C820000}"/>
    <cellStyle name="Normal 2 9 3 5 2 5 2" xfId="31989" xr:uid="{00000000-0005-0000-0000-00007D820000}"/>
    <cellStyle name="Normal 2 9 3 5 2 6" xfId="18450" xr:uid="{00000000-0005-0000-0000-00007E820000}"/>
    <cellStyle name="Normal 2 9 3 5 3" xfId="14827" xr:uid="{00000000-0005-0000-0000-00007F820000}"/>
    <cellStyle name="Normal 2 9 3 5 3 2" xfId="14828" xr:uid="{00000000-0005-0000-0000-000080820000}"/>
    <cellStyle name="Normal 2 9 3 5 3 2 2" xfId="24318" xr:uid="{00000000-0005-0000-0000-000081820000}"/>
    <cellStyle name="Normal 2 9 3 5 3 3" xfId="14829" xr:uid="{00000000-0005-0000-0000-000082820000}"/>
    <cellStyle name="Normal 2 9 3 5 3 3 2" xfId="28154" xr:uid="{00000000-0005-0000-0000-000083820000}"/>
    <cellStyle name="Normal 2 9 3 5 3 4" xfId="14830" xr:uid="{00000000-0005-0000-0000-000084820000}"/>
    <cellStyle name="Normal 2 9 3 5 3 4 2" xfId="31991" xr:uid="{00000000-0005-0000-0000-000085820000}"/>
    <cellStyle name="Normal 2 9 3 5 3 5" xfId="19623" xr:uid="{00000000-0005-0000-0000-000086820000}"/>
    <cellStyle name="Normal 2 9 3 5 4" xfId="14831" xr:uid="{00000000-0005-0000-0000-000087820000}"/>
    <cellStyle name="Normal 2 9 3 5 4 2" xfId="24315" xr:uid="{00000000-0005-0000-0000-000088820000}"/>
    <cellStyle name="Normal 2 9 3 5 5" xfId="14832" xr:uid="{00000000-0005-0000-0000-000089820000}"/>
    <cellStyle name="Normal 2 9 3 5 5 2" xfId="28151" xr:uid="{00000000-0005-0000-0000-00008A820000}"/>
    <cellStyle name="Normal 2 9 3 5 6" xfId="14833" xr:uid="{00000000-0005-0000-0000-00008B820000}"/>
    <cellStyle name="Normal 2 9 3 5 6 2" xfId="31988" xr:uid="{00000000-0005-0000-0000-00008C820000}"/>
    <cellStyle name="Normal 2 9 3 5 7" xfId="18449" xr:uid="{00000000-0005-0000-0000-00008D820000}"/>
    <cellStyle name="Normal 2 9 3 6" xfId="14834" xr:uid="{00000000-0005-0000-0000-00008E820000}"/>
    <cellStyle name="Normal 2 9 3 6 2" xfId="14835" xr:uid="{00000000-0005-0000-0000-00008F820000}"/>
    <cellStyle name="Normal 2 9 3 6 2 2" xfId="14836" xr:uid="{00000000-0005-0000-0000-000090820000}"/>
    <cellStyle name="Normal 2 9 3 6 2 2 2" xfId="24320" xr:uid="{00000000-0005-0000-0000-000091820000}"/>
    <cellStyle name="Normal 2 9 3 6 2 3" xfId="14837" xr:uid="{00000000-0005-0000-0000-000092820000}"/>
    <cellStyle name="Normal 2 9 3 6 2 3 2" xfId="28156" xr:uid="{00000000-0005-0000-0000-000093820000}"/>
    <cellStyle name="Normal 2 9 3 6 2 4" xfId="14838" xr:uid="{00000000-0005-0000-0000-000094820000}"/>
    <cellStyle name="Normal 2 9 3 6 2 4 2" xfId="31993" xr:uid="{00000000-0005-0000-0000-000095820000}"/>
    <cellStyle name="Normal 2 9 3 6 2 5" xfId="20428" xr:uid="{00000000-0005-0000-0000-000096820000}"/>
    <cellStyle name="Normal 2 9 3 6 3" xfId="14839" xr:uid="{00000000-0005-0000-0000-000097820000}"/>
    <cellStyle name="Normal 2 9 3 6 3 2" xfId="24319" xr:uid="{00000000-0005-0000-0000-000098820000}"/>
    <cellStyle name="Normal 2 9 3 6 4" xfId="14840" xr:uid="{00000000-0005-0000-0000-000099820000}"/>
    <cellStyle name="Normal 2 9 3 6 4 2" xfId="28155" xr:uid="{00000000-0005-0000-0000-00009A820000}"/>
    <cellStyle name="Normal 2 9 3 6 5" xfId="14841" xr:uid="{00000000-0005-0000-0000-00009B820000}"/>
    <cellStyle name="Normal 2 9 3 6 5 2" xfId="31992" xr:uid="{00000000-0005-0000-0000-00009C820000}"/>
    <cellStyle name="Normal 2 9 3 6 6" xfId="18451" xr:uid="{00000000-0005-0000-0000-00009D820000}"/>
    <cellStyle name="Normal 2 9 3 7" xfId="14842" xr:uid="{00000000-0005-0000-0000-00009E820000}"/>
    <cellStyle name="Normal 2 9 3 7 2" xfId="14843" xr:uid="{00000000-0005-0000-0000-00009F820000}"/>
    <cellStyle name="Normal 2 9 3 7 2 2" xfId="24321" xr:uid="{00000000-0005-0000-0000-0000A0820000}"/>
    <cellStyle name="Normal 2 9 3 7 3" xfId="14844" xr:uid="{00000000-0005-0000-0000-0000A1820000}"/>
    <cellStyle name="Normal 2 9 3 7 3 2" xfId="28157" xr:uid="{00000000-0005-0000-0000-0000A2820000}"/>
    <cellStyle name="Normal 2 9 3 7 4" xfId="14845" xr:uid="{00000000-0005-0000-0000-0000A3820000}"/>
    <cellStyle name="Normal 2 9 3 7 4 2" xfId="31994" xr:uid="{00000000-0005-0000-0000-0000A4820000}"/>
    <cellStyle name="Normal 2 9 3 7 5" xfId="19441" xr:uid="{00000000-0005-0000-0000-0000A5820000}"/>
    <cellStyle name="Normal 2 9 3 8" xfId="14846" xr:uid="{00000000-0005-0000-0000-0000A6820000}"/>
    <cellStyle name="Normal 2 9 3 8 2" xfId="24286" xr:uid="{00000000-0005-0000-0000-0000A7820000}"/>
    <cellStyle name="Normal 2 9 3 9" xfId="14847" xr:uid="{00000000-0005-0000-0000-0000A8820000}"/>
    <cellStyle name="Normal 2 9 3 9 2" xfId="28122" xr:uid="{00000000-0005-0000-0000-0000A9820000}"/>
    <cellStyle name="Normal 2 9 4" xfId="14848" xr:uid="{00000000-0005-0000-0000-0000AA820000}"/>
    <cellStyle name="Normal 2 9 4 2" xfId="14849" xr:uid="{00000000-0005-0000-0000-0000AB820000}"/>
    <cellStyle name="Normal 2 9 4 2 2" xfId="14850" xr:uid="{00000000-0005-0000-0000-0000AC820000}"/>
    <cellStyle name="Normal 2 9 4 2 2 2" xfId="14851" xr:uid="{00000000-0005-0000-0000-0000AD820000}"/>
    <cellStyle name="Normal 2 9 4 2 2 2 2" xfId="14852" xr:uid="{00000000-0005-0000-0000-0000AE820000}"/>
    <cellStyle name="Normal 2 9 4 2 2 2 2 2" xfId="14853" xr:uid="{00000000-0005-0000-0000-0000AF820000}"/>
    <cellStyle name="Normal 2 9 4 2 2 2 2 2 2" xfId="24326" xr:uid="{00000000-0005-0000-0000-0000B0820000}"/>
    <cellStyle name="Normal 2 9 4 2 2 2 2 3" xfId="14854" xr:uid="{00000000-0005-0000-0000-0000B1820000}"/>
    <cellStyle name="Normal 2 9 4 2 2 2 2 3 2" xfId="28162" xr:uid="{00000000-0005-0000-0000-0000B2820000}"/>
    <cellStyle name="Normal 2 9 4 2 2 2 2 4" xfId="14855" xr:uid="{00000000-0005-0000-0000-0000B3820000}"/>
    <cellStyle name="Normal 2 9 4 2 2 2 2 4 2" xfId="31999" xr:uid="{00000000-0005-0000-0000-0000B4820000}"/>
    <cellStyle name="Normal 2 9 4 2 2 2 2 5" xfId="20438" xr:uid="{00000000-0005-0000-0000-0000B5820000}"/>
    <cellStyle name="Normal 2 9 4 2 2 2 3" xfId="14856" xr:uid="{00000000-0005-0000-0000-0000B6820000}"/>
    <cellStyle name="Normal 2 9 4 2 2 2 3 2" xfId="24325" xr:uid="{00000000-0005-0000-0000-0000B7820000}"/>
    <cellStyle name="Normal 2 9 4 2 2 2 4" xfId="14857" xr:uid="{00000000-0005-0000-0000-0000B8820000}"/>
    <cellStyle name="Normal 2 9 4 2 2 2 4 2" xfId="28161" xr:uid="{00000000-0005-0000-0000-0000B9820000}"/>
    <cellStyle name="Normal 2 9 4 2 2 2 5" xfId="14858" xr:uid="{00000000-0005-0000-0000-0000BA820000}"/>
    <cellStyle name="Normal 2 9 4 2 2 2 5 2" xfId="31998" xr:uid="{00000000-0005-0000-0000-0000BB820000}"/>
    <cellStyle name="Normal 2 9 4 2 2 2 6" xfId="18455" xr:uid="{00000000-0005-0000-0000-0000BC820000}"/>
    <cellStyle name="Normal 2 9 4 2 2 3" xfId="14859" xr:uid="{00000000-0005-0000-0000-0000BD820000}"/>
    <cellStyle name="Normal 2 9 4 2 2 3 2" xfId="14860" xr:uid="{00000000-0005-0000-0000-0000BE820000}"/>
    <cellStyle name="Normal 2 9 4 2 2 3 2 2" xfId="24327" xr:uid="{00000000-0005-0000-0000-0000BF820000}"/>
    <cellStyle name="Normal 2 9 4 2 2 3 3" xfId="14861" xr:uid="{00000000-0005-0000-0000-0000C0820000}"/>
    <cellStyle name="Normal 2 9 4 2 2 3 3 2" xfId="28163" xr:uid="{00000000-0005-0000-0000-0000C1820000}"/>
    <cellStyle name="Normal 2 9 4 2 2 3 4" xfId="14862" xr:uid="{00000000-0005-0000-0000-0000C2820000}"/>
    <cellStyle name="Normal 2 9 4 2 2 3 4 2" xfId="32000" xr:uid="{00000000-0005-0000-0000-0000C3820000}"/>
    <cellStyle name="Normal 2 9 4 2 2 3 5" xfId="19451" xr:uid="{00000000-0005-0000-0000-0000C4820000}"/>
    <cellStyle name="Normal 2 9 4 2 2 4" xfId="14863" xr:uid="{00000000-0005-0000-0000-0000C5820000}"/>
    <cellStyle name="Normal 2 9 4 2 2 4 2" xfId="24324" xr:uid="{00000000-0005-0000-0000-0000C6820000}"/>
    <cellStyle name="Normal 2 9 4 2 2 5" xfId="14864" xr:uid="{00000000-0005-0000-0000-0000C7820000}"/>
    <cellStyle name="Normal 2 9 4 2 2 5 2" xfId="28160" xr:uid="{00000000-0005-0000-0000-0000C8820000}"/>
    <cellStyle name="Normal 2 9 4 2 2 6" xfId="14865" xr:uid="{00000000-0005-0000-0000-0000C9820000}"/>
    <cellStyle name="Normal 2 9 4 2 2 6 2" xfId="31997" xr:uid="{00000000-0005-0000-0000-0000CA820000}"/>
    <cellStyle name="Normal 2 9 4 2 2 7" xfId="18454" xr:uid="{00000000-0005-0000-0000-0000CB820000}"/>
    <cellStyle name="Normal 2 9 4 2 3" xfId="14866" xr:uid="{00000000-0005-0000-0000-0000CC820000}"/>
    <cellStyle name="Normal 2 9 4 2 3 2" xfId="14867" xr:uid="{00000000-0005-0000-0000-0000CD820000}"/>
    <cellStyle name="Normal 2 9 4 2 3 2 2" xfId="14868" xr:uid="{00000000-0005-0000-0000-0000CE820000}"/>
    <cellStyle name="Normal 2 9 4 2 3 2 2 2" xfId="24329" xr:uid="{00000000-0005-0000-0000-0000CF820000}"/>
    <cellStyle name="Normal 2 9 4 2 3 2 3" xfId="14869" xr:uid="{00000000-0005-0000-0000-0000D0820000}"/>
    <cellStyle name="Normal 2 9 4 2 3 2 3 2" xfId="28165" xr:uid="{00000000-0005-0000-0000-0000D1820000}"/>
    <cellStyle name="Normal 2 9 4 2 3 2 4" xfId="14870" xr:uid="{00000000-0005-0000-0000-0000D2820000}"/>
    <cellStyle name="Normal 2 9 4 2 3 2 4 2" xfId="32002" xr:uid="{00000000-0005-0000-0000-0000D3820000}"/>
    <cellStyle name="Normal 2 9 4 2 3 2 5" xfId="20437" xr:uid="{00000000-0005-0000-0000-0000D4820000}"/>
    <cellStyle name="Normal 2 9 4 2 3 3" xfId="14871" xr:uid="{00000000-0005-0000-0000-0000D5820000}"/>
    <cellStyle name="Normal 2 9 4 2 3 3 2" xfId="24328" xr:uid="{00000000-0005-0000-0000-0000D6820000}"/>
    <cellStyle name="Normal 2 9 4 2 3 4" xfId="14872" xr:uid="{00000000-0005-0000-0000-0000D7820000}"/>
    <cellStyle name="Normal 2 9 4 2 3 4 2" xfId="28164" xr:uid="{00000000-0005-0000-0000-0000D8820000}"/>
    <cellStyle name="Normal 2 9 4 2 3 5" xfId="14873" xr:uid="{00000000-0005-0000-0000-0000D9820000}"/>
    <cellStyle name="Normal 2 9 4 2 3 5 2" xfId="32001" xr:uid="{00000000-0005-0000-0000-0000DA820000}"/>
    <cellStyle name="Normal 2 9 4 2 3 6" xfId="18456" xr:uid="{00000000-0005-0000-0000-0000DB820000}"/>
    <cellStyle name="Normal 2 9 4 2 4" xfId="14874" xr:uid="{00000000-0005-0000-0000-0000DC820000}"/>
    <cellStyle name="Normal 2 9 4 2 4 2" xfId="14875" xr:uid="{00000000-0005-0000-0000-0000DD820000}"/>
    <cellStyle name="Normal 2 9 4 2 4 2 2" xfId="24330" xr:uid="{00000000-0005-0000-0000-0000DE820000}"/>
    <cellStyle name="Normal 2 9 4 2 4 3" xfId="14876" xr:uid="{00000000-0005-0000-0000-0000DF820000}"/>
    <cellStyle name="Normal 2 9 4 2 4 3 2" xfId="28166" xr:uid="{00000000-0005-0000-0000-0000E0820000}"/>
    <cellStyle name="Normal 2 9 4 2 4 4" xfId="14877" xr:uid="{00000000-0005-0000-0000-0000E1820000}"/>
    <cellStyle name="Normal 2 9 4 2 4 4 2" xfId="32003" xr:uid="{00000000-0005-0000-0000-0000E2820000}"/>
    <cellStyle name="Normal 2 9 4 2 4 5" xfId="19450" xr:uid="{00000000-0005-0000-0000-0000E3820000}"/>
    <cellStyle name="Normal 2 9 4 2 5" xfId="14878" xr:uid="{00000000-0005-0000-0000-0000E4820000}"/>
    <cellStyle name="Normal 2 9 4 2 5 2" xfId="24323" xr:uid="{00000000-0005-0000-0000-0000E5820000}"/>
    <cellStyle name="Normal 2 9 4 2 6" xfId="14879" xr:uid="{00000000-0005-0000-0000-0000E6820000}"/>
    <cellStyle name="Normal 2 9 4 2 6 2" xfId="28159" xr:uid="{00000000-0005-0000-0000-0000E7820000}"/>
    <cellStyle name="Normal 2 9 4 2 7" xfId="14880" xr:uid="{00000000-0005-0000-0000-0000E8820000}"/>
    <cellStyle name="Normal 2 9 4 2 7 2" xfId="31996" xr:uid="{00000000-0005-0000-0000-0000E9820000}"/>
    <cellStyle name="Normal 2 9 4 2 8" xfId="18453" xr:uid="{00000000-0005-0000-0000-0000EA820000}"/>
    <cellStyle name="Normal 2 9 4 3" xfId="14881" xr:uid="{00000000-0005-0000-0000-0000EB820000}"/>
    <cellStyle name="Normal 2 9 4 3 2" xfId="14882" xr:uid="{00000000-0005-0000-0000-0000EC820000}"/>
    <cellStyle name="Normal 2 9 4 3 2 2" xfId="14883" xr:uid="{00000000-0005-0000-0000-0000ED820000}"/>
    <cellStyle name="Normal 2 9 4 3 2 2 2" xfId="14884" xr:uid="{00000000-0005-0000-0000-0000EE820000}"/>
    <cellStyle name="Normal 2 9 4 3 2 2 2 2" xfId="24333" xr:uid="{00000000-0005-0000-0000-0000EF820000}"/>
    <cellStyle name="Normal 2 9 4 3 2 2 3" xfId="14885" xr:uid="{00000000-0005-0000-0000-0000F0820000}"/>
    <cellStyle name="Normal 2 9 4 3 2 2 3 2" xfId="28169" xr:uid="{00000000-0005-0000-0000-0000F1820000}"/>
    <cellStyle name="Normal 2 9 4 3 2 2 4" xfId="14886" xr:uid="{00000000-0005-0000-0000-0000F2820000}"/>
    <cellStyle name="Normal 2 9 4 3 2 2 4 2" xfId="32006" xr:uid="{00000000-0005-0000-0000-0000F3820000}"/>
    <cellStyle name="Normal 2 9 4 3 2 2 5" xfId="20439" xr:uid="{00000000-0005-0000-0000-0000F4820000}"/>
    <cellStyle name="Normal 2 9 4 3 2 3" xfId="14887" xr:uid="{00000000-0005-0000-0000-0000F5820000}"/>
    <cellStyle name="Normal 2 9 4 3 2 3 2" xfId="24332" xr:uid="{00000000-0005-0000-0000-0000F6820000}"/>
    <cellStyle name="Normal 2 9 4 3 2 4" xfId="14888" xr:uid="{00000000-0005-0000-0000-0000F7820000}"/>
    <cellStyle name="Normal 2 9 4 3 2 4 2" xfId="28168" xr:uid="{00000000-0005-0000-0000-0000F8820000}"/>
    <cellStyle name="Normal 2 9 4 3 2 5" xfId="14889" xr:uid="{00000000-0005-0000-0000-0000F9820000}"/>
    <cellStyle name="Normal 2 9 4 3 2 5 2" xfId="32005" xr:uid="{00000000-0005-0000-0000-0000FA820000}"/>
    <cellStyle name="Normal 2 9 4 3 2 6" xfId="18458" xr:uid="{00000000-0005-0000-0000-0000FB820000}"/>
    <cellStyle name="Normal 2 9 4 3 3" xfId="14890" xr:uid="{00000000-0005-0000-0000-0000FC820000}"/>
    <cellStyle name="Normal 2 9 4 3 3 2" xfId="14891" xr:uid="{00000000-0005-0000-0000-0000FD820000}"/>
    <cellStyle name="Normal 2 9 4 3 3 2 2" xfId="24334" xr:uid="{00000000-0005-0000-0000-0000FE820000}"/>
    <cellStyle name="Normal 2 9 4 3 3 3" xfId="14892" xr:uid="{00000000-0005-0000-0000-0000FF820000}"/>
    <cellStyle name="Normal 2 9 4 3 3 3 2" xfId="28170" xr:uid="{00000000-0005-0000-0000-000000830000}"/>
    <cellStyle name="Normal 2 9 4 3 3 4" xfId="14893" xr:uid="{00000000-0005-0000-0000-000001830000}"/>
    <cellStyle name="Normal 2 9 4 3 3 4 2" xfId="32007" xr:uid="{00000000-0005-0000-0000-000002830000}"/>
    <cellStyle name="Normal 2 9 4 3 3 5" xfId="19452" xr:uid="{00000000-0005-0000-0000-000003830000}"/>
    <cellStyle name="Normal 2 9 4 3 4" xfId="14894" xr:uid="{00000000-0005-0000-0000-000004830000}"/>
    <cellStyle name="Normal 2 9 4 3 4 2" xfId="24331" xr:uid="{00000000-0005-0000-0000-000005830000}"/>
    <cellStyle name="Normal 2 9 4 3 5" xfId="14895" xr:uid="{00000000-0005-0000-0000-000006830000}"/>
    <cellStyle name="Normal 2 9 4 3 5 2" xfId="28167" xr:uid="{00000000-0005-0000-0000-000007830000}"/>
    <cellStyle name="Normal 2 9 4 3 6" xfId="14896" xr:uid="{00000000-0005-0000-0000-000008830000}"/>
    <cellStyle name="Normal 2 9 4 3 6 2" xfId="32004" xr:uid="{00000000-0005-0000-0000-000009830000}"/>
    <cellStyle name="Normal 2 9 4 3 7" xfId="18457" xr:uid="{00000000-0005-0000-0000-00000A830000}"/>
    <cellStyle name="Normal 2 9 4 4" xfId="14897" xr:uid="{00000000-0005-0000-0000-00000B830000}"/>
    <cellStyle name="Normal 2 9 4 4 2" xfId="14898" xr:uid="{00000000-0005-0000-0000-00000C830000}"/>
    <cellStyle name="Normal 2 9 4 4 2 2" xfId="14899" xr:uid="{00000000-0005-0000-0000-00000D830000}"/>
    <cellStyle name="Normal 2 9 4 4 2 2 2" xfId="24336" xr:uid="{00000000-0005-0000-0000-00000E830000}"/>
    <cellStyle name="Normal 2 9 4 4 2 3" xfId="14900" xr:uid="{00000000-0005-0000-0000-00000F830000}"/>
    <cellStyle name="Normal 2 9 4 4 2 3 2" xfId="28172" xr:uid="{00000000-0005-0000-0000-000010830000}"/>
    <cellStyle name="Normal 2 9 4 4 2 4" xfId="14901" xr:uid="{00000000-0005-0000-0000-000011830000}"/>
    <cellStyle name="Normal 2 9 4 4 2 4 2" xfId="32009" xr:uid="{00000000-0005-0000-0000-000012830000}"/>
    <cellStyle name="Normal 2 9 4 4 2 5" xfId="20436" xr:uid="{00000000-0005-0000-0000-000013830000}"/>
    <cellStyle name="Normal 2 9 4 4 3" xfId="14902" xr:uid="{00000000-0005-0000-0000-000014830000}"/>
    <cellStyle name="Normal 2 9 4 4 3 2" xfId="24335" xr:uid="{00000000-0005-0000-0000-000015830000}"/>
    <cellStyle name="Normal 2 9 4 4 4" xfId="14903" xr:uid="{00000000-0005-0000-0000-000016830000}"/>
    <cellStyle name="Normal 2 9 4 4 4 2" xfId="28171" xr:uid="{00000000-0005-0000-0000-000017830000}"/>
    <cellStyle name="Normal 2 9 4 4 5" xfId="14904" xr:uid="{00000000-0005-0000-0000-000018830000}"/>
    <cellStyle name="Normal 2 9 4 4 5 2" xfId="32008" xr:uid="{00000000-0005-0000-0000-000019830000}"/>
    <cellStyle name="Normal 2 9 4 4 6" xfId="18459" xr:uid="{00000000-0005-0000-0000-00001A830000}"/>
    <cellStyle name="Normal 2 9 4 5" xfId="14905" xr:uid="{00000000-0005-0000-0000-00001B830000}"/>
    <cellStyle name="Normal 2 9 4 5 2" xfId="14906" xr:uid="{00000000-0005-0000-0000-00001C830000}"/>
    <cellStyle name="Normal 2 9 4 5 2 2" xfId="24337" xr:uid="{00000000-0005-0000-0000-00001D830000}"/>
    <cellStyle name="Normal 2 9 4 5 3" xfId="14907" xr:uid="{00000000-0005-0000-0000-00001E830000}"/>
    <cellStyle name="Normal 2 9 4 5 3 2" xfId="28173" xr:uid="{00000000-0005-0000-0000-00001F830000}"/>
    <cellStyle name="Normal 2 9 4 5 4" xfId="14908" xr:uid="{00000000-0005-0000-0000-000020830000}"/>
    <cellStyle name="Normal 2 9 4 5 4 2" xfId="32010" xr:uid="{00000000-0005-0000-0000-000021830000}"/>
    <cellStyle name="Normal 2 9 4 5 5" xfId="19449" xr:uid="{00000000-0005-0000-0000-000022830000}"/>
    <cellStyle name="Normal 2 9 4 6" xfId="14909" xr:uid="{00000000-0005-0000-0000-000023830000}"/>
    <cellStyle name="Normal 2 9 4 6 2" xfId="24322" xr:uid="{00000000-0005-0000-0000-000024830000}"/>
    <cellStyle name="Normal 2 9 4 7" xfId="14910" xr:uid="{00000000-0005-0000-0000-000025830000}"/>
    <cellStyle name="Normal 2 9 4 7 2" xfId="28158" xr:uid="{00000000-0005-0000-0000-000026830000}"/>
    <cellStyle name="Normal 2 9 4 8" xfId="14911" xr:uid="{00000000-0005-0000-0000-000027830000}"/>
    <cellStyle name="Normal 2 9 4 8 2" xfId="31995" xr:uid="{00000000-0005-0000-0000-000028830000}"/>
    <cellStyle name="Normal 2 9 4 9" xfId="18452" xr:uid="{00000000-0005-0000-0000-000029830000}"/>
    <cellStyle name="Normal 2 9 5" xfId="14912" xr:uid="{00000000-0005-0000-0000-00002A830000}"/>
    <cellStyle name="Normal 2 9 5 2" xfId="14913" xr:uid="{00000000-0005-0000-0000-00002B830000}"/>
    <cellStyle name="Normal 2 9 5 2 2" xfId="14914" xr:uid="{00000000-0005-0000-0000-00002C830000}"/>
    <cellStyle name="Normal 2 9 5 2 2 2" xfId="14915" xr:uid="{00000000-0005-0000-0000-00002D830000}"/>
    <cellStyle name="Normal 2 9 5 2 2 2 2" xfId="14916" xr:uid="{00000000-0005-0000-0000-00002E830000}"/>
    <cellStyle name="Normal 2 9 5 2 2 2 2 2" xfId="24341" xr:uid="{00000000-0005-0000-0000-00002F830000}"/>
    <cellStyle name="Normal 2 9 5 2 2 2 3" xfId="14917" xr:uid="{00000000-0005-0000-0000-000030830000}"/>
    <cellStyle name="Normal 2 9 5 2 2 2 3 2" xfId="28177" xr:uid="{00000000-0005-0000-0000-000031830000}"/>
    <cellStyle name="Normal 2 9 5 2 2 2 4" xfId="14918" xr:uid="{00000000-0005-0000-0000-000032830000}"/>
    <cellStyle name="Normal 2 9 5 2 2 2 4 2" xfId="32014" xr:uid="{00000000-0005-0000-0000-000033830000}"/>
    <cellStyle name="Normal 2 9 5 2 2 2 5" xfId="20441" xr:uid="{00000000-0005-0000-0000-000034830000}"/>
    <cellStyle name="Normal 2 9 5 2 2 3" xfId="14919" xr:uid="{00000000-0005-0000-0000-000035830000}"/>
    <cellStyle name="Normal 2 9 5 2 2 3 2" xfId="24340" xr:uid="{00000000-0005-0000-0000-000036830000}"/>
    <cellStyle name="Normal 2 9 5 2 2 4" xfId="14920" xr:uid="{00000000-0005-0000-0000-000037830000}"/>
    <cellStyle name="Normal 2 9 5 2 2 4 2" xfId="28176" xr:uid="{00000000-0005-0000-0000-000038830000}"/>
    <cellStyle name="Normal 2 9 5 2 2 5" xfId="14921" xr:uid="{00000000-0005-0000-0000-000039830000}"/>
    <cellStyle name="Normal 2 9 5 2 2 5 2" xfId="32013" xr:uid="{00000000-0005-0000-0000-00003A830000}"/>
    <cellStyle name="Normal 2 9 5 2 2 6" xfId="18462" xr:uid="{00000000-0005-0000-0000-00003B830000}"/>
    <cellStyle name="Normal 2 9 5 2 3" xfId="14922" xr:uid="{00000000-0005-0000-0000-00003C830000}"/>
    <cellStyle name="Normal 2 9 5 2 3 2" xfId="14923" xr:uid="{00000000-0005-0000-0000-00003D830000}"/>
    <cellStyle name="Normal 2 9 5 2 3 2 2" xfId="24342" xr:uid="{00000000-0005-0000-0000-00003E830000}"/>
    <cellStyle name="Normal 2 9 5 2 3 3" xfId="14924" xr:uid="{00000000-0005-0000-0000-00003F830000}"/>
    <cellStyle name="Normal 2 9 5 2 3 3 2" xfId="28178" xr:uid="{00000000-0005-0000-0000-000040830000}"/>
    <cellStyle name="Normal 2 9 5 2 3 4" xfId="14925" xr:uid="{00000000-0005-0000-0000-000041830000}"/>
    <cellStyle name="Normal 2 9 5 2 3 4 2" xfId="32015" xr:uid="{00000000-0005-0000-0000-000042830000}"/>
    <cellStyle name="Normal 2 9 5 2 3 5" xfId="19454" xr:uid="{00000000-0005-0000-0000-000043830000}"/>
    <cellStyle name="Normal 2 9 5 2 4" xfId="14926" xr:uid="{00000000-0005-0000-0000-000044830000}"/>
    <cellStyle name="Normal 2 9 5 2 4 2" xfId="24339" xr:uid="{00000000-0005-0000-0000-000045830000}"/>
    <cellStyle name="Normal 2 9 5 2 5" xfId="14927" xr:uid="{00000000-0005-0000-0000-000046830000}"/>
    <cellStyle name="Normal 2 9 5 2 5 2" xfId="28175" xr:uid="{00000000-0005-0000-0000-000047830000}"/>
    <cellStyle name="Normal 2 9 5 2 6" xfId="14928" xr:uid="{00000000-0005-0000-0000-000048830000}"/>
    <cellStyle name="Normal 2 9 5 2 6 2" xfId="32012" xr:uid="{00000000-0005-0000-0000-000049830000}"/>
    <cellStyle name="Normal 2 9 5 2 7" xfId="18461" xr:uid="{00000000-0005-0000-0000-00004A830000}"/>
    <cellStyle name="Normal 2 9 5 3" xfId="14929" xr:uid="{00000000-0005-0000-0000-00004B830000}"/>
    <cellStyle name="Normal 2 9 5 3 2" xfId="14930" xr:uid="{00000000-0005-0000-0000-00004C830000}"/>
    <cellStyle name="Normal 2 9 5 3 2 2" xfId="14931" xr:uid="{00000000-0005-0000-0000-00004D830000}"/>
    <cellStyle name="Normal 2 9 5 3 2 2 2" xfId="24344" xr:uid="{00000000-0005-0000-0000-00004E830000}"/>
    <cellStyle name="Normal 2 9 5 3 2 3" xfId="14932" xr:uid="{00000000-0005-0000-0000-00004F830000}"/>
    <cellStyle name="Normal 2 9 5 3 2 3 2" xfId="28180" xr:uid="{00000000-0005-0000-0000-000050830000}"/>
    <cellStyle name="Normal 2 9 5 3 2 4" xfId="14933" xr:uid="{00000000-0005-0000-0000-000051830000}"/>
    <cellStyle name="Normal 2 9 5 3 2 4 2" xfId="32017" xr:uid="{00000000-0005-0000-0000-000052830000}"/>
    <cellStyle name="Normal 2 9 5 3 2 5" xfId="20440" xr:uid="{00000000-0005-0000-0000-000053830000}"/>
    <cellStyle name="Normal 2 9 5 3 3" xfId="14934" xr:uid="{00000000-0005-0000-0000-000054830000}"/>
    <cellStyle name="Normal 2 9 5 3 3 2" xfId="24343" xr:uid="{00000000-0005-0000-0000-000055830000}"/>
    <cellStyle name="Normal 2 9 5 3 4" xfId="14935" xr:uid="{00000000-0005-0000-0000-000056830000}"/>
    <cellStyle name="Normal 2 9 5 3 4 2" xfId="28179" xr:uid="{00000000-0005-0000-0000-000057830000}"/>
    <cellStyle name="Normal 2 9 5 3 5" xfId="14936" xr:uid="{00000000-0005-0000-0000-000058830000}"/>
    <cellStyle name="Normal 2 9 5 3 5 2" xfId="32016" xr:uid="{00000000-0005-0000-0000-000059830000}"/>
    <cellStyle name="Normal 2 9 5 3 6" xfId="18463" xr:uid="{00000000-0005-0000-0000-00005A830000}"/>
    <cellStyle name="Normal 2 9 5 4" xfId="14937" xr:uid="{00000000-0005-0000-0000-00005B830000}"/>
    <cellStyle name="Normal 2 9 5 4 2" xfId="14938" xr:uid="{00000000-0005-0000-0000-00005C830000}"/>
    <cellStyle name="Normal 2 9 5 4 2 2" xfId="24345" xr:uid="{00000000-0005-0000-0000-00005D830000}"/>
    <cellStyle name="Normal 2 9 5 4 3" xfId="14939" xr:uid="{00000000-0005-0000-0000-00005E830000}"/>
    <cellStyle name="Normal 2 9 5 4 3 2" xfId="28181" xr:uid="{00000000-0005-0000-0000-00005F830000}"/>
    <cellStyle name="Normal 2 9 5 4 4" xfId="14940" xr:uid="{00000000-0005-0000-0000-000060830000}"/>
    <cellStyle name="Normal 2 9 5 4 4 2" xfId="32018" xr:uid="{00000000-0005-0000-0000-000061830000}"/>
    <cellStyle name="Normal 2 9 5 4 5" xfId="19453" xr:uid="{00000000-0005-0000-0000-000062830000}"/>
    <cellStyle name="Normal 2 9 5 5" xfId="14941" xr:uid="{00000000-0005-0000-0000-000063830000}"/>
    <cellStyle name="Normal 2 9 5 5 2" xfId="24338" xr:uid="{00000000-0005-0000-0000-000064830000}"/>
    <cellStyle name="Normal 2 9 5 6" xfId="14942" xr:uid="{00000000-0005-0000-0000-000065830000}"/>
    <cellStyle name="Normal 2 9 5 6 2" xfId="28174" xr:uid="{00000000-0005-0000-0000-000066830000}"/>
    <cellStyle name="Normal 2 9 5 7" xfId="14943" xr:uid="{00000000-0005-0000-0000-000067830000}"/>
    <cellStyle name="Normal 2 9 5 7 2" xfId="32011" xr:uid="{00000000-0005-0000-0000-000068830000}"/>
    <cellStyle name="Normal 2 9 5 8" xfId="18460" xr:uid="{00000000-0005-0000-0000-000069830000}"/>
    <cellStyle name="Normal 2 9 6" xfId="14944" xr:uid="{00000000-0005-0000-0000-00006A830000}"/>
    <cellStyle name="Normal 2 9 6 2" xfId="14945" xr:uid="{00000000-0005-0000-0000-00006B830000}"/>
    <cellStyle name="Normal 2 9 6 2 2" xfId="14946" xr:uid="{00000000-0005-0000-0000-00006C830000}"/>
    <cellStyle name="Normal 2 9 6 2 2 2" xfId="14947" xr:uid="{00000000-0005-0000-0000-00006D830000}"/>
    <cellStyle name="Normal 2 9 6 2 2 2 2" xfId="24348" xr:uid="{00000000-0005-0000-0000-00006E830000}"/>
    <cellStyle name="Normal 2 9 6 2 2 3" xfId="14948" xr:uid="{00000000-0005-0000-0000-00006F830000}"/>
    <cellStyle name="Normal 2 9 6 2 2 3 2" xfId="28184" xr:uid="{00000000-0005-0000-0000-000070830000}"/>
    <cellStyle name="Normal 2 9 6 2 2 4" xfId="14949" xr:uid="{00000000-0005-0000-0000-000071830000}"/>
    <cellStyle name="Normal 2 9 6 2 2 4 2" xfId="32021" xr:uid="{00000000-0005-0000-0000-000072830000}"/>
    <cellStyle name="Normal 2 9 6 2 2 5" xfId="20442" xr:uid="{00000000-0005-0000-0000-000073830000}"/>
    <cellStyle name="Normal 2 9 6 2 3" xfId="14950" xr:uid="{00000000-0005-0000-0000-000074830000}"/>
    <cellStyle name="Normal 2 9 6 2 3 2" xfId="24347" xr:uid="{00000000-0005-0000-0000-000075830000}"/>
    <cellStyle name="Normal 2 9 6 2 4" xfId="14951" xr:uid="{00000000-0005-0000-0000-000076830000}"/>
    <cellStyle name="Normal 2 9 6 2 4 2" xfId="28183" xr:uid="{00000000-0005-0000-0000-000077830000}"/>
    <cellStyle name="Normal 2 9 6 2 5" xfId="14952" xr:uid="{00000000-0005-0000-0000-000078830000}"/>
    <cellStyle name="Normal 2 9 6 2 5 2" xfId="32020" xr:uid="{00000000-0005-0000-0000-000079830000}"/>
    <cellStyle name="Normal 2 9 6 2 6" xfId="18465" xr:uid="{00000000-0005-0000-0000-00007A830000}"/>
    <cellStyle name="Normal 2 9 6 3" xfId="14953" xr:uid="{00000000-0005-0000-0000-00007B830000}"/>
    <cellStyle name="Normal 2 9 6 3 2" xfId="14954" xr:uid="{00000000-0005-0000-0000-00007C830000}"/>
    <cellStyle name="Normal 2 9 6 3 2 2" xfId="24349" xr:uid="{00000000-0005-0000-0000-00007D830000}"/>
    <cellStyle name="Normal 2 9 6 3 3" xfId="14955" xr:uid="{00000000-0005-0000-0000-00007E830000}"/>
    <cellStyle name="Normal 2 9 6 3 3 2" xfId="28185" xr:uid="{00000000-0005-0000-0000-00007F830000}"/>
    <cellStyle name="Normal 2 9 6 3 4" xfId="14956" xr:uid="{00000000-0005-0000-0000-000080830000}"/>
    <cellStyle name="Normal 2 9 6 3 4 2" xfId="32022" xr:uid="{00000000-0005-0000-0000-000081830000}"/>
    <cellStyle name="Normal 2 9 6 3 5" xfId="19455" xr:uid="{00000000-0005-0000-0000-000082830000}"/>
    <cellStyle name="Normal 2 9 6 4" xfId="14957" xr:uid="{00000000-0005-0000-0000-000083830000}"/>
    <cellStyle name="Normal 2 9 6 4 2" xfId="24346" xr:uid="{00000000-0005-0000-0000-000084830000}"/>
    <cellStyle name="Normal 2 9 6 5" xfId="14958" xr:uid="{00000000-0005-0000-0000-000085830000}"/>
    <cellStyle name="Normal 2 9 6 5 2" xfId="28182" xr:uid="{00000000-0005-0000-0000-000086830000}"/>
    <cellStyle name="Normal 2 9 6 6" xfId="14959" xr:uid="{00000000-0005-0000-0000-000087830000}"/>
    <cellStyle name="Normal 2 9 6 6 2" xfId="32019" xr:uid="{00000000-0005-0000-0000-000088830000}"/>
    <cellStyle name="Normal 2 9 6 7" xfId="18464" xr:uid="{00000000-0005-0000-0000-000089830000}"/>
    <cellStyle name="Normal 2 9 7" xfId="14960" xr:uid="{00000000-0005-0000-0000-00008A830000}"/>
    <cellStyle name="Normal 2 9 7 2" xfId="14961" xr:uid="{00000000-0005-0000-0000-00008B830000}"/>
    <cellStyle name="Normal 2 9 7 2 2" xfId="14962" xr:uid="{00000000-0005-0000-0000-00008C830000}"/>
    <cellStyle name="Normal 2 9 7 2 2 2" xfId="14963" xr:uid="{00000000-0005-0000-0000-00008D830000}"/>
    <cellStyle name="Normal 2 9 7 2 2 2 2" xfId="24352" xr:uid="{00000000-0005-0000-0000-00008E830000}"/>
    <cellStyle name="Normal 2 9 7 2 2 3" xfId="14964" xr:uid="{00000000-0005-0000-0000-00008F830000}"/>
    <cellStyle name="Normal 2 9 7 2 2 3 2" xfId="28188" xr:uid="{00000000-0005-0000-0000-000090830000}"/>
    <cellStyle name="Normal 2 9 7 2 2 4" xfId="14965" xr:uid="{00000000-0005-0000-0000-000091830000}"/>
    <cellStyle name="Normal 2 9 7 2 2 4 2" xfId="32025" xr:uid="{00000000-0005-0000-0000-000092830000}"/>
    <cellStyle name="Normal 2 9 7 2 2 5" xfId="20618" xr:uid="{00000000-0005-0000-0000-000093830000}"/>
    <cellStyle name="Normal 2 9 7 2 3" xfId="14966" xr:uid="{00000000-0005-0000-0000-000094830000}"/>
    <cellStyle name="Normal 2 9 7 2 3 2" xfId="24351" xr:uid="{00000000-0005-0000-0000-000095830000}"/>
    <cellStyle name="Normal 2 9 7 2 4" xfId="14967" xr:uid="{00000000-0005-0000-0000-000096830000}"/>
    <cellStyle name="Normal 2 9 7 2 4 2" xfId="28187" xr:uid="{00000000-0005-0000-0000-000097830000}"/>
    <cellStyle name="Normal 2 9 7 2 5" xfId="14968" xr:uid="{00000000-0005-0000-0000-000098830000}"/>
    <cellStyle name="Normal 2 9 7 2 5 2" xfId="32024" xr:uid="{00000000-0005-0000-0000-000099830000}"/>
    <cellStyle name="Normal 2 9 7 2 6" xfId="18467" xr:uid="{00000000-0005-0000-0000-00009A830000}"/>
    <cellStyle name="Normal 2 9 7 3" xfId="14969" xr:uid="{00000000-0005-0000-0000-00009B830000}"/>
    <cellStyle name="Normal 2 9 7 3 2" xfId="14970" xr:uid="{00000000-0005-0000-0000-00009C830000}"/>
    <cellStyle name="Normal 2 9 7 3 2 2" xfId="24353" xr:uid="{00000000-0005-0000-0000-00009D830000}"/>
    <cellStyle name="Normal 2 9 7 3 3" xfId="14971" xr:uid="{00000000-0005-0000-0000-00009E830000}"/>
    <cellStyle name="Normal 2 9 7 3 3 2" xfId="28189" xr:uid="{00000000-0005-0000-0000-00009F830000}"/>
    <cellStyle name="Normal 2 9 7 3 4" xfId="14972" xr:uid="{00000000-0005-0000-0000-0000A0830000}"/>
    <cellStyle name="Normal 2 9 7 3 4 2" xfId="32026" xr:uid="{00000000-0005-0000-0000-0000A1830000}"/>
    <cellStyle name="Normal 2 9 7 3 5" xfId="19560" xr:uid="{00000000-0005-0000-0000-0000A2830000}"/>
    <cellStyle name="Normal 2 9 7 4" xfId="14973" xr:uid="{00000000-0005-0000-0000-0000A3830000}"/>
    <cellStyle name="Normal 2 9 7 4 2" xfId="24350" xr:uid="{00000000-0005-0000-0000-0000A4830000}"/>
    <cellStyle name="Normal 2 9 7 5" xfId="14974" xr:uid="{00000000-0005-0000-0000-0000A5830000}"/>
    <cellStyle name="Normal 2 9 7 5 2" xfId="28186" xr:uid="{00000000-0005-0000-0000-0000A6830000}"/>
    <cellStyle name="Normal 2 9 7 6" xfId="14975" xr:uid="{00000000-0005-0000-0000-0000A7830000}"/>
    <cellStyle name="Normal 2 9 7 6 2" xfId="32023" xr:uid="{00000000-0005-0000-0000-0000A8830000}"/>
    <cellStyle name="Normal 2 9 7 7" xfId="18466" xr:uid="{00000000-0005-0000-0000-0000A9830000}"/>
    <cellStyle name="Normal 2 9 8" xfId="14976" xr:uid="{00000000-0005-0000-0000-0000AA830000}"/>
    <cellStyle name="Normal 2 9 8 2" xfId="14977" xr:uid="{00000000-0005-0000-0000-0000AB830000}"/>
    <cellStyle name="Normal 2 9 8 2 2" xfId="14978" xr:uid="{00000000-0005-0000-0000-0000AC830000}"/>
    <cellStyle name="Normal 2 9 8 2 2 2" xfId="24355" xr:uid="{00000000-0005-0000-0000-0000AD830000}"/>
    <cellStyle name="Normal 2 9 8 2 3" xfId="14979" xr:uid="{00000000-0005-0000-0000-0000AE830000}"/>
    <cellStyle name="Normal 2 9 8 2 3 2" xfId="28191" xr:uid="{00000000-0005-0000-0000-0000AF830000}"/>
    <cellStyle name="Normal 2 9 8 2 4" xfId="14980" xr:uid="{00000000-0005-0000-0000-0000B0830000}"/>
    <cellStyle name="Normal 2 9 8 2 4 2" xfId="32028" xr:uid="{00000000-0005-0000-0000-0000B1830000}"/>
    <cellStyle name="Normal 2 9 8 2 5" xfId="20419" xr:uid="{00000000-0005-0000-0000-0000B2830000}"/>
    <cellStyle name="Normal 2 9 8 3" xfId="14981" xr:uid="{00000000-0005-0000-0000-0000B3830000}"/>
    <cellStyle name="Normal 2 9 8 3 2" xfId="24354" xr:uid="{00000000-0005-0000-0000-0000B4830000}"/>
    <cellStyle name="Normal 2 9 8 4" xfId="14982" xr:uid="{00000000-0005-0000-0000-0000B5830000}"/>
    <cellStyle name="Normal 2 9 8 4 2" xfId="28190" xr:uid="{00000000-0005-0000-0000-0000B6830000}"/>
    <cellStyle name="Normal 2 9 8 5" xfId="14983" xr:uid="{00000000-0005-0000-0000-0000B7830000}"/>
    <cellStyle name="Normal 2 9 8 5 2" xfId="32027" xr:uid="{00000000-0005-0000-0000-0000B8830000}"/>
    <cellStyle name="Normal 2 9 8 6" xfId="18468" xr:uid="{00000000-0005-0000-0000-0000B9830000}"/>
    <cellStyle name="Normal 2 9 9" xfId="14984" xr:uid="{00000000-0005-0000-0000-0000BA830000}"/>
    <cellStyle name="Normal 2 9 9 2" xfId="14985" xr:uid="{00000000-0005-0000-0000-0000BB830000}"/>
    <cellStyle name="Normal 2 9 9 2 2" xfId="24356" xr:uid="{00000000-0005-0000-0000-0000BC830000}"/>
    <cellStyle name="Normal 2 9 9 3" xfId="14986" xr:uid="{00000000-0005-0000-0000-0000BD830000}"/>
    <cellStyle name="Normal 2 9 9 3 2" xfId="28192" xr:uid="{00000000-0005-0000-0000-0000BE830000}"/>
    <cellStyle name="Normal 2 9 9 4" xfId="14987" xr:uid="{00000000-0005-0000-0000-0000BF830000}"/>
    <cellStyle name="Normal 2 9 9 4 2" xfId="32029" xr:uid="{00000000-0005-0000-0000-0000C0830000}"/>
    <cellStyle name="Normal 2 9 9 5" xfId="19432" xr:uid="{00000000-0005-0000-0000-0000C1830000}"/>
    <cellStyle name="Normal 2_C-1101-ma2010" xfId="34853" xr:uid="{00000000-0005-0000-0000-0000C2830000}"/>
    <cellStyle name="Normal 20" xfId="14988" xr:uid="{00000000-0005-0000-0000-0000C3830000}"/>
    <cellStyle name="Normal 20 2" xfId="32884" xr:uid="{00000000-0005-0000-0000-0000C4830000}"/>
    <cellStyle name="Normal 20 2 2" xfId="33170" xr:uid="{00000000-0005-0000-0000-0000C5830000}"/>
    <cellStyle name="Normal 20 2 3" xfId="40318" xr:uid="{00000000-0005-0000-0000-0000C6830000}"/>
    <cellStyle name="Normal 20 3" xfId="33169" xr:uid="{00000000-0005-0000-0000-0000C7830000}"/>
    <cellStyle name="Normal 20 4" xfId="34112" xr:uid="{00000000-0005-0000-0000-0000C8830000}"/>
    <cellStyle name="Normal 20 5" xfId="40129" xr:uid="{00000000-0005-0000-0000-0000C9830000}"/>
    <cellStyle name="Normal 20 6" xfId="20809" xr:uid="{00000000-0005-0000-0000-0000CA830000}"/>
    <cellStyle name="Normal 200" xfId="36233" xr:uid="{00000000-0005-0000-0000-0000CB830000}"/>
    <cellStyle name="Normal 201" xfId="36234" xr:uid="{00000000-0005-0000-0000-0000CC830000}"/>
    <cellStyle name="Normal 202" xfId="36235" xr:uid="{00000000-0005-0000-0000-0000CD830000}"/>
    <cellStyle name="Normal 203" xfId="36236" xr:uid="{00000000-0005-0000-0000-0000CE830000}"/>
    <cellStyle name="Normal 204" xfId="36237" xr:uid="{00000000-0005-0000-0000-0000CF830000}"/>
    <cellStyle name="Normal 205" xfId="36238" xr:uid="{00000000-0005-0000-0000-0000D0830000}"/>
    <cellStyle name="Normal 205 2" xfId="41134" xr:uid="{00000000-0005-0000-0000-0000D1830000}"/>
    <cellStyle name="Normal 206" xfId="36240" xr:uid="{00000000-0005-0000-0000-0000D2830000}"/>
    <cellStyle name="Normal 206 2" xfId="41136" xr:uid="{00000000-0005-0000-0000-0000D3830000}"/>
    <cellStyle name="Normal 207" xfId="36246" xr:uid="{00000000-0005-0000-0000-0000D4830000}"/>
    <cellStyle name="Normal 207 2" xfId="41142" xr:uid="{00000000-0005-0000-0000-0000D5830000}"/>
    <cellStyle name="Normal 208" xfId="36248" xr:uid="{00000000-0005-0000-0000-0000D6830000}"/>
    <cellStyle name="Normal 208 2" xfId="41144" xr:uid="{00000000-0005-0000-0000-0000D7830000}"/>
    <cellStyle name="Normal 209" xfId="36243" xr:uid="{00000000-0005-0000-0000-0000D8830000}"/>
    <cellStyle name="Normal 209 2" xfId="41139" xr:uid="{00000000-0005-0000-0000-0000D9830000}"/>
    <cellStyle name="Normal 21" xfId="14989" xr:uid="{00000000-0005-0000-0000-0000DA830000}"/>
    <cellStyle name="Normal 21 2" xfId="14990" xr:uid="{00000000-0005-0000-0000-0000DB830000}"/>
    <cellStyle name="Normal 21 2 2" xfId="32885" xr:uid="{00000000-0005-0000-0000-0000DC830000}"/>
    <cellStyle name="Normal 21 2 2 2" xfId="34854" xr:uid="{00000000-0005-0000-0000-0000DD830000}"/>
    <cellStyle name="Normal 21 2 2 2 2" xfId="34855" xr:uid="{00000000-0005-0000-0000-0000DE830000}"/>
    <cellStyle name="Normal 21 2 2 3" xfId="34856" xr:uid="{00000000-0005-0000-0000-0000DF830000}"/>
    <cellStyle name="Normal 21 2 3" xfId="33172" xr:uid="{00000000-0005-0000-0000-0000E0830000}"/>
    <cellStyle name="Normal 21 2 3 2" xfId="34858" xr:uid="{00000000-0005-0000-0000-0000E1830000}"/>
    <cellStyle name="Normal 21 2 3 3" xfId="34857" xr:uid="{00000000-0005-0000-0000-0000E2830000}"/>
    <cellStyle name="Normal 21 2 4" xfId="34859" xr:uid="{00000000-0005-0000-0000-0000E3830000}"/>
    <cellStyle name="Normal 21 2 5" xfId="40293" xr:uid="{00000000-0005-0000-0000-0000E4830000}"/>
    <cellStyle name="Normal 21 3" xfId="33171" xr:uid="{00000000-0005-0000-0000-0000E5830000}"/>
    <cellStyle name="Normal 21 3 2" xfId="34861" xr:uid="{00000000-0005-0000-0000-0000E6830000}"/>
    <cellStyle name="Normal 21 3 2 2" xfId="34862" xr:uid="{00000000-0005-0000-0000-0000E7830000}"/>
    <cellStyle name="Normal 21 3 3" xfId="34863" xr:uid="{00000000-0005-0000-0000-0000E8830000}"/>
    <cellStyle name="Normal 21 3 4" xfId="34860" xr:uid="{00000000-0005-0000-0000-0000E9830000}"/>
    <cellStyle name="Normal 21 4" xfId="34864" xr:uid="{00000000-0005-0000-0000-0000EA830000}"/>
    <cellStyle name="Normal 21 4 2" xfId="34865" xr:uid="{00000000-0005-0000-0000-0000EB830000}"/>
    <cellStyle name="Normal 21 5" xfId="34866" xr:uid="{00000000-0005-0000-0000-0000EC830000}"/>
    <cellStyle name="Normal 21 6" xfId="40181" xr:uid="{00000000-0005-0000-0000-0000ED830000}"/>
    <cellStyle name="Normal 21 7" xfId="24646" xr:uid="{00000000-0005-0000-0000-0000EE830000}"/>
    <cellStyle name="Normal 210" xfId="36250" xr:uid="{00000000-0005-0000-0000-0000EF830000}"/>
    <cellStyle name="Normal 210 2" xfId="41146" xr:uid="{00000000-0005-0000-0000-0000F0830000}"/>
    <cellStyle name="Normal 211" xfId="36251" xr:uid="{00000000-0005-0000-0000-0000F1830000}"/>
    <cellStyle name="Normal 211 2" xfId="41147" xr:uid="{00000000-0005-0000-0000-0000F2830000}"/>
    <cellStyle name="Normal 212" xfId="36388" xr:uid="{00000000-0005-0000-0000-0000F3830000}"/>
    <cellStyle name="Normal 212 2" xfId="41260" xr:uid="{00000000-0005-0000-0000-0000F4830000}"/>
    <cellStyle name="Normal 213" xfId="36390" xr:uid="{00000000-0005-0000-0000-0000F5830000}"/>
    <cellStyle name="Normal 213 2" xfId="41261" xr:uid="{00000000-0005-0000-0000-0000F6830000}"/>
    <cellStyle name="Normal 214" xfId="36392" xr:uid="{00000000-0005-0000-0000-0000F7830000}"/>
    <cellStyle name="Normal 214 2" xfId="41262" xr:uid="{00000000-0005-0000-0000-0000F8830000}"/>
    <cellStyle name="Normal 215" xfId="36394" xr:uid="{00000000-0005-0000-0000-0000F9830000}"/>
    <cellStyle name="Normal 215 2" xfId="41263" xr:uid="{00000000-0005-0000-0000-0000FA830000}"/>
    <cellStyle name="Normal 216" xfId="36396" xr:uid="{00000000-0005-0000-0000-0000FB830000}"/>
    <cellStyle name="Normal 216 2" xfId="41264" xr:uid="{00000000-0005-0000-0000-0000FC830000}"/>
    <cellStyle name="Normal 217" xfId="36398" xr:uid="{00000000-0005-0000-0000-0000FD830000}"/>
    <cellStyle name="Normal 217 2" xfId="41265" xr:uid="{00000000-0005-0000-0000-0000FE830000}"/>
    <cellStyle name="Normal 218" xfId="36400" xr:uid="{00000000-0005-0000-0000-0000FF830000}"/>
    <cellStyle name="Normal 218 2" xfId="41266" xr:uid="{00000000-0005-0000-0000-000000840000}"/>
    <cellStyle name="Normal 219" xfId="36402" xr:uid="{00000000-0005-0000-0000-000001840000}"/>
    <cellStyle name="Normal 219 2" xfId="41267" xr:uid="{00000000-0005-0000-0000-000002840000}"/>
    <cellStyle name="Normal 22" xfId="14991" xr:uid="{00000000-0005-0000-0000-000003840000}"/>
    <cellStyle name="Normal 22 2" xfId="32886" xr:uid="{00000000-0005-0000-0000-000004840000}"/>
    <cellStyle name="Normal 22 2 2" xfId="33174" xr:uid="{00000000-0005-0000-0000-000005840000}"/>
    <cellStyle name="Normal 22 2 3" xfId="34867" xr:uid="{00000000-0005-0000-0000-000006840000}"/>
    <cellStyle name="Normal 22 2 4" xfId="40319" xr:uid="{00000000-0005-0000-0000-000007840000}"/>
    <cellStyle name="Normal 22 3" xfId="33173" xr:uid="{00000000-0005-0000-0000-000008840000}"/>
    <cellStyle name="Normal 22 4" xfId="34115" xr:uid="{00000000-0005-0000-0000-000009840000}"/>
    <cellStyle name="Normal 22 5" xfId="40230" xr:uid="{00000000-0005-0000-0000-00000A840000}"/>
    <cellStyle name="Normal 22 6" xfId="28482" xr:uid="{00000000-0005-0000-0000-00000B840000}"/>
    <cellStyle name="Normal 220" xfId="36404" xr:uid="{00000000-0005-0000-0000-00000C840000}"/>
    <cellStyle name="Normal 220 2" xfId="41268" xr:uid="{00000000-0005-0000-0000-00000D840000}"/>
    <cellStyle name="Normal 221" xfId="36406" xr:uid="{00000000-0005-0000-0000-00000E840000}"/>
    <cellStyle name="Normal 221 2" xfId="41269" xr:uid="{00000000-0005-0000-0000-00000F840000}"/>
    <cellStyle name="Normal 222" xfId="36408" xr:uid="{00000000-0005-0000-0000-000010840000}"/>
    <cellStyle name="Normal 222 2" xfId="41270" xr:uid="{00000000-0005-0000-0000-000011840000}"/>
    <cellStyle name="Normal 223" xfId="36410" xr:uid="{00000000-0005-0000-0000-000012840000}"/>
    <cellStyle name="Normal 223 2" xfId="41271" xr:uid="{00000000-0005-0000-0000-000013840000}"/>
    <cellStyle name="Normal 224" xfId="36412" xr:uid="{00000000-0005-0000-0000-000014840000}"/>
    <cellStyle name="Normal 224 2" xfId="41272" xr:uid="{00000000-0005-0000-0000-000015840000}"/>
    <cellStyle name="Normal 225" xfId="36414" xr:uid="{00000000-0005-0000-0000-000016840000}"/>
    <cellStyle name="Normal 225 2" xfId="41273" xr:uid="{00000000-0005-0000-0000-000017840000}"/>
    <cellStyle name="Normal 226" xfId="36416" xr:uid="{00000000-0005-0000-0000-000018840000}"/>
    <cellStyle name="Normal 226 2" xfId="41274" xr:uid="{00000000-0005-0000-0000-000019840000}"/>
    <cellStyle name="Normal 227" xfId="36418" xr:uid="{00000000-0005-0000-0000-00001A840000}"/>
    <cellStyle name="Normal 227 2" xfId="41275" xr:uid="{00000000-0005-0000-0000-00001B840000}"/>
    <cellStyle name="Normal 228" xfId="36420" xr:uid="{00000000-0005-0000-0000-00001C840000}"/>
    <cellStyle name="Normal 228 2" xfId="41277" xr:uid="{00000000-0005-0000-0000-00001D840000}"/>
    <cellStyle name="Normal 229" xfId="36422" xr:uid="{00000000-0005-0000-0000-00001E840000}"/>
    <cellStyle name="Normal 229 2" xfId="41279" xr:uid="{00000000-0005-0000-0000-00001F840000}"/>
    <cellStyle name="Normal 23" xfId="14992" xr:uid="{00000000-0005-0000-0000-000020840000}"/>
    <cellStyle name="Normal 23 2" xfId="14993" xr:uid="{00000000-0005-0000-0000-000021840000}"/>
    <cellStyle name="Normal 23 2 2" xfId="32887" xr:uid="{00000000-0005-0000-0000-000022840000}"/>
    <cellStyle name="Normal 23 2 2 2" xfId="34868" xr:uid="{00000000-0005-0000-0000-000023840000}"/>
    <cellStyle name="Normal 23 2 3" xfId="33176" xr:uid="{00000000-0005-0000-0000-000024840000}"/>
    <cellStyle name="Normal 23 2 3 2" xfId="34869" xr:uid="{00000000-0005-0000-0000-000025840000}"/>
    <cellStyle name="Normal 23 2 4" xfId="40294" xr:uid="{00000000-0005-0000-0000-000026840000}"/>
    <cellStyle name="Normal 23 3" xfId="33175" xr:uid="{00000000-0005-0000-0000-000027840000}"/>
    <cellStyle name="Normal 23 3 2" xfId="34871" xr:uid="{00000000-0005-0000-0000-000028840000}"/>
    <cellStyle name="Normal 23 3 3" xfId="34870" xr:uid="{00000000-0005-0000-0000-000029840000}"/>
    <cellStyle name="Normal 23 4" xfId="34872" xr:uid="{00000000-0005-0000-0000-00002A840000}"/>
    <cellStyle name="Normal 23 5" xfId="40277" xr:uid="{00000000-0005-0000-0000-00002B840000}"/>
    <cellStyle name="Normal 23 6" xfId="32320" xr:uid="{00000000-0005-0000-0000-00002C840000}"/>
    <cellStyle name="Normal 230" xfId="36424" xr:uid="{00000000-0005-0000-0000-00002D840000}"/>
    <cellStyle name="Normal 230 2" xfId="41281" xr:uid="{00000000-0005-0000-0000-00002E840000}"/>
    <cellStyle name="Normal 231" xfId="36426" xr:uid="{00000000-0005-0000-0000-00002F840000}"/>
    <cellStyle name="Normal 231 2" xfId="41283" xr:uid="{00000000-0005-0000-0000-000030840000}"/>
    <cellStyle name="Normal 232" xfId="36428" xr:uid="{00000000-0005-0000-0000-000031840000}"/>
    <cellStyle name="Normal 232 2" xfId="41285" xr:uid="{00000000-0005-0000-0000-000032840000}"/>
    <cellStyle name="Normal 233" xfId="36430" xr:uid="{00000000-0005-0000-0000-000033840000}"/>
    <cellStyle name="Normal 233 2" xfId="41287" xr:uid="{00000000-0005-0000-0000-000034840000}"/>
    <cellStyle name="Normal 234" xfId="36432" xr:uid="{00000000-0005-0000-0000-000035840000}"/>
    <cellStyle name="Normal 234 2" xfId="41289" xr:uid="{00000000-0005-0000-0000-000036840000}"/>
    <cellStyle name="Normal 235" xfId="36434" xr:uid="{00000000-0005-0000-0000-000037840000}"/>
    <cellStyle name="Normal 236" xfId="36619" xr:uid="{00000000-0005-0000-0000-000038840000}"/>
    <cellStyle name="Normal 237" xfId="36620" xr:uid="{00000000-0005-0000-0000-000039840000}"/>
    <cellStyle name="Normal 238" xfId="36621" xr:uid="{00000000-0005-0000-0000-00003A840000}"/>
    <cellStyle name="Normal 239" xfId="36622" xr:uid="{00000000-0005-0000-0000-00003B840000}"/>
    <cellStyle name="Normal 24" xfId="14994" xr:uid="{00000000-0005-0000-0000-00003C840000}"/>
    <cellStyle name="Normal 24 2" xfId="14995" xr:uid="{00000000-0005-0000-0000-00003D840000}"/>
    <cellStyle name="Normal 24 2 2" xfId="32888" xr:uid="{00000000-0005-0000-0000-00003E840000}"/>
    <cellStyle name="Normal 24 2 2 2" xfId="34873" xr:uid="{00000000-0005-0000-0000-00003F840000}"/>
    <cellStyle name="Normal 24 2 3" xfId="33178" xr:uid="{00000000-0005-0000-0000-000040840000}"/>
    <cellStyle name="Normal 24 2 3 2" xfId="34874" xr:uid="{00000000-0005-0000-0000-000041840000}"/>
    <cellStyle name="Normal 24 2 4" xfId="40295" xr:uid="{00000000-0005-0000-0000-000042840000}"/>
    <cellStyle name="Normal 24 3" xfId="33177" xr:uid="{00000000-0005-0000-0000-000043840000}"/>
    <cellStyle name="Normal 24 3 2" xfId="34876" xr:uid="{00000000-0005-0000-0000-000044840000}"/>
    <cellStyle name="Normal 24 3 3" xfId="34875" xr:uid="{00000000-0005-0000-0000-000045840000}"/>
    <cellStyle name="Normal 24 4" xfId="34877" xr:uid="{00000000-0005-0000-0000-000046840000}"/>
    <cellStyle name="Normal 24 5" xfId="40280" xr:uid="{00000000-0005-0000-0000-000047840000}"/>
    <cellStyle name="Normal 24 6" xfId="32335" xr:uid="{00000000-0005-0000-0000-000048840000}"/>
    <cellStyle name="Normal 240" xfId="36676" xr:uid="{00000000-0005-0000-0000-000049840000}"/>
    <cellStyle name="Normal 240 2" xfId="41489" xr:uid="{00000000-0005-0000-0000-00004A840000}"/>
    <cellStyle name="Normal 241" xfId="36677" xr:uid="{00000000-0005-0000-0000-00004B840000}"/>
    <cellStyle name="Normal 241 2" xfId="41490" xr:uid="{00000000-0005-0000-0000-00004C840000}"/>
    <cellStyle name="Normal 242" xfId="36683" xr:uid="{00000000-0005-0000-0000-00004D840000}"/>
    <cellStyle name="Normal 242 2" xfId="41496" xr:uid="{00000000-0005-0000-0000-00004E840000}"/>
    <cellStyle name="Normal 243" xfId="36689" xr:uid="{00000000-0005-0000-0000-00004F840000}"/>
    <cellStyle name="Normal 243 2" xfId="41502" xr:uid="{00000000-0005-0000-0000-000050840000}"/>
    <cellStyle name="Normal 244" xfId="36685" xr:uid="{00000000-0005-0000-0000-000051840000}"/>
    <cellStyle name="Normal 244 2" xfId="41498" xr:uid="{00000000-0005-0000-0000-000052840000}"/>
    <cellStyle name="Normal 245" xfId="36691" xr:uid="{00000000-0005-0000-0000-000053840000}"/>
    <cellStyle name="Normal 245 2" xfId="41503" xr:uid="{00000000-0005-0000-0000-000054840000}"/>
    <cellStyle name="Normal 246" xfId="36695" xr:uid="{00000000-0005-0000-0000-000055840000}"/>
    <cellStyle name="Normal 247" xfId="36697" xr:uid="{00000000-0005-0000-0000-000056840000}"/>
    <cellStyle name="Normal 248" xfId="36699" xr:uid="{00000000-0005-0000-0000-000057840000}"/>
    <cellStyle name="Normal 249" xfId="36701" xr:uid="{00000000-0005-0000-0000-000058840000}"/>
    <cellStyle name="Normal 25" xfId="14996" xr:uid="{00000000-0005-0000-0000-000059840000}"/>
    <cellStyle name="Normal 25 2" xfId="32439" xr:uid="{00000000-0005-0000-0000-00005A840000}"/>
    <cellStyle name="Normal 25 2 2" xfId="32889" xr:uid="{00000000-0005-0000-0000-00005B840000}"/>
    <cellStyle name="Normal 25 2 2 2" xfId="34878" xr:uid="{00000000-0005-0000-0000-00005C840000}"/>
    <cellStyle name="Normal 25 2 3" xfId="33180" xr:uid="{00000000-0005-0000-0000-00005D840000}"/>
    <cellStyle name="Normal 25 2 3 2" xfId="34879" xr:uid="{00000000-0005-0000-0000-00005E840000}"/>
    <cellStyle name="Normal 25 2 4" xfId="40304" xr:uid="{00000000-0005-0000-0000-00005F840000}"/>
    <cellStyle name="Normal 25 3" xfId="33179" xr:uid="{00000000-0005-0000-0000-000060840000}"/>
    <cellStyle name="Normal 25 3 2" xfId="34881" xr:uid="{00000000-0005-0000-0000-000061840000}"/>
    <cellStyle name="Normal 25 3 3" xfId="34880" xr:uid="{00000000-0005-0000-0000-000062840000}"/>
    <cellStyle name="Normal 25 4" xfId="34882" xr:uid="{00000000-0005-0000-0000-000063840000}"/>
    <cellStyle name="Normal 25 5" xfId="40290" xr:uid="{00000000-0005-0000-0000-000064840000}"/>
    <cellStyle name="Normal 250" xfId="36703" xr:uid="{00000000-0005-0000-0000-000065840000}"/>
    <cellStyle name="Normal 251" xfId="36705" xr:uid="{00000000-0005-0000-0000-000066840000}"/>
    <cellStyle name="Normal 252" xfId="36707" xr:uid="{00000000-0005-0000-0000-000067840000}"/>
    <cellStyle name="Normal 253" xfId="36709" xr:uid="{00000000-0005-0000-0000-000068840000}"/>
    <cellStyle name="Normal 254" xfId="36714" xr:uid="{00000000-0005-0000-0000-000069840000}"/>
    <cellStyle name="Normal 255" xfId="36712" xr:uid="{00000000-0005-0000-0000-00006A840000}"/>
    <cellStyle name="Normal 256" xfId="37280" xr:uid="{00000000-0005-0000-0000-00006B840000}"/>
    <cellStyle name="Normal 256 2" xfId="41569" xr:uid="{00000000-0005-0000-0000-00006C840000}"/>
    <cellStyle name="Normal 257" xfId="38275" xr:uid="{00000000-0005-0000-0000-00006D840000}"/>
    <cellStyle name="Normal 257 2" xfId="41701" xr:uid="{00000000-0005-0000-0000-00006E840000}"/>
    <cellStyle name="Normal 258" xfId="36722" xr:uid="{00000000-0005-0000-0000-00006F840000}"/>
    <cellStyle name="Normal 258 2" xfId="41506" xr:uid="{00000000-0005-0000-0000-000070840000}"/>
    <cellStyle name="Normal 259" xfId="36715" xr:uid="{00000000-0005-0000-0000-000071840000}"/>
    <cellStyle name="Normal 259 2" xfId="41504" xr:uid="{00000000-0005-0000-0000-000072840000}"/>
    <cellStyle name="Normal 26" xfId="14997" xr:uid="{00000000-0005-0000-0000-000073840000}"/>
    <cellStyle name="Normal 26 2" xfId="14998" xr:uid="{00000000-0005-0000-0000-000074840000}"/>
    <cellStyle name="Normal 26 2 2" xfId="32890" xr:uid="{00000000-0005-0000-0000-000075840000}"/>
    <cellStyle name="Normal 26 2 2 2" xfId="34883" xr:uid="{00000000-0005-0000-0000-000076840000}"/>
    <cellStyle name="Normal 26 2 3" xfId="33182" xr:uid="{00000000-0005-0000-0000-000077840000}"/>
    <cellStyle name="Normal 26 2 3 2" xfId="34884" xr:uid="{00000000-0005-0000-0000-000078840000}"/>
    <cellStyle name="Normal 26 2 4" xfId="40296" xr:uid="{00000000-0005-0000-0000-000079840000}"/>
    <cellStyle name="Normal 26 3" xfId="32441" xr:uid="{00000000-0005-0000-0000-00007A840000}"/>
    <cellStyle name="Normal 26 3 2" xfId="34886" xr:uid="{00000000-0005-0000-0000-00007B840000}"/>
    <cellStyle name="Normal 26 3 3" xfId="34885" xr:uid="{00000000-0005-0000-0000-00007C840000}"/>
    <cellStyle name="Normal 26 4" xfId="33181" xr:uid="{00000000-0005-0000-0000-00007D840000}"/>
    <cellStyle name="Normal 26 4 2" xfId="34887" xr:uid="{00000000-0005-0000-0000-00007E840000}"/>
    <cellStyle name="Normal 26 5" xfId="40291" xr:uid="{00000000-0005-0000-0000-00007F840000}"/>
    <cellStyle name="Normal 260" xfId="36716" xr:uid="{00000000-0005-0000-0000-000080840000}"/>
    <cellStyle name="Normal 260 2" xfId="41505" xr:uid="{00000000-0005-0000-0000-000081840000}"/>
    <cellStyle name="Normal 261" xfId="38276" xr:uid="{00000000-0005-0000-0000-000082840000}"/>
    <cellStyle name="Normal 261 2" xfId="41702" xr:uid="{00000000-0005-0000-0000-000083840000}"/>
    <cellStyle name="Normal 262" xfId="38331" xr:uid="{00000000-0005-0000-0000-000084840000}"/>
    <cellStyle name="Normal 262 2" xfId="41703" xr:uid="{00000000-0005-0000-0000-000085840000}"/>
    <cellStyle name="Normal 263" xfId="38332" xr:uid="{00000000-0005-0000-0000-000086840000}"/>
    <cellStyle name="Normal 263 2" xfId="41704" xr:uid="{00000000-0005-0000-0000-000087840000}"/>
    <cellStyle name="Normal 264" xfId="36752" xr:uid="{00000000-0005-0000-0000-000088840000}"/>
    <cellStyle name="Normal 264 2" xfId="41507" xr:uid="{00000000-0005-0000-0000-000089840000}"/>
    <cellStyle name="Normal 265" xfId="38364" xr:uid="{00000000-0005-0000-0000-00008A840000}"/>
    <cellStyle name="Normal 265 2" xfId="41705" xr:uid="{00000000-0005-0000-0000-00008B840000}"/>
    <cellStyle name="Normal 266" xfId="38371" xr:uid="{00000000-0005-0000-0000-00008C840000}"/>
    <cellStyle name="Normal 266 2" xfId="41709" xr:uid="{00000000-0005-0000-0000-00008D840000}"/>
    <cellStyle name="Normal 267" xfId="38368" xr:uid="{00000000-0005-0000-0000-00008E840000}"/>
    <cellStyle name="Normal 267 2" xfId="41707" xr:uid="{00000000-0005-0000-0000-00008F840000}"/>
    <cellStyle name="Normal 268" xfId="38373" xr:uid="{00000000-0005-0000-0000-000090840000}"/>
    <cellStyle name="Normal 268 2" xfId="41711" xr:uid="{00000000-0005-0000-0000-000091840000}"/>
    <cellStyle name="Normal 269" xfId="38375" xr:uid="{00000000-0005-0000-0000-000092840000}"/>
    <cellStyle name="Normal 269 2" xfId="41713" xr:uid="{00000000-0005-0000-0000-000093840000}"/>
    <cellStyle name="Normal 27" xfId="14999" xr:uid="{00000000-0005-0000-0000-000094840000}"/>
    <cellStyle name="Normal 27 2" xfId="33184" xr:uid="{00000000-0005-0000-0000-000095840000}"/>
    <cellStyle name="Normal 27 2 2" xfId="34890" xr:uid="{00000000-0005-0000-0000-000096840000}"/>
    <cellStyle name="Normal 27 2 2 2" xfId="34891" xr:uid="{00000000-0005-0000-0000-000097840000}"/>
    <cellStyle name="Normal 27 2 3" xfId="34892" xr:uid="{00000000-0005-0000-0000-000098840000}"/>
    <cellStyle name="Normal 27 2 4" xfId="34889" xr:uid="{00000000-0005-0000-0000-000099840000}"/>
    <cellStyle name="Normal 27 3" xfId="33183" xr:uid="{00000000-0005-0000-0000-00009A840000}"/>
    <cellStyle name="Normal 27 3 2" xfId="34894" xr:uid="{00000000-0005-0000-0000-00009B840000}"/>
    <cellStyle name="Normal 27 3 3" xfId="34893" xr:uid="{00000000-0005-0000-0000-00009C840000}"/>
    <cellStyle name="Normal 27 4" xfId="34895" xr:uid="{00000000-0005-0000-0000-00009D840000}"/>
    <cellStyle name="Normal 27 5" xfId="34888" xr:uid="{00000000-0005-0000-0000-00009E840000}"/>
    <cellStyle name="Normal 27 6" xfId="40297" xr:uid="{00000000-0005-0000-0000-00009F840000}"/>
    <cellStyle name="Normal 270" xfId="38377" xr:uid="{00000000-0005-0000-0000-0000A0840000}"/>
    <cellStyle name="Normal 270 2" xfId="41715" xr:uid="{00000000-0005-0000-0000-0000A1840000}"/>
    <cellStyle name="Normal 271" xfId="38379" xr:uid="{00000000-0005-0000-0000-0000A2840000}"/>
    <cellStyle name="Normal 271 2" xfId="41717" xr:uid="{00000000-0005-0000-0000-0000A3840000}"/>
    <cellStyle name="Normal 272" xfId="38381" xr:uid="{00000000-0005-0000-0000-0000A4840000}"/>
    <cellStyle name="Normal 272 2" xfId="41719" xr:uid="{00000000-0005-0000-0000-0000A5840000}"/>
    <cellStyle name="Normal 273" xfId="38383" xr:uid="{00000000-0005-0000-0000-0000A6840000}"/>
    <cellStyle name="Normal 273 2" xfId="41721" xr:uid="{00000000-0005-0000-0000-0000A7840000}"/>
    <cellStyle name="Normal 274" xfId="38384" xr:uid="{00000000-0005-0000-0000-0000A8840000}"/>
    <cellStyle name="Normal 274 2" xfId="41722" xr:uid="{00000000-0005-0000-0000-0000A9840000}"/>
    <cellStyle name="Normal 275" xfId="38385" xr:uid="{00000000-0005-0000-0000-0000AA840000}"/>
    <cellStyle name="Normal 275 2" xfId="41723" xr:uid="{00000000-0005-0000-0000-0000AB840000}"/>
    <cellStyle name="Normal 276" xfId="38386" xr:uid="{00000000-0005-0000-0000-0000AC840000}"/>
    <cellStyle name="Normal 276 2" xfId="41724" xr:uid="{00000000-0005-0000-0000-0000AD840000}"/>
    <cellStyle name="Normal 277" xfId="38387" xr:uid="{00000000-0005-0000-0000-0000AE840000}"/>
    <cellStyle name="Normal 277 2" xfId="41725" xr:uid="{00000000-0005-0000-0000-0000AF840000}"/>
    <cellStyle name="Normal 278" xfId="38388" xr:uid="{00000000-0005-0000-0000-0000B0840000}"/>
    <cellStyle name="Normal 278 2" xfId="41726" xr:uid="{00000000-0005-0000-0000-0000B1840000}"/>
    <cellStyle name="Normal 279" xfId="38389" xr:uid="{00000000-0005-0000-0000-0000B2840000}"/>
    <cellStyle name="Normal 279 2" xfId="41727" xr:uid="{00000000-0005-0000-0000-0000B3840000}"/>
    <cellStyle name="Normal 28" xfId="15000" xr:uid="{00000000-0005-0000-0000-0000B4840000}"/>
    <cellStyle name="Normal 28 2" xfId="32891" xr:uid="{00000000-0005-0000-0000-0000B5840000}"/>
    <cellStyle name="Normal 28 2 2" xfId="33186" xr:uid="{00000000-0005-0000-0000-0000B6840000}"/>
    <cellStyle name="Normal 28 2 3" xfId="34896" xr:uid="{00000000-0005-0000-0000-0000B7840000}"/>
    <cellStyle name="Normal 28 2 4" xfId="40320" xr:uid="{00000000-0005-0000-0000-0000B8840000}"/>
    <cellStyle name="Normal 28 3" xfId="33185" xr:uid="{00000000-0005-0000-0000-0000B9840000}"/>
    <cellStyle name="Normal 28 4" xfId="40298" xr:uid="{00000000-0005-0000-0000-0000BA840000}"/>
    <cellStyle name="Normal 280" xfId="38390" xr:uid="{00000000-0005-0000-0000-0000BB840000}"/>
    <cellStyle name="Normal 280 2" xfId="41728" xr:uid="{00000000-0005-0000-0000-0000BC840000}"/>
    <cellStyle name="Normal 281" xfId="38391" xr:uid="{00000000-0005-0000-0000-0000BD840000}"/>
    <cellStyle name="Normal 281 2" xfId="41729" xr:uid="{00000000-0005-0000-0000-0000BE840000}"/>
    <cellStyle name="Normal 282" xfId="38392" xr:uid="{00000000-0005-0000-0000-0000BF840000}"/>
    <cellStyle name="Normal 282 2" xfId="41730" xr:uid="{00000000-0005-0000-0000-0000C0840000}"/>
    <cellStyle name="Normal 283" xfId="38393" xr:uid="{00000000-0005-0000-0000-0000C1840000}"/>
    <cellStyle name="Normal 283 2" xfId="41731" xr:uid="{00000000-0005-0000-0000-0000C2840000}"/>
    <cellStyle name="Normal 284" xfId="38394" xr:uid="{00000000-0005-0000-0000-0000C3840000}"/>
    <cellStyle name="Normal 284 2" xfId="41732" xr:uid="{00000000-0005-0000-0000-0000C4840000}"/>
    <cellStyle name="Normal 285" xfId="38395" xr:uid="{00000000-0005-0000-0000-0000C5840000}"/>
    <cellStyle name="Normal 285 2" xfId="41733" xr:uid="{00000000-0005-0000-0000-0000C6840000}"/>
    <cellStyle name="Normal 286" xfId="38396" xr:uid="{00000000-0005-0000-0000-0000C7840000}"/>
    <cellStyle name="Normal 286 2" xfId="41734" xr:uid="{00000000-0005-0000-0000-0000C8840000}"/>
    <cellStyle name="Normal 287" xfId="38397" xr:uid="{00000000-0005-0000-0000-0000C9840000}"/>
    <cellStyle name="Normal 287 2" xfId="41735" xr:uid="{00000000-0005-0000-0000-0000CA840000}"/>
    <cellStyle name="Normal 288" xfId="38398" xr:uid="{00000000-0005-0000-0000-0000CB840000}"/>
    <cellStyle name="Normal 288 2" xfId="41736" xr:uid="{00000000-0005-0000-0000-0000CC840000}"/>
    <cellStyle name="Normal 289" xfId="38399" xr:uid="{00000000-0005-0000-0000-0000CD840000}"/>
    <cellStyle name="Normal 289 2" xfId="41737" xr:uid="{00000000-0005-0000-0000-0000CE840000}"/>
    <cellStyle name="Normal 29" xfId="15001" xr:uid="{00000000-0005-0000-0000-0000CF840000}"/>
    <cellStyle name="Normal 29 2" xfId="32892" xr:uid="{00000000-0005-0000-0000-0000D0840000}"/>
    <cellStyle name="Normal 29 2 2" xfId="33188" xr:uid="{00000000-0005-0000-0000-0000D1840000}"/>
    <cellStyle name="Normal 29 2 2 2" xfId="34897" xr:uid="{00000000-0005-0000-0000-0000D2840000}"/>
    <cellStyle name="Normal 29 2 3" xfId="40321" xr:uid="{00000000-0005-0000-0000-0000D3840000}"/>
    <cellStyle name="Normal 29 3" xfId="33187" xr:uid="{00000000-0005-0000-0000-0000D4840000}"/>
    <cellStyle name="Normal 29 3 2" xfId="34898" xr:uid="{00000000-0005-0000-0000-0000D5840000}"/>
    <cellStyle name="Normal 29 4" xfId="40299" xr:uid="{00000000-0005-0000-0000-0000D6840000}"/>
    <cellStyle name="Normal 290" xfId="38400" xr:uid="{00000000-0005-0000-0000-0000D7840000}"/>
    <cellStyle name="Normal 290 2" xfId="41738" xr:uid="{00000000-0005-0000-0000-0000D8840000}"/>
    <cellStyle name="Normal 291" xfId="38401" xr:uid="{00000000-0005-0000-0000-0000D9840000}"/>
    <cellStyle name="Normal 291 2" xfId="41739" xr:uid="{00000000-0005-0000-0000-0000DA840000}"/>
    <cellStyle name="Normal 292" xfId="38402" xr:uid="{00000000-0005-0000-0000-0000DB840000}"/>
    <cellStyle name="Normal 292 2" xfId="41740" xr:uid="{00000000-0005-0000-0000-0000DC840000}"/>
    <cellStyle name="Normal 293" xfId="38403" xr:uid="{00000000-0005-0000-0000-0000DD840000}"/>
    <cellStyle name="Normal 293 2" xfId="41741" xr:uid="{00000000-0005-0000-0000-0000DE840000}"/>
    <cellStyle name="Normal 294" xfId="38404" xr:uid="{00000000-0005-0000-0000-0000DF840000}"/>
    <cellStyle name="Normal 294 2" xfId="41742" xr:uid="{00000000-0005-0000-0000-0000E0840000}"/>
    <cellStyle name="Normal 295" xfId="38405" xr:uid="{00000000-0005-0000-0000-0000E1840000}"/>
    <cellStyle name="Normal 295 2" xfId="41743" xr:uid="{00000000-0005-0000-0000-0000E2840000}"/>
    <cellStyle name="Normal 296" xfId="38406" xr:uid="{00000000-0005-0000-0000-0000E3840000}"/>
    <cellStyle name="Normal 296 2" xfId="41744" xr:uid="{00000000-0005-0000-0000-0000E4840000}"/>
    <cellStyle name="Normal 297" xfId="38407" xr:uid="{00000000-0005-0000-0000-0000E5840000}"/>
    <cellStyle name="Normal 297 2" xfId="41745" xr:uid="{00000000-0005-0000-0000-0000E6840000}"/>
    <cellStyle name="Normal 298" xfId="38408" xr:uid="{00000000-0005-0000-0000-0000E7840000}"/>
    <cellStyle name="Normal 298 2" xfId="41746" xr:uid="{00000000-0005-0000-0000-0000E8840000}"/>
    <cellStyle name="Normal 299" xfId="38409" xr:uid="{00000000-0005-0000-0000-0000E9840000}"/>
    <cellStyle name="Normal 3" xfId="5" xr:uid="{00000000-0005-0000-0000-0000EA840000}"/>
    <cellStyle name="Normal 3 10" xfId="33190" xr:uid="{00000000-0005-0000-0000-0000EB840000}"/>
    <cellStyle name="Normal 3 11" xfId="33191" xr:uid="{00000000-0005-0000-0000-0000EC840000}"/>
    <cellStyle name="Normal 3 12" xfId="33192" xr:uid="{00000000-0005-0000-0000-0000ED840000}"/>
    <cellStyle name="Normal 3 13" xfId="33217" xr:uid="{00000000-0005-0000-0000-0000EE840000}"/>
    <cellStyle name="Normal 3 14" xfId="33674" xr:uid="{00000000-0005-0000-0000-0000EF840000}"/>
    <cellStyle name="Normal 3 15" xfId="34899" xr:uid="{00000000-0005-0000-0000-0000F0840000}"/>
    <cellStyle name="Normal 3 16" xfId="35661" xr:uid="{00000000-0005-0000-0000-0000F1840000}"/>
    <cellStyle name="Normal 3 2" xfId="15002" xr:uid="{00000000-0005-0000-0000-0000F2840000}"/>
    <cellStyle name="Normal 3 2 10" xfId="32717" xr:uid="{00000000-0005-0000-0000-0000F3840000}"/>
    <cellStyle name="Normal 3 2 11" xfId="32723" xr:uid="{00000000-0005-0000-0000-0000F4840000}"/>
    <cellStyle name="Normal 3 2 12" xfId="32751" xr:uid="{00000000-0005-0000-0000-0000F5840000}"/>
    <cellStyle name="Normal 3 2 13" xfId="32788" xr:uid="{00000000-0005-0000-0000-0000F6840000}"/>
    <cellStyle name="Normal 3 2 14" xfId="32799" xr:uid="{00000000-0005-0000-0000-0000F7840000}"/>
    <cellStyle name="Normal 3 2 15" xfId="32893" xr:uid="{00000000-0005-0000-0000-0000F8840000}"/>
    <cellStyle name="Normal 3 2 16" xfId="32951" xr:uid="{00000000-0005-0000-0000-0000F9840000}"/>
    <cellStyle name="Normal 3 2 17" xfId="32983" xr:uid="{00000000-0005-0000-0000-0000FA840000}"/>
    <cellStyle name="Normal 3 2 18" xfId="35423" xr:uid="{00000000-0005-0000-0000-0000FB840000}"/>
    <cellStyle name="Normal 3 2 19" xfId="35676" xr:uid="{00000000-0005-0000-0000-0000FC840000}"/>
    <cellStyle name="Normal 3 2 2" xfId="15003" xr:uid="{00000000-0005-0000-0000-0000FD840000}"/>
    <cellStyle name="Normal 3 2 2 2" xfId="32697" xr:uid="{00000000-0005-0000-0000-0000FE840000}"/>
    <cellStyle name="Normal 3 2 2 2 2" xfId="32698" xr:uid="{00000000-0005-0000-0000-0000FF840000}"/>
    <cellStyle name="Normal 3 2 2 2 3" xfId="32704" xr:uid="{00000000-0005-0000-0000-000000850000}"/>
    <cellStyle name="Normal 3 2 2 2 4" xfId="32710" xr:uid="{00000000-0005-0000-0000-000001850000}"/>
    <cellStyle name="Normal 3 2 2 2 5" xfId="34901" xr:uid="{00000000-0005-0000-0000-000002850000}"/>
    <cellStyle name="Normal 3 2 2 3" xfId="32703" xr:uid="{00000000-0005-0000-0000-000003850000}"/>
    <cellStyle name="Normal 3 2 2 3 2" xfId="34902" xr:uid="{00000000-0005-0000-0000-000004850000}"/>
    <cellStyle name="Normal 3 2 2 4" xfId="32709" xr:uid="{00000000-0005-0000-0000-000005850000}"/>
    <cellStyle name="Normal 3 2 2 5" xfId="32669" xr:uid="{00000000-0005-0000-0000-000006850000}"/>
    <cellStyle name="Normal 3 2 2 6" xfId="33899" xr:uid="{00000000-0005-0000-0000-000007850000}"/>
    <cellStyle name="Normal 3 2 2 7" xfId="34900" xr:uid="{00000000-0005-0000-0000-000008850000}"/>
    <cellStyle name="Normal 3 2 3" xfId="32687" xr:uid="{00000000-0005-0000-0000-000009850000}"/>
    <cellStyle name="Normal 3 2 3 2" xfId="34903" xr:uid="{00000000-0005-0000-0000-00000A850000}"/>
    <cellStyle name="Normal 3 2 3 3" xfId="38350" xr:uid="{00000000-0005-0000-0000-00000B850000}"/>
    <cellStyle name="Normal 3 2 4" xfId="32673" xr:uid="{00000000-0005-0000-0000-00000C850000}"/>
    <cellStyle name="Normal 3 2 4 2" xfId="34904" xr:uid="{00000000-0005-0000-0000-00000D850000}"/>
    <cellStyle name="Normal 3 2 5" xfId="32689" xr:uid="{00000000-0005-0000-0000-00000E850000}"/>
    <cellStyle name="Normal 3 2 6" xfId="32671" xr:uid="{00000000-0005-0000-0000-00000F850000}"/>
    <cellStyle name="Normal 3 2 7" xfId="32691" xr:uid="{00000000-0005-0000-0000-000010850000}"/>
    <cellStyle name="Normal 3 2 8" xfId="32711" xr:uid="{00000000-0005-0000-0000-000011850000}"/>
    <cellStyle name="Normal 3 2 9" xfId="32713" xr:uid="{00000000-0005-0000-0000-000012850000}"/>
    <cellStyle name="Normal 3 3" xfId="15004" xr:uid="{00000000-0005-0000-0000-000013850000}"/>
    <cellStyle name="Normal 3 3 2" xfId="15005" xr:uid="{00000000-0005-0000-0000-000014850000}"/>
    <cellStyle name="Normal 3 3 2 2" xfId="34905" xr:uid="{00000000-0005-0000-0000-000015850000}"/>
    <cellStyle name="Normal 3 3 2 3" xfId="38343" xr:uid="{00000000-0005-0000-0000-000016850000}"/>
    <cellStyle name="Normal 3 3 3" xfId="15006" xr:uid="{00000000-0005-0000-0000-000017850000}"/>
    <cellStyle name="Normal 3 3 3 2" xfId="34906" xr:uid="{00000000-0005-0000-0000-000018850000}"/>
    <cellStyle name="Normal 3 3 4" xfId="38286" xr:uid="{00000000-0005-0000-0000-000019850000}"/>
    <cellStyle name="Normal 3 3 5" xfId="39899" xr:uid="{00000000-0005-0000-0000-00001A850000}"/>
    <cellStyle name="Normal 3 4" xfId="15007" xr:uid="{00000000-0005-0000-0000-00001B850000}"/>
    <cellStyle name="Normal 3 4 2" xfId="32674" xr:uid="{00000000-0005-0000-0000-00001C850000}"/>
    <cellStyle name="Normal 3 4 2 2" xfId="38333" xr:uid="{00000000-0005-0000-0000-00001D850000}"/>
    <cellStyle name="Normal 3 4 3" xfId="38277" xr:uid="{00000000-0005-0000-0000-00001E850000}"/>
    <cellStyle name="Normal 3 4 4" xfId="40051" xr:uid="{00000000-0005-0000-0000-00001F850000}"/>
    <cellStyle name="Normal 3 5" xfId="15008" xr:uid="{00000000-0005-0000-0000-000020850000}"/>
    <cellStyle name="Normal 3 5 2" xfId="32688" xr:uid="{00000000-0005-0000-0000-000021850000}"/>
    <cellStyle name="Normal 3 5 3" xfId="34907" xr:uid="{00000000-0005-0000-0000-000022850000}"/>
    <cellStyle name="Normal 3 5 4" xfId="37204" xr:uid="{00000000-0005-0000-0000-000023850000}"/>
    <cellStyle name="Normal 3 5 5" xfId="39969" xr:uid="{00000000-0005-0000-0000-000024850000}"/>
    <cellStyle name="Normal 3 6" xfId="15009" xr:uid="{00000000-0005-0000-0000-000025850000}"/>
    <cellStyle name="Normal 3 6 2" xfId="32672" xr:uid="{00000000-0005-0000-0000-000026850000}"/>
    <cellStyle name="Normal 3 6 3" xfId="34908" xr:uid="{00000000-0005-0000-0000-000027850000}"/>
    <cellStyle name="Normal 3 6 4" xfId="40282" xr:uid="{00000000-0005-0000-0000-000028850000}"/>
    <cellStyle name="Normal 3 7" xfId="15010" xr:uid="{00000000-0005-0000-0000-000029850000}"/>
    <cellStyle name="Normal 3 7 2" xfId="32690" xr:uid="{00000000-0005-0000-0000-00002A850000}"/>
    <cellStyle name="Normal 3 7 3" xfId="34909" xr:uid="{00000000-0005-0000-0000-00002B850000}"/>
    <cellStyle name="Normal 3 7 4" xfId="40300" xr:uid="{00000000-0005-0000-0000-00002C850000}"/>
    <cellStyle name="Normal 3 8" xfId="33196" xr:uid="{00000000-0005-0000-0000-00002D850000}"/>
    <cellStyle name="Normal 3 9" xfId="33197" xr:uid="{00000000-0005-0000-0000-00002E850000}"/>
    <cellStyle name="Normal 30" xfId="15011" xr:uid="{00000000-0005-0000-0000-00002F850000}"/>
    <cellStyle name="Normal 30 2" xfId="32894" xr:uid="{00000000-0005-0000-0000-000030850000}"/>
    <cellStyle name="Normal 30 2 2" xfId="33199" xr:uid="{00000000-0005-0000-0000-000031850000}"/>
    <cellStyle name="Normal 30 2 3" xfId="40322" xr:uid="{00000000-0005-0000-0000-000032850000}"/>
    <cellStyle name="Normal 30 3" xfId="33198" xr:uid="{00000000-0005-0000-0000-000033850000}"/>
    <cellStyle name="Normal 30 4" xfId="40301" xr:uid="{00000000-0005-0000-0000-000034850000}"/>
    <cellStyle name="Normal 300" xfId="38411" xr:uid="{00000000-0005-0000-0000-000035850000}"/>
    <cellStyle name="Normal 301" xfId="38412" xr:uid="{00000000-0005-0000-0000-000036850000}"/>
    <cellStyle name="Normal 302" xfId="38410" xr:uid="{00000000-0005-0000-0000-000037850000}"/>
    <cellStyle name="Normal 303" xfId="38413" xr:uid="{00000000-0005-0000-0000-000038850000}"/>
    <cellStyle name="Normal 304" xfId="38414" xr:uid="{00000000-0005-0000-0000-000039850000}"/>
    <cellStyle name="Normal 305" xfId="38415" xr:uid="{00000000-0005-0000-0000-00003A850000}"/>
    <cellStyle name="Normal 306" xfId="38416" xr:uid="{00000000-0005-0000-0000-00003B850000}"/>
    <cellStyle name="Normal 307" xfId="38417" xr:uid="{00000000-0005-0000-0000-00003C850000}"/>
    <cellStyle name="Normal 308" xfId="38418" xr:uid="{00000000-0005-0000-0000-00003D850000}"/>
    <cellStyle name="Normal 309" xfId="38419" xr:uid="{00000000-0005-0000-0000-00003E850000}"/>
    <cellStyle name="Normal 31" xfId="15012" xr:uid="{00000000-0005-0000-0000-00003F850000}"/>
    <cellStyle name="Normal 31 2" xfId="15013" xr:uid="{00000000-0005-0000-0000-000040850000}"/>
    <cellStyle name="Normal 31 2 2" xfId="33201" xr:uid="{00000000-0005-0000-0000-000041850000}"/>
    <cellStyle name="Normal 31 2 3" xfId="32895" xr:uid="{00000000-0005-0000-0000-000042850000}"/>
    <cellStyle name="Normal 31 3" xfId="33200" xr:uid="{00000000-0005-0000-0000-000043850000}"/>
    <cellStyle name="Normal 31 4" xfId="33983" xr:uid="{00000000-0005-0000-0000-000044850000}"/>
    <cellStyle name="Normal 31 4 2" xfId="40582" xr:uid="{00000000-0005-0000-0000-000045850000}"/>
    <cellStyle name="Normal 31 5" xfId="35760" xr:uid="{00000000-0005-0000-0000-000046850000}"/>
    <cellStyle name="Normal 31 6" xfId="36661" xr:uid="{00000000-0005-0000-0000-000047850000}"/>
    <cellStyle name="Normal 31 6 2" xfId="41484" xr:uid="{00000000-0005-0000-0000-000048850000}"/>
    <cellStyle name="Normal 31 7" xfId="40306" xr:uid="{00000000-0005-0000-0000-000049850000}"/>
    <cellStyle name="Normal 310" xfId="38644" xr:uid="{00000000-0005-0000-0000-00004A850000}"/>
    <cellStyle name="Normal 311" xfId="38645" xr:uid="{00000000-0005-0000-0000-00004B850000}"/>
    <cellStyle name="Normal 312" xfId="38647" xr:uid="{00000000-0005-0000-0000-00004C850000}"/>
    <cellStyle name="Normal 313" xfId="38624" xr:uid="{00000000-0005-0000-0000-00004D850000}"/>
    <cellStyle name="Normal 314" xfId="38616" xr:uid="{00000000-0005-0000-0000-00004E850000}"/>
    <cellStyle name="Normal 315" xfId="38425" xr:uid="{00000000-0005-0000-0000-00004F850000}"/>
    <cellStyle name="Normal 316" xfId="38431" xr:uid="{00000000-0005-0000-0000-000050850000}"/>
    <cellStyle name="Normal 317" xfId="38648" xr:uid="{00000000-0005-0000-0000-000051850000}"/>
    <cellStyle name="Normal 318" xfId="38657" xr:uid="{00000000-0005-0000-0000-000052850000}"/>
    <cellStyle name="Normal 319" xfId="38658" xr:uid="{00000000-0005-0000-0000-000053850000}"/>
    <cellStyle name="Normal 32" xfId="15014" xr:uid="{00000000-0005-0000-0000-000054850000}"/>
    <cellStyle name="Normal 32 2" xfId="33203" xr:uid="{00000000-0005-0000-0000-000055850000}"/>
    <cellStyle name="Normal 32 3" xfId="33202" xr:uid="{00000000-0005-0000-0000-000056850000}"/>
    <cellStyle name="Normal 32 4" xfId="33984" xr:uid="{00000000-0005-0000-0000-000057850000}"/>
    <cellStyle name="Normal 32 4 2" xfId="40583" xr:uid="{00000000-0005-0000-0000-000058850000}"/>
    <cellStyle name="Normal 32 5" xfId="34910" xr:uid="{00000000-0005-0000-0000-000059850000}"/>
    <cellStyle name="Normal 32 6" xfId="36662" xr:uid="{00000000-0005-0000-0000-00005A850000}"/>
    <cellStyle name="Normal 32 6 2" xfId="41485" xr:uid="{00000000-0005-0000-0000-00005B850000}"/>
    <cellStyle name="Normal 32 7" xfId="33004" xr:uid="{00000000-0005-0000-0000-00005C850000}"/>
    <cellStyle name="Normal 320" xfId="38659" xr:uid="{00000000-0005-0000-0000-00005D850000}"/>
    <cellStyle name="Normal 321" xfId="39865" xr:uid="{00000000-0005-0000-0000-00005E850000}"/>
    <cellStyle name="Normal 322" xfId="39868" xr:uid="{00000000-0005-0000-0000-00005F850000}"/>
    <cellStyle name="Normal 323" xfId="39869" xr:uid="{00000000-0005-0000-0000-000060850000}"/>
    <cellStyle name="Normal 324" xfId="39867" xr:uid="{00000000-0005-0000-0000-000061850000}"/>
    <cellStyle name="Normal 325" xfId="39870" xr:uid="{00000000-0005-0000-0000-000062850000}"/>
    <cellStyle name="Normal 326" xfId="39871" xr:uid="{00000000-0005-0000-0000-000063850000}"/>
    <cellStyle name="Normal 327" xfId="39866" xr:uid="{00000000-0005-0000-0000-000064850000}"/>
    <cellStyle name="Normal 328" xfId="39872" xr:uid="{00000000-0005-0000-0000-000065850000}"/>
    <cellStyle name="Normal 329" xfId="39873" xr:uid="{00000000-0005-0000-0000-000066850000}"/>
    <cellStyle name="Normal 33" xfId="33204" xr:uid="{00000000-0005-0000-0000-000067850000}"/>
    <cellStyle name="Normal 33 2" xfId="32896" xr:uid="{00000000-0005-0000-0000-000068850000}"/>
    <cellStyle name="Normal 33 2 2" xfId="33205" xr:uid="{00000000-0005-0000-0000-000069850000}"/>
    <cellStyle name="Normal 33 2 3" xfId="40323" xr:uid="{00000000-0005-0000-0000-00006A850000}"/>
    <cellStyle name="Normal 330" xfId="39874" xr:uid="{00000000-0005-0000-0000-00006B850000}"/>
    <cellStyle name="Normal 331" xfId="40142" xr:uid="{00000000-0005-0000-0000-00006C850000}"/>
    <cellStyle name="Normal 332" xfId="40243" xr:uid="{00000000-0005-0000-0000-00006D850000}"/>
    <cellStyle name="Normal 333" xfId="40184" xr:uid="{00000000-0005-0000-0000-00006E850000}"/>
    <cellStyle name="Normal 334" xfId="41770" xr:uid="{00000000-0005-0000-0000-00006F850000}"/>
    <cellStyle name="Normal 335" xfId="40050" xr:uid="{00000000-0005-0000-0000-000070850000}"/>
    <cellStyle name="Normal 336" xfId="40155" xr:uid="{00000000-0005-0000-0000-000071850000}"/>
    <cellStyle name="Normal 337" xfId="40246" xr:uid="{00000000-0005-0000-0000-000072850000}"/>
    <cellStyle name="Normal 338" xfId="40143" xr:uid="{00000000-0005-0000-0000-000073850000}"/>
    <cellStyle name="Normal 339" xfId="40198" xr:uid="{00000000-0005-0000-0000-000074850000}"/>
    <cellStyle name="Normal 34" xfId="33206" xr:uid="{00000000-0005-0000-0000-000075850000}"/>
    <cellStyle name="Normal 34 2" xfId="32897" xr:uid="{00000000-0005-0000-0000-000076850000}"/>
    <cellStyle name="Normal 34 2 2" xfId="33207" xr:uid="{00000000-0005-0000-0000-000077850000}"/>
    <cellStyle name="Normal 34 2 3" xfId="40324" xr:uid="{00000000-0005-0000-0000-000078850000}"/>
    <cellStyle name="Normal 34 3" xfId="34911" xr:uid="{00000000-0005-0000-0000-000079850000}"/>
    <cellStyle name="Normal 340" xfId="40146" xr:uid="{00000000-0005-0000-0000-00007A850000}"/>
    <cellStyle name="Normal 341" xfId="40147" xr:uid="{00000000-0005-0000-0000-00007B850000}"/>
    <cellStyle name="Normal 342" xfId="40199" xr:uid="{00000000-0005-0000-0000-00007C850000}"/>
    <cellStyle name="Normal 343" xfId="41774" xr:uid="{00000000-0005-0000-0000-00007D850000}"/>
    <cellStyle name="Normal 344" xfId="41776" xr:uid="{00000000-0005-0000-0000-00007E850000}"/>
    <cellStyle name="Normal 345" xfId="41778" xr:uid="{00000000-0005-0000-0000-00007F850000}"/>
    <cellStyle name="Normal 346" xfId="41780" xr:uid="{00000000-0005-0000-0000-000080850000}"/>
    <cellStyle name="Normal 347" xfId="16644" xr:uid="{00000000-0005-0000-0000-000081850000}"/>
    <cellStyle name="Normal 348" xfId="41784" xr:uid="{00000000-0005-0000-0000-000082850000}"/>
    <cellStyle name="Normal 349" xfId="41786" xr:uid="{00000000-0005-0000-0000-000083850000}"/>
    <cellStyle name="Normal 35" xfId="33208" xr:uid="{00000000-0005-0000-0000-000084850000}"/>
    <cellStyle name="Normal 35 2" xfId="32898" xr:uid="{00000000-0005-0000-0000-000085850000}"/>
    <cellStyle name="Normal 35 2 2" xfId="33209" xr:uid="{00000000-0005-0000-0000-000086850000}"/>
    <cellStyle name="Normal 35 2 3" xfId="40325" xr:uid="{00000000-0005-0000-0000-000087850000}"/>
    <cellStyle name="Normal 350" xfId="41785" xr:uid="{00000000-0005-0000-0000-000088850000}"/>
    <cellStyle name="Normal 351" xfId="41787" xr:uid="{00000000-0005-0000-0000-000089850000}"/>
    <cellStyle name="Normal 352" xfId="41788" xr:uid="{00000000-0005-0000-0000-00008A850000}"/>
    <cellStyle name="Normal 353" xfId="41789" xr:uid="{00000000-0005-0000-0000-00008B850000}"/>
    <cellStyle name="Normal 354" xfId="41790" xr:uid="{00000000-0005-0000-0000-00008C850000}"/>
    <cellStyle name="Normal 355" xfId="41791" xr:uid="{00000000-0005-0000-0000-00008D850000}"/>
    <cellStyle name="Normal 356" xfId="41793" xr:uid="{00000000-0005-0000-0000-00008E850000}"/>
    <cellStyle name="Normal 357" xfId="41794" xr:uid="{00000000-0005-0000-0000-00008F850000}"/>
    <cellStyle name="Normal 358" xfId="41795" xr:uid="{00000000-0005-0000-0000-000090850000}"/>
    <cellStyle name="Normal 359" xfId="41796" xr:uid="{00000000-0005-0000-0000-000091850000}"/>
    <cellStyle name="Normal 36" xfId="33210" xr:uid="{00000000-0005-0000-0000-000092850000}"/>
    <cellStyle name="Normal 36 2" xfId="32899" xr:uid="{00000000-0005-0000-0000-000093850000}"/>
    <cellStyle name="Normal 36 2 2" xfId="33211" xr:uid="{00000000-0005-0000-0000-000094850000}"/>
    <cellStyle name="Normal 36 2 3" xfId="40326" xr:uid="{00000000-0005-0000-0000-000095850000}"/>
    <cellStyle name="Normal 360" xfId="41797" xr:uid="{00000000-0005-0000-0000-000096850000}"/>
    <cellStyle name="Normal 361" xfId="41798" xr:uid="{00000000-0005-0000-0000-000097850000}"/>
    <cellStyle name="Normal 362" xfId="41800" xr:uid="{00000000-0005-0000-0000-000098850000}"/>
    <cellStyle name="Normal 363" xfId="41802" xr:uid="{00000000-0005-0000-0000-000099850000}"/>
    <cellStyle name="Normal 364" xfId="41803" xr:uid="{00000000-0005-0000-0000-00009A850000}"/>
    <cellStyle name="Normal 365" xfId="41804" xr:uid="{00000000-0005-0000-0000-00009B850000}"/>
    <cellStyle name="Normal 366" xfId="41805" xr:uid="{00000000-0005-0000-0000-00009C850000}"/>
    <cellStyle name="Normal 367" xfId="41806" xr:uid="{00000000-0005-0000-0000-00009D850000}"/>
    <cellStyle name="Normal 368" xfId="41807" xr:uid="{00000000-0005-0000-0000-00009E850000}"/>
    <cellStyle name="Normal 369" xfId="41808" xr:uid="{00000000-0005-0000-0000-00009F850000}"/>
    <cellStyle name="Normal 37" xfId="33212" xr:uid="{00000000-0005-0000-0000-0000A0850000}"/>
    <cellStyle name="Normal 37 2" xfId="32900" xr:uid="{00000000-0005-0000-0000-0000A1850000}"/>
    <cellStyle name="Normal 370" xfId="41809" xr:uid="{00000000-0005-0000-0000-0000A2850000}"/>
    <cellStyle name="Normal 371" xfId="41810" xr:uid="{00000000-0005-0000-0000-0000A3850000}"/>
    <cellStyle name="Normal 372" xfId="41811" xr:uid="{00000000-0005-0000-0000-0000A4850000}"/>
    <cellStyle name="Normal 373" xfId="41814" xr:uid="{00000000-0005-0000-0000-0000A5850000}"/>
    <cellStyle name="Normal 374" xfId="41818" xr:uid="{00000000-0005-0000-0000-0000A6850000}"/>
    <cellStyle name="Normal 375" xfId="41820" xr:uid="{00000000-0005-0000-0000-0000A7850000}"/>
    <cellStyle name="Normal 376" xfId="41821" xr:uid="{00000000-0005-0000-0000-0000A8850000}"/>
    <cellStyle name="Normal 377" xfId="41822" xr:uid="{00000000-0005-0000-0000-0000A9850000}"/>
    <cellStyle name="Normal 378" xfId="41823" xr:uid="{00000000-0005-0000-0000-0000AA850000}"/>
    <cellStyle name="Normal 379" xfId="41824" xr:uid="{00000000-0005-0000-0000-0000AB850000}"/>
    <cellStyle name="Normal 38" xfId="33213" xr:uid="{00000000-0005-0000-0000-0000AC850000}"/>
    <cellStyle name="Normal 38 2" xfId="32901" xr:uid="{00000000-0005-0000-0000-0000AD850000}"/>
    <cellStyle name="Normal 38 2 2" xfId="33214" xr:uid="{00000000-0005-0000-0000-0000AE850000}"/>
    <cellStyle name="Normal 38 2 3" xfId="40327" xr:uid="{00000000-0005-0000-0000-0000AF850000}"/>
    <cellStyle name="Normal 380" xfId="41834" xr:uid="{00000000-0005-0000-0000-0000B0850000}"/>
    <cellStyle name="Normal 381" xfId="41837" xr:uid="{00000000-0005-0000-0000-0000B1850000}"/>
    <cellStyle name="Normal 382" xfId="41840" xr:uid="{00000000-0005-0000-0000-0000B2850000}"/>
    <cellStyle name="Normal 383" xfId="41843" xr:uid="{00000000-0005-0000-0000-0000B3850000}"/>
    <cellStyle name="Normal 384" xfId="41845" xr:uid="{00000000-0005-0000-0000-0000B4850000}"/>
    <cellStyle name="Normal 385" xfId="41861" xr:uid="{00000000-0005-0000-0000-0000B5850000}"/>
    <cellStyle name="Normal 386" xfId="41863" xr:uid="{00000000-0005-0000-0000-0000B6850000}"/>
    <cellStyle name="Normal 387" xfId="41867" xr:uid="{00000000-0005-0000-0000-0000B7850000}"/>
    <cellStyle name="Normal 39" xfId="33215" xr:uid="{00000000-0005-0000-0000-0000B8850000}"/>
    <cellStyle name="Normal 39 2" xfId="32902" xr:uid="{00000000-0005-0000-0000-0000B9850000}"/>
    <cellStyle name="Normal 39 2 2" xfId="33216" xr:uid="{00000000-0005-0000-0000-0000BA850000}"/>
    <cellStyle name="Normal 39 2 3" xfId="40328" xr:uid="{00000000-0005-0000-0000-0000BB850000}"/>
    <cellStyle name="Normal 4" xfId="4" xr:uid="{00000000-0005-0000-0000-0000BC850000}"/>
    <cellStyle name="Normal 4 10" xfId="15015" xr:uid="{00000000-0005-0000-0000-0000BD850000}"/>
    <cellStyle name="Normal 4 10 2" xfId="18469" xr:uid="{00000000-0005-0000-0000-0000BE850000}"/>
    <cellStyle name="Normal 4 11" xfId="15016" xr:uid="{00000000-0005-0000-0000-0000BF850000}"/>
    <cellStyle name="Normal 4 12" xfId="33675" xr:uid="{00000000-0005-0000-0000-0000C0850000}"/>
    <cellStyle name="Normal 4 13" xfId="33969" xr:uid="{00000000-0005-0000-0000-0000C1850000}"/>
    <cellStyle name="Normal 4 14" xfId="33985" xr:uid="{00000000-0005-0000-0000-0000C2850000}"/>
    <cellStyle name="Normal 4 15" xfId="35667" xr:uid="{00000000-0005-0000-0000-0000C3850000}"/>
    <cellStyle name="Normal 4 16" xfId="39949" xr:uid="{00000000-0005-0000-0000-0000C4850000}"/>
    <cellStyle name="Normal 4 17" xfId="16653" xr:uid="{00000000-0005-0000-0000-0000C5850000}"/>
    <cellStyle name="Normal 4 18" xfId="41783" xr:uid="{00000000-0005-0000-0000-0000C6850000}"/>
    <cellStyle name="Normal 4 19" xfId="41792" xr:uid="{00000000-0005-0000-0000-0000C7850000}"/>
    <cellStyle name="Normal 4 2" xfId="15017" xr:uid="{00000000-0005-0000-0000-0000C8850000}"/>
    <cellStyle name="Normal 4 2 10" xfId="35725" xr:uid="{00000000-0005-0000-0000-0000C9850000}"/>
    <cellStyle name="Normal 4 2 11" xfId="41850" xr:uid="{00000000-0005-0000-0000-0000CA850000}"/>
    <cellStyle name="Normal 4 2 2" xfId="15018" xr:uid="{00000000-0005-0000-0000-0000CB850000}"/>
    <cellStyle name="Normal 4 2 2 10" xfId="39970" xr:uid="{00000000-0005-0000-0000-0000CC850000}"/>
    <cellStyle name="Normal 4 2 2 11" xfId="18471" xr:uid="{00000000-0005-0000-0000-0000CD850000}"/>
    <cellStyle name="Normal 4 2 2 2" xfId="15019" xr:uid="{00000000-0005-0000-0000-0000CE850000}"/>
    <cellStyle name="Normal 4 2 2 2 2" xfId="15020" xr:uid="{00000000-0005-0000-0000-0000CF850000}"/>
    <cellStyle name="Normal 4 2 2 2 2 2" xfId="15021" xr:uid="{00000000-0005-0000-0000-0000D0850000}"/>
    <cellStyle name="Normal 4 2 2 2 2 2 2" xfId="15022" xr:uid="{00000000-0005-0000-0000-0000D1850000}"/>
    <cellStyle name="Normal 4 2 2 2 2 2 2 2" xfId="24362" xr:uid="{00000000-0005-0000-0000-0000D2850000}"/>
    <cellStyle name="Normal 4 2 2 2 2 2 3" xfId="15023" xr:uid="{00000000-0005-0000-0000-0000D3850000}"/>
    <cellStyle name="Normal 4 2 2 2 2 2 3 2" xfId="28198" xr:uid="{00000000-0005-0000-0000-0000D4850000}"/>
    <cellStyle name="Normal 4 2 2 2 2 2 4" xfId="15024" xr:uid="{00000000-0005-0000-0000-0000D5850000}"/>
    <cellStyle name="Normal 4 2 2 2 2 2 4 2" xfId="32035" xr:uid="{00000000-0005-0000-0000-0000D6850000}"/>
    <cellStyle name="Normal 4 2 2 2 2 2 5" xfId="20446" xr:uid="{00000000-0005-0000-0000-0000D7850000}"/>
    <cellStyle name="Normal 4 2 2 2 2 3" xfId="15025" xr:uid="{00000000-0005-0000-0000-0000D8850000}"/>
    <cellStyle name="Normal 4 2 2 2 2 3 2" xfId="24361" xr:uid="{00000000-0005-0000-0000-0000D9850000}"/>
    <cellStyle name="Normal 4 2 2 2 2 4" xfId="15026" xr:uid="{00000000-0005-0000-0000-0000DA850000}"/>
    <cellStyle name="Normal 4 2 2 2 2 4 2" xfId="28197" xr:uid="{00000000-0005-0000-0000-0000DB850000}"/>
    <cellStyle name="Normal 4 2 2 2 2 5" xfId="15027" xr:uid="{00000000-0005-0000-0000-0000DC850000}"/>
    <cellStyle name="Normal 4 2 2 2 2 5 2" xfId="32034" xr:uid="{00000000-0005-0000-0000-0000DD850000}"/>
    <cellStyle name="Normal 4 2 2 2 2 6" xfId="18473" xr:uid="{00000000-0005-0000-0000-0000DE850000}"/>
    <cellStyle name="Normal 4 2 2 2 3" xfId="15028" xr:uid="{00000000-0005-0000-0000-0000DF850000}"/>
    <cellStyle name="Normal 4 2 2 2 3 2" xfId="15029" xr:uid="{00000000-0005-0000-0000-0000E0850000}"/>
    <cellStyle name="Normal 4 2 2 2 3 2 2" xfId="24363" xr:uid="{00000000-0005-0000-0000-0000E1850000}"/>
    <cellStyle name="Normal 4 2 2 2 3 3" xfId="15030" xr:uid="{00000000-0005-0000-0000-0000E2850000}"/>
    <cellStyle name="Normal 4 2 2 2 3 3 2" xfId="28199" xr:uid="{00000000-0005-0000-0000-0000E3850000}"/>
    <cellStyle name="Normal 4 2 2 2 3 4" xfId="15031" xr:uid="{00000000-0005-0000-0000-0000E4850000}"/>
    <cellStyle name="Normal 4 2 2 2 3 4 2" xfId="32036" xr:uid="{00000000-0005-0000-0000-0000E5850000}"/>
    <cellStyle name="Normal 4 2 2 2 3 5" xfId="19458" xr:uid="{00000000-0005-0000-0000-0000E6850000}"/>
    <cellStyle name="Normal 4 2 2 2 4" xfId="15032" xr:uid="{00000000-0005-0000-0000-0000E7850000}"/>
    <cellStyle name="Normal 4 2 2 2 4 2" xfId="24360" xr:uid="{00000000-0005-0000-0000-0000E8850000}"/>
    <cellStyle name="Normal 4 2 2 2 5" xfId="15033" xr:uid="{00000000-0005-0000-0000-0000E9850000}"/>
    <cellStyle name="Normal 4 2 2 2 5 2" xfId="28196" xr:uid="{00000000-0005-0000-0000-0000EA850000}"/>
    <cellStyle name="Normal 4 2 2 2 6" xfId="15034" xr:uid="{00000000-0005-0000-0000-0000EB850000}"/>
    <cellStyle name="Normal 4 2 2 2 6 2" xfId="32033" xr:uid="{00000000-0005-0000-0000-0000EC850000}"/>
    <cellStyle name="Normal 4 2 2 2 7" xfId="18472" xr:uid="{00000000-0005-0000-0000-0000ED850000}"/>
    <cellStyle name="Normal 4 2 2 3" xfId="15035" xr:uid="{00000000-0005-0000-0000-0000EE850000}"/>
    <cellStyle name="Normal 4 2 2 3 2" xfId="15036" xr:uid="{00000000-0005-0000-0000-0000EF850000}"/>
    <cellStyle name="Normal 4 2 2 3 2 2" xfId="15037" xr:uid="{00000000-0005-0000-0000-0000F0850000}"/>
    <cellStyle name="Normal 4 2 2 3 2 2 2" xfId="24365" xr:uid="{00000000-0005-0000-0000-0000F1850000}"/>
    <cellStyle name="Normal 4 2 2 3 2 3" xfId="15038" xr:uid="{00000000-0005-0000-0000-0000F2850000}"/>
    <cellStyle name="Normal 4 2 2 3 2 3 2" xfId="28201" xr:uid="{00000000-0005-0000-0000-0000F3850000}"/>
    <cellStyle name="Normal 4 2 2 3 2 4" xfId="15039" xr:uid="{00000000-0005-0000-0000-0000F4850000}"/>
    <cellStyle name="Normal 4 2 2 3 2 4 2" xfId="32038" xr:uid="{00000000-0005-0000-0000-0000F5850000}"/>
    <cellStyle name="Normal 4 2 2 3 2 5" xfId="20445" xr:uid="{00000000-0005-0000-0000-0000F6850000}"/>
    <cellStyle name="Normal 4 2 2 3 3" xfId="15040" xr:uid="{00000000-0005-0000-0000-0000F7850000}"/>
    <cellStyle name="Normal 4 2 2 3 3 2" xfId="24364" xr:uid="{00000000-0005-0000-0000-0000F8850000}"/>
    <cellStyle name="Normal 4 2 2 3 4" xfId="15041" xr:uid="{00000000-0005-0000-0000-0000F9850000}"/>
    <cellStyle name="Normal 4 2 2 3 4 2" xfId="28200" xr:uid="{00000000-0005-0000-0000-0000FA850000}"/>
    <cellStyle name="Normal 4 2 2 3 5" xfId="15042" xr:uid="{00000000-0005-0000-0000-0000FB850000}"/>
    <cellStyle name="Normal 4 2 2 3 5 2" xfId="32037" xr:uid="{00000000-0005-0000-0000-0000FC850000}"/>
    <cellStyle name="Normal 4 2 2 3 6" xfId="18474" xr:uid="{00000000-0005-0000-0000-0000FD850000}"/>
    <cellStyle name="Normal 4 2 2 4" xfId="15043" xr:uid="{00000000-0005-0000-0000-0000FE850000}"/>
    <cellStyle name="Normal 4 2 2 4 2" xfId="15044" xr:uid="{00000000-0005-0000-0000-0000FF850000}"/>
    <cellStyle name="Normal 4 2 2 4 2 2" xfId="24366" xr:uid="{00000000-0005-0000-0000-000000860000}"/>
    <cellStyle name="Normal 4 2 2 4 3" xfId="15045" xr:uid="{00000000-0005-0000-0000-000001860000}"/>
    <cellStyle name="Normal 4 2 2 4 3 2" xfId="28202" xr:uid="{00000000-0005-0000-0000-000002860000}"/>
    <cellStyle name="Normal 4 2 2 4 4" xfId="15046" xr:uid="{00000000-0005-0000-0000-000003860000}"/>
    <cellStyle name="Normal 4 2 2 4 4 2" xfId="32039" xr:uid="{00000000-0005-0000-0000-000004860000}"/>
    <cellStyle name="Normal 4 2 2 4 5" xfId="19457" xr:uid="{00000000-0005-0000-0000-000005860000}"/>
    <cellStyle name="Normal 4 2 2 5" xfId="15047" xr:uid="{00000000-0005-0000-0000-000006860000}"/>
    <cellStyle name="Normal 4 2 2 5 2" xfId="24359" xr:uid="{00000000-0005-0000-0000-000007860000}"/>
    <cellStyle name="Normal 4 2 2 6" xfId="15048" xr:uid="{00000000-0005-0000-0000-000008860000}"/>
    <cellStyle name="Normal 4 2 2 6 2" xfId="28195" xr:uid="{00000000-0005-0000-0000-000009860000}"/>
    <cellStyle name="Normal 4 2 2 7" xfId="15049" xr:uid="{00000000-0005-0000-0000-00000A860000}"/>
    <cellStyle name="Normal 4 2 2 7 2" xfId="32032" xr:uid="{00000000-0005-0000-0000-00000B860000}"/>
    <cellStyle name="Normal 4 2 2 8" xfId="33219" xr:uid="{00000000-0005-0000-0000-00000C860000}"/>
    <cellStyle name="Normal 4 2 2 9" xfId="38306" xr:uid="{00000000-0005-0000-0000-00000D860000}"/>
    <cellStyle name="Normal 4 2 3" xfId="15050" xr:uid="{00000000-0005-0000-0000-00000E860000}"/>
    <cellStyle name="Normal 4 2 3 2" xfId="15051" xr:uid="{00000000-0005-0000-0000-00000F860000}"/>
    <cellStyle name="Normal 4 2 3 2 2" xfId="15052" xr:uid="{00000000-0005-0000-0000-000010860000}"/>
    <cellStyle name="Normal 4 2 3 2 2 2" xfId="15053" xr:uid="{00000000-0005-0000-0000-000011860000}"/>
    <cellStyle name="Normal 4 2 3 2 2 2 2" xfId="24369" xr:uid="{00000000-0005-0000-0000-000012860000}"/>
    <cellStyle name="Normal 4 2 3 2 2 3" xfId="15054" xr:uid="{00000000-0005-0000-0000-000013860000}"/>
    <cellStyle name="Normal 4 2 3 2 2 3 2" xfId="28205" xr:uid="{00000000-0005-0000-0000-000014860000}"/>
    <cellStyle name="Normal 4 2 3 2 2 4" xfId="15055" xr:uid="{00000000-0005-0000-0000-000015860000}"/>
    <cellStyle name="Normal 4 2 3 2 2 4 2" xfId="32042" xr:uid="{00000000-0005-0000-0000-000016860000}"/>
    <cellStyle name="Normal 4 2 3 2 2 5" xfId="20447" xr:uid="{00000000-0005-0000-0000-000017860000}"/>
    <cellStyle name="Normal 4 2 3 2 3" xfId="15056" xr:uid="{00000000-0005-0000-0000-000018860000}"/>
    <cellStyle name="Normal 4 2 3 2 3 2" xfId="24368" xr:uid="{00000000-0005-0000-0000-000019860000}"/>
    <cellStyle name="Normal 4 2 3 2 4" xfId="15057" xr:uid="{00000000-0005-0000-0000-00001A860000}"/>
    <cellStyle name="Normal 4 2 3 2 4 2" xfId="28204" xr:uid="{00000000-0005-0000-0000-00001B860000}"/>
    <cellStyle name="Normal 4 2 3 2 5" xfId="15058" xr:uid="{00000000-0005-0000-0000-00001C860000}"/>
    <cellStyle name="Normal 4 2 3 2 5 2" xfId="32041" xr:uid="{00000000-0005-0000-0000-00001D860000}"/>
    <cellStyle name="Normal 4 2 3 2 6" xfId="18476" xr:uid="{00000000-0005-0000-0000-00001E860000}"/>
    <cellStyle name="Normal 4 2 3 3" xfId="15059" xr:uid="{00000000-0005-0000-0000-00001F860000}"/>
    <cellStyle name="Normal 4 2 3 3 2" xfId="15060" xr:uid="{00000000-0005-0000-0000-000020860000}"/>
    <cellStyle name="Normal 4 2 3 3 2 2" xfId="24370" xr:uid="{00000000-0005-0000-0000-000021860000}"/>
    <cellStyle name="Normal 4 2 3 3 3" xfId="15061" xr:uid="{00000000-0005-0000-0000-000022860000}"/>
    <cellStyle name="Normal 4 2 3 3 3 2" xfId="28206" xr:uid="{00000000-0005-0000-0000-000023860000}"/>
    <cellStyle name="Normal 4 2 3 3 4" xfId="15062" xr:uid="{00000000-0005-0000-0000-000024860000}"/>
    <cellStyle name="Normal 4 2 3 3 4 2" xfId="32043" xr:uid="{00000000-0005-0000-0000-000025860000}"/>
    <cellStyle name="Normal 4 2 3 3 5" xfId="19459" xr:uid="{00000000-0005-0000-0000-000026860000}"/>
    <cellStyle name="Normal 4 2 3 4" xfId="15063" xr:uid="{00000000-0005-0000-0000-000027860000}"/>
    <cellStyle name="Normal 4 2 3 4 2" xfId="24367" xr:uid="{00000000-0005-0000-0000-000028860000}"/>
    <cellStyle name="Normal 4 2 3 5" xfId="15064" xr:uid="{00000000-0005-0000-0000-000029860000}"/>
    <cellStyle name="Normal 4 2 3 5 2" xfId="28203" xr:uid="{00000000-0005-0000-0000-00002A860000}"/>
    <cellStyle name="Normal 4 2 3 6" xfId="15065" xr:uid="{00000000-0005-0000-0000-00002B860000}"/>
    <cellStyle name="Normal 4 2 3 6 2" xfId="32040" xr:uid="{00000000-0005-0000-0000-00002C860000}"/>
    <cellStyle name="Normal 4 2 3 7" xfId="18475" xr:uid="{00000000-0005-0000-0000-00002D860000}"/>
    <cellStyle name="Normal 4 2 4" xfId="15066" xr:uid="{00000000-0005-0000-0000-00002E860000}"/>
    <cellStyle name="Normal 4 2 4 2" xfId="15067" xr:uid="{00000000-0005-0000-0000-00002F860000}"/>
    <cellStyle name="Normal 4 2 4 2 2" xfId="15068" xr:uid="{00000000-0005-0000-0000-000030860000}"/>
    <cellStyle name="Normal 4 2 4 2 2 2" xfId="24372" xr:uid="{00000000-0005-0000-0000-000031860000}"/>
    <cellStyle name="Normal 4 2 4 2 3" xfId="15069" xr:uid="{00000000-0005-0000-0000-000032860000}"/>
    <cellStyle name="Normal 4 2 4 2 3 2" xfId="28208" xr:uid="{00000000-0005-0000-0000-000033860000}"/>
    <cellStyle name="Normal 4 2 4 2 4" xfId="15070" xr:uid="{00000000-0005-0000-0000-000034860000}"/>
    <cellStyle name="Normal 4 2 4 2 4 2" xfId="32045" xr:uid="{00000000-0005-0000-0000-000035860000}"/>
    <cellStyle name="Normal 4 2 4 2 5" xfId="20444" xr:uid="{00000000-0005-0000-0000-000036860000}"/>
    <cellStyle name="Normal 4 2 4 3" xfId="15071" xr:uid="{00000000-0005-0000-0000-000037860000}"/>
    <cellStyle name="Normal 4 2 4 3 2" xfId="24371" xr:uid="{00000000-0005-0000-0000-000038860000}"/>
    <cellStyle name="Normal 4 2 4 4" xfId="15072" xr:uid="{00000000-0005-0000-0000-000039860000}"/>
    <cellStyle name="Normal 4 2 4 4 2" xfId="28207" xr:uid="{00000000-0005-0000-0000-00003A860000}"/>
    <cellStyle name="Normal 4 2 4 5" xfId="15073" xr:uid="{00000000-0005-0000-0000-00003B860000}"/>
    <cellStyle name="Normal 4 2 4 5 2" xfId="32044" xr:uid="{00000000-0005-0000-0000-00003C860000}"/>
    <cellStyle name="Normal 4 2 4 6" xfId="18477" xr:uid="{00000000-0005-0000-0000-00003D860000}"/>
    <cellStyle name="Normal 4 2 5" xfId="15074" xr:uid="{00000000-0005-0000-0000-00003E860000}"/>
    <cellStyle name="Normal 4 2 5 2" xfId="15075" xr:uid="{00000000-0005-0000-0000-00003F860000}"/>
    <cellStyle name="Normal 4 2 5 2 2" xfId="24373" xr:uid="{00000000-0005-0000-0000-000040860000}"/>
    <cellStyle name="Normal 4 2 5 3" xfId="15076" xr:uid="{00000000-0005-0000-0000-000041860000}"/>
    <cellStyle name="Normal 4 2 5 3 2" xfId="28209" xr:uid="{00000000-0005-0000-0000-000042860000}"/>
    <cellStyle name="Normal 4 2 5 4" xfId="15077" xr:uid="{00000000-0005-0000-0000-000043860000}"/>
    <cellStyle name="Normal 4 2 5 4 2" xfId="32046" xr:uid="{00000000-0005-0000-0000-000044860000}"/>
    <cellStyle name="Normal 4 2 5 5" xfId="19456" xr:uid="{00000000-0005-0000-0000-000045860000}"/>
    <cellStyle name="Normal 4 2 6" xfId="15078" xr:uid="{00000000-0005-0000-0000-000046860000}"/>
    <cellStyle name="Normal 4 2 6 2" xfId="24358" xr:uid="{00000000-0005-0000-0000-000047860000}"/>
    <cellStyle name="Normal 4 2 7" xfId="15079" xr:uid="{00000000-0005-0000-0000-000048860000}"/>
    <cellStyle name="Normal 4 2 7 2" xfId="28194" xr:uid="{00000000-0005-0000-0000-000049860000}"/>
    <cellStyle name="Normal 4 2 8" xfId="15080" xr:uid="{00000000-0005-0000-0000-00004A860000}"/>
    <cellStyle name="Normal 4 2 8 2" xfId="32031" xr:uid="{00000000-0005-0000-0000-00004B860000}"/>
    <cellStyle name="Normal 4 2 9" xfId="15081" xr:uid="{00000000-0005-0000-0000-00004C860000}"/>
    <cellStyle name="Normal 4 2 9 2" xfId="18470" xr:uid="{00000000-0005-0000-0000-00004D860000}"/>
    <cellStyle name="Normal 4 20" xfId="41799" xr:uid="{00000000-0005-0000-0000-00004E860000}"/>
    <cellStyle name="Normal 4 21" xfId="41801" xr:uid="{00000000-0005-0000-0000-00004F860000}"/>
    <cellStyle name="Normal 4 22" xfId="41819" xr:uid="{00000000-0005-0000-0000-000050860000}"/>
    <cellStyle name="Normal 4 23" xfId="41835" xr:uid="{00000000-0005-0000-0000-000051860000}"/>
    <cellStyle name="Normal 4 24" xfId="41836" xr:uid="{00000000-0005-0000-0000-000052860000}"/>
    <cellStyle name="Normal 4 25" xfId="41838" xr:uid="{00000000-0005-0000-0000-000053860000}"/>
    <cellStyle name="Normal 4 26" xfId="41839" xr:uid="{00000000-0005-0000-0000-000054860000}"/>
    <cellStyle name="Normal 4 27" xfId="41841" xr:uid="{00000000-0005-0000-0000-000055860000}"/>
    <cellStyle name="Normal 4 28" xfId="41842" xr:uid="{00000000-0005-0000-0000-000056860000}"/>
    <cellStyle name="Normal 4 29" xfId="41844" xr:uid="{00000000-0005-0000-0000-000057860000}"/>
    <cellStyle name="Normal 4 3" xfId="15082" xr:uid="{00000000-0005-0000-0000-000058860000}"/>
    <cellStyle name="Normal 4 3 10" xfId="18478" xr:uid="{00000000-0005-0000-0000-000059860000}"/>
    <cellStyle name="Normal 4 3 2" xfId="15083" xr:uid="{00000000-0005-0000-0000-00005A860000}"/>
    <cellStyle name="Normal 4 3 2 2" xfId="15084" xr:uid="{00000000-0005-0000-0000-00005B860000}"/>
    <cellStyle name="Normal 4 3 2 2 2" xfId="15085" xr:uid="{00000000-0005-0000-0000-00005C860000}"/>
    <cellStyle name="Normal 4 3 2 2 2 2" xfId="15086" xr:uid="{00000000-0005-0000-0000-00005D860000}"/>
    <cellStyle name="Normal 4 3 2 2 2 2 2" xfId="24377" xr:uid="{00000000-0005-0000-0000-00005E860000}"/>
    <cellStyle name="Normal 4 3 2 2 2 3" xfId="15087" xr:uid="{00000000-0005-0000-0000-00005F860000}"/>
    <cellStyle name="Normal 4 3 2 2 2 3 2" xfId="28213" xr:uid="{00000000-0005-0000-0000-000060860000}"/>
    <cellStyle name="Normal 4 3 2 2 2 4" xfId="15088" xr:uid="{00000000-0005-0000-0000-000061860000}"/>
    <cellStyle name="Normal 4 3 2 2 2 4 2" xfId="32050" xr:uid="{00000000-0005-0000-0000-000062860000}"/>
    <cellStyle name="Normal 4 3 2 2 2 5" xfId="20449" xr:uid="{00000000-0005-0000-0000-000063860000}"/>
    <cellStyle name="Normal 4 3 2 2 3" xfId="15089" xr:uid="{00000000-0005-0000-0000-000064860000}"/>
    <cellStyle name="Normal 4 3 2 2 3 2" xfId="24376" xr:uid="{00000000-0005-0000-0000-000065860000}"/>
    <cellStyle name="Normal 4 3 2 2 4" xfId="15090" xr:uid="{00000000-0005-0000-0000-000066860000}"/>
    <cellStyle name="Normal 4 3 2 2 4 2" xfId="28212" xr:uid="{00000000-0005-0000-0000-000067860000}"/>
    <cellStyle name="Normal 4 3 2 2 5" xfId="15091" xr:uid="{00000000-0005-0000-0000-000068860000}"/>
    <cellStyle name="Normal 4 3 2 2 5 2" xfId="32049" xr:uid="{00000000-0005-0000-0000-000069860000}"/>
    <cellStyle name="Normal 4 3 2 2 6" xfId="18480" xr:uid="{00000000-0005-0000-0000-00006A860000}"/>
    <cellStyle name="Normal 4 3 2 3" xfId="15092" xr:uid="{00000000-0005-0000-0000-00006B860000}"/>
    <cellStyle name="Normal 4 3 2 3 2" xfId="15093" xr:uid="{00000000-0005-0000-0000-00006C860000}"/>
    <cellStyle name="Normal 4 3 2 3 2 2" xfId="24378" xr:uid="{00000000-0005-0000-0000-00006D860000}"/>
    <cellStyle name="Normal 4 3 2 3 3" xfId="15094" xr:uid="{00000000-0005-0000-0000-00006E860000}"/>
    <cellStyle name="Normal 4 3 2 3 3 2" xfId="28214" xr:uid="{00000000-0005-0000-0000-00006F860000}"/>
    <cellStyle name="Normal 4 3 2 3 4" xfId="15095" xr:uid="{00000000-0005-0000-0000-000070860000}"/>
    <cellStyle name="Normal 4 3 2 3 4 2" xfId="32051" xr:uid="{00000000-0005-0000-0000-000071860000}"/>
    <cellStyle name="Normal 4 3 2 3 5" xfId="19461" xr:uid="{00000000-0005-0000-0000-000072860000}"/>
    <cellStyle name="Normal 4 3 2 4" xfId="15096" xr:uid="{00000000-0005-0000-0000-000073860000}"/>
    <cellStyle name="Normal 4 3 2 4 2" xfId="24375" xr:uid="{00000000-0005-0000-0000-000074860000}"/>
    <cellStyle name="Normal 4 3 2 5" xfId="15097" xr:uid="{00000000-0005-0000-0000-000075860000}"/>
    <cellStyle name="Normal 4 3 2 5 2" xfId="28211" xr:uid="{00000000-0005-0000-0000-000076860000}"/>
    <cellStyle name="Normal 4 3 2 6" xfId="15098" xr:uid="{00000000-0005-0000-0000-000077860000}"/>
    <cellStyle name="Normal 4 3 2 6 2" xfId="32048" xr:uid="{00000000-0005-0000-0000-000078860000}"/>
    <cellStyle name="Normal 4 3 2 7" xfId="38313" xr:uid="{00000000-0005-0000-0000-000079860000}"/>
    <cellStyle name="Normal 4 3 2 8" xfId="18479" xr:uid="{00000000-0005-0000-0000-00007A860000}"/>
    <cellStyle name="Normal 4 3 3" xfId="15099" xr:uid="{00000000-0005-0000-0000-00007B860000}"/>
    <cellStyle name="Normal 4 3 3 2" xfId="15100" xr:uid="{00000000-0005-0000-0000-00007C860000}"/>
    <cellStyle name="Normal 4 3 3 2 2" xfId="15101" xr:uid="{00000000-0005-0000-0000-00007D860000}"/>
    <cellStyle name="Normal 4 3 3 2 2 2" xfId="24380" xr:uid="{00000000-0005-0000-0000-00007E860000}"/>
    <cellStyle name="Normal 4 3 3 2 3" xfId="15102" xr:uid="{00000000-0005-0000-0000-00007F860000}"/>
    <cellStyle name="Normal 4 3 3 2 3 2" xfId="28216" xr:uid="{00000000-0005-0000-0000-000080860000}"/>
    <cellStyle name="Normal 4 3 3 2 4" xfId="15103" xr:uid="{00000000-0005-0000-0000-000081860000}"/>
    <cellStyle name="Normal 4 3 3 2 4 2" xfId="32053" xr:uid="{00000000-0005-0000-0000-000082860000}"/>
    <cellStyle name="Normal 4 3 3 2 5" xfId="20448" xr:uid="{00000000-0005-0000-0000-000083860000}"/>
    <cellStyle name="Normal 4 3 3 3" xfId="15104" xr:uid="{00000000-0005-0000-0000-000084860000}"/>
    <cellStyle name="Normal 4 3 3 3 2" xfId="24379" xr:uid="{00000000-0005-0000-0000-000085860000}"/>
    <cellStyle name="Normal 4 3 3 4" xfId="15105" xr:uid="{00000000-0005-0000-0000-000086860000}"/>
    <cellStyle name="Normal 4 3 3 4 2" xfId="28215" xr:uid="{00000000-0005-0000-0000-000087860000}"/>
    <cellStyle name="Normal 4 3 3 5" xfId="15106" xr:uid="{00000000-0005-0000-0000-000088860000}"/>
    <cellStyle name="Normal 4 3 3 5 2" xfId="32052" xr:uid="{00000000-0005-0000-0000-000089860000}"/>
    <cellStyle name="Normal 4 3 3 6" xfId="18481" xr:uid="{00000000-0005-0000-0000-00008A860000}"/>
    <cellStyle name="Normal 4 3 4" xfId="15107" xr:uid="{00000000-0005-0000-0000-00008B860000}"/>
    <cellStyle name="Normal 4 3 4 2" xfId="15108" xr:uid="{00000000-0005-0000-0000-00008C860000}"/>
    <cellStyle name="Normal 4 3 4 2 2" xfId="24381" xr:uid="{00000000-0005-0000-0000-00008D860000}"/>
    <cellStyle name="Normal 4 3 4 3" xfId="15109" xr:uid="{00000000-0005-0000-0000-00008E860000}"/>
    <cellStyle name="Normal 4 3 4 3 2" xfId="28217" xr:uid="{00000000-0005-0000-0000-00008F860000}"/>
    <cellStyle name="Normal 4 3 4 4" xfId="15110" xr:uid="{00000000-0005-0000-0000-000090860000}"/>
    <cellStyle name="Normal 4 3 4 4 2" xfId="32054" xr:uid="{00000000-0005-0000-0000-000091860000}"/>
    <cellStyle name="Normal 4 3 4 5" xfId="19460" xr:uid="{00000000-0005-0000-0000-000092860000}"/>
    <cellStyle name="Normal 4 3 5" xfId="15111" xr:uid="{00000000-0005-0000-0000-000093860000}"/>
    <cellStyle name="Normal 4 3 5 2" xfId="24374" xr:uid="{00000000-0005-0000-0000-000094860000}"/>
    <cellStyle name="Normal 4 3 6" xfId="15112" xr:uid="{00000000-0005-0000-0000-000095860000}"/>
    <cellStyle name="Normal 4 3 6 2" xfId="28210" xr:uid="{00000000-0005-0000-0000-000096860000}"/>
    <cellStyle name="Normal 4 3 7" xfId="15113" xr:uid="{00000000-0005-0000-0000-000097860000}"/>
    <cellStyle name="Normal 4 3 7 2" xfId="32047" xr:uid="{00000000-0005-0000-0000-000098860000}"/>
    <cellStyle name="Normal 4 3 8" xfId="15114" xr:uid="{00000000-0005-0000-0000-000099860000}"/>
    <cellStyle name="Normal 4 3 9" xfId="35424" xr:uid="{00000000-0005-0000-0000-00009A860000}"/>
    <cellStyle name="Normal 4 30" xfId="41846" xr:uid="{00000000-0005-0000-0000-00009B860000}"/>
    <cellStyle name="Normal 4 31" xfId="41853" xr:uid="{00000000-0005-0000-0000-00009C860000}"/>
    <cellStyle name="Normal 4 32" xfId="41857" xr:uid="{00000000-0005-0000-0000-00009D860000}"/>
    <cellStyle name="Normal 4 33" xfId="41862" xr:uid="{00000000-0005-0000-0000-00009E860000}"/>
    <cellStyle name="Normal 4 4" xfId="15115" xr:uid="{00000000-0005-0000-0000-00009F860000}"/>
    <cellStyle name="Normal 4 4 2" xfId="15116" xr:uid="{00000000-0005-0000-0000-0000A0860000}"/>
    <cellStyle name="Normal 4 4 2 2" xfId="15117" xr:uid="{00000000-0005-0000-0000-0000A1860000}"/>
    <cellStyle name="Normal 4 4 2 2 2" xfId="15118" xr:uid="{00000000-0005-0000-0000-0000A2860000}"/>
    <cellStyle name="Normal 4 4 2 2 2 2" xfId="24384" xr:uid="{00000000-0005-0000-0000-0000A3860000}"/>
    <cellStyle name="Normal 4 4 2 2 3" xfId="15119" xr:uid="{00000000-0005-0000-0000-0000A4860000}"/>
    <cellStyle name="Normal 4 4 2 2 3 2" xfId="28220" xr:uid="{00000000-0005-0000-0000-0000A5860000}"/>
    <cellStyle name="Normal 4 4 2 2 4" xfId="15120" xr:uid="{00000000-0005-0000-0000-0000A6860000}"/>
    <cellStyle name="Normal 4 4 2 2 4 2" xfId="32057" xr:uid="{00000000-0005-0000-0000-0000A7860000}"/>
    <cellStyle name="Normal 4 4 2 2 5" xfId="20450" xr:uid="{00000000-0005-0000-0000-0000A8860000}"/>
    <cellStyle name="Normal 4 4 2 3" xfId="15121" xr:uid="{00000000-0005-0000-0000-0000A9860000}"/>
    <cellStyle name="Normal 4 4 2 3 2" xfId="24383" xr:uid="{00000000-0005-0000-0000-0000AA860000}"/>
    <cellStyle name="Normal 4 4 2 4" xfId="15122" xr:uid="{00000000-0005-0000-0000-0000AB860000}"/>
    <cellStyle name="Normal 4 4 2 4 2" xfId="28219" xr:uid="{00000000-0005-0000-0000-0000AC860000}"/>
    <cellStyle name="Normal 4 4 2 5" xfId="15123" xr:uid="{00000000-0005-0000-0000-0000AD860000}"/>
    <cellStyle name="Normal 4 4 2 5 2" xfId="32056" xr:uid="{00000000-0005-0000-0000-0000AE860000}"/>
    <cellStyle name="Normal 4 4 2 6" xfId="38317" xr:uid="{00000000-0005-0000-0000-0000AF860000}"/>
    <cellStyle name="Normal 4 4 2 7" xfId="18483" xr:uid="{00000000-0005-0000-0000-0000B0860000}"/>
    <cellStyle name="Normal 4 4 3" xfId="15124" xr:uid="{00000000-0005-0000-0000-0000B1860000}"/>
    <cellStyle name="Normal 4 4 3 2" xfId="15125" xr:uid="{00000000-0005-0000-0000-0000B2860000}"/>
    <cellStyle name="Normal 4 4 3 2 2" xfId="24385" xr:uid="{00000000-0005-0000-0000-0000B3860000}"/>
    <cellStyle name="Normal 4 4 3 3" xfId="15126" xr:uid="{00000000-0005-0000-0000-0000B4860000}"/>
    <cellStyle name="Normal 4 4 3 3 2" xfId="28221" xr:uid="{00000000-0005-0000-0000-0000B5860000}"/>
    <cellStyle name="Normal 4 4 3 4" xfId="15127" xr:uid="{00000000-0005-0000-0000-0000B6860000}"/>
    <cellStyle name="Normal 4 4 3 4 2" xfId="32058" xr:uid="{00000000-0005-0000-0000-0000B7860000}"/>
    <cellStyle name="Normal 4 4 3 5" xfId="19462" xr:uid="{00000000-0005-0000-0000-0000B8860000}"/>
    <cellStyle name="Normal 4 4 4" xfId="15128" xr:uid="{00000000-0005-0000-0000-0000B9860000}"/>
    <cellStyle name="Normal 4 4 4 2" xfId="24382" xr:uid="{00000000-0005-0000-0000-0000BA860000}"/>
    <cellStyle name="Normal 4 4 5" xfId="15129" xr:uid="{00000000-0005-0000-0000-0000BB860000}"/>
    <cellStyle name="Normal 4 4 5 2" xfId="28218" xr:uid="{00000000-0005-0000-0000-0000BC860000}"/>
    <cellStyle name="Normal 4 4 6" xfId="15130" xr:uid="{00000000-0005-0000-0000-0000BD860000}"/>
    <cellStyle name="Normal 4 4 6 2" xfId="32055" xr:uid="{00000000-0005-0000-0000-0000BE860000}"/>
    <cellStyle name="Normal 4 4 7" xfId="35425" xr:uid="{00000000-0005-0000-0000-0000BF860000}"/>
    <cellStyle name="Normal 4 4 8" xfId="37206" xr:uid="{00000000-0005-0000-0000-0000C0860000}"/>
    <cellStyle name="Normal 4 4 9" xfId="18482" xr:uid="{00000000-0005-0000-0000-0000C1860000}"/>
    <cellStyle name="Normal 4 5" xfId="15131" xr:uid="{00000000-0005-0000-0000-0000C2860000}"/>
    <cellStyle name="Normal 4 5 2" xfId="15132" xr:uid="{00000000-0005-0000-0000-0000C3860000}"/>
    <cellStyle name="Normal 4 5 2 2" xfId="15133" xr:uid="{00000000-0005-0000-0000-0000C4860000}"/>
    <cellStyle name="Normal 4 5 2 2 2" xfId="15134" xr:uid="{00000000-0005-0000-0000-0000C5860000}"/>
    <cellStyle name="Normal 4 5 2 2 2 2" xfId="24388" xr:uid="{00000000-0005-0000-0000-0000C6860000}"/>
    <cellStyle name="Normal 4 5 2 2 3" xfId="15135" xr:uid="{00000000-0005-0000-0000-0000C7860000}"/>
    <cellStyle name="Normal 4 5 2 2 3 2" xfId="28224" xr:uid="{00000000-0005-0000-0000-0000C8860000}"/>
    <cellStyle name="Normal 4 5 2 2 4" xfId="15136" xr:uid="{00000000-0005-0000-0000-0000C9860000}"/>
    <cellStyle name="Normal 4 5 2 2 4 2" xfId="32061" xr:uid="{00000000-0005-0000-0000-0000CA860000}"/>
    <cellStyle name="Normal 4 5 2 2 5" xfId="20619" xr:uid="{00000000-0005-0000-0000-0000CB860000}"/>
    <cellStyle name="Normal 4 5 2 3" xfId="15137" xr:uid="{00000000-0005-0000-0000-0000CC860000}"/>
    <cellStyle name="Normal 4 5 2 3 2" xfId="24387" xr:uid="{00000000-0005-0000-0000-0000CD860000}"/>
    <cellStyle name="Normal 4 5 2 4" xfId="15138" xr:uid="{00000000-0005-0000-0000-0000CE860000}"/>
    <cellStyle name="Normal 4 5 2 4 2" xfId="28223" xr:uid="{00000000-0005-0000-0000-0000CF860000}"/>
    <cellStyle name="Normal 4 5 2 5" xfId="15139" xr:uid="{00000000-0005-0000-0000-0000D0860000}"/>
    <cellStyle name="Normal 4 5 2 5 2" xfId="32060" xr:uid="{00000000-0005-0000-0000-0000D1860000}"/>
    <cellStyle name="Normal 4 5 2 6" xfId="38318" xr:uid="{00000000-0005-0000-0000-0000D2860000}"/>
    <cellStyle name="Normal 4 5 2 7" xfId="18485" xr:uid="{00000000-0005-0000-0000-0000D3860000}"/>
    <cellStyle name="Normal 4 5 3" xfId="15140" xr:uid="{00000000-0005-0000-0000-0000D4860000}"/>
    <cellStyle name="Normal 4 5 3 2" xfId="15141" xr:uid="{00000000-0005-0000-0000-0000D5860000}"/>
    <cellStyle name="Normal 4 5 3 2 2" xfId="24389" xr:uid="{00000000-0005-0000-0000-0000D6860000}"/>
    <cellStyle name="Normal 4 5 3 3" xfId="15142" xr:uid="{00000000-0005-0000-0000-0000D7860000}"/>
    <cellStyle name="Normal 4 5 3 3 2" xfId="28225" xr:uid="{00000000-0005-0000-0000-0000D8860000}"/>
    <cellStyle name="Normal 4 5 3 4" xfId="15143" xr:uid="{00000000-0005-0000-0000-0000D9860000}"/>
    <cellStyle name="Normal 4 5 3 4 2" xfId="32062" xr:uid="{00000000-0005-0000-0000-0000DA860000}"/>
    <cellStyle name="Normal 4 5 3 5" xfId="19463" xr:uid="{00000000-0005-0000-0000-0000DB860000}"/>
    <cellStyle name="Normal 4 5 4" xfId="15144" xr:uid="{00000000-0005-0000-0000-0000DC860000}"/>
    <cellStyle name="Normal 4 5 4 2" xfId="24386" xr:uid="{00000000-0005-0000-0000-0000DD860000}"/>
    <cellStyle name="Normal 4 5 5" xfId="15145" xr:uid="{00000000-0005-0000-0000-0000DE860000}"/>
    <cellStyle name="Normal 4 5 5 2" xfId="28222" xr:uid="{00000000-0005-0000-0000-0000DF860000}"/>
    <cellStyle name="Normal 4 5 6" xfId="15146" xr:uid="{00000000-0005-0000-0000-0000E0860000}"/>
    <cellStyle name="Normal 4 5 6 2" xfId="32059" xr:uid="{00000000-0005-0000-0000-0000E1860000}"/>
    <cellStyle name="Normal 4 5 7" xfId="34914" xr:uid="{00000000-0005-0000-0000-0000E2860000}"/>
    <cellStyle name="Normal 4 5 8" xfId="35426" xr:uid="{00000000-0005-0000-0000-0000E3860000}"/>
    <cellStyle name="Normal 4 5 9" xfId="18484" xr:uid="{00000000-0005-0000-0000-0000E4860000}"/>
    <cellStyle name="Normal 4 6" xfId="15147" xr:uid="{00000000-0005-0000-0000-0000E5860000}"/>
    <cellStyle name="Normal 4 6 2" xfId="15148" xr:uid="{00000000-0005-0000-0000-0000E6860000}"/>
    <cellStyle name="Normal 4 6 2 2" xfId="15149" xr:uid="{00000000-0005-0000-0000-0000E7860000}"/>
    <cellStyle name="Normal 4 6 2 2 2" xfId="24391" xr:uid="{00000000-0005-0000-0000-0000E8860000}"/>
    <cellStyle name="Normal 4 6 2 3" xfId="15150" xr:uid="{00000000-0005-0000-0000-0000E9860000}"/>
    <cellStyle name="Normal 4 6 2 3 2" xfId="28227" xr:uid="{00000000-0005-0000-0000-0000EA860000}"/>
    <cellStyle name="Normal 4 6 2 4" xfId="15151" xr:uid="{00000000-0005-0000-0000-0000EB860000}"/>
    <cellStyle name="Normal 4 6 2 4 2" xfId="32064" xr:uid="{00000000-0005-0000-0000-0000EC860000}"/>
    <cellStyle name="Normal 4 6 2 5" xfId="38298" xr:uid="{00000000-0005-0000-0000-0000ED860000}"/>
    <cellStyle name="Normal 4 6 2 6" xfId="20443" xr:uid="{00000000-0005-0000-0000-0000EE860000}"/>
    <cellStyle name="Normal 4 6 3" xfId="15152" xr:uid="{00000000-0005-0000-0000-0000EF860000}"/>
    <cellStyle name="Normal 4 6 3 2" xfId="24390" xr:uid="{00000000-0005-0000-0000-0000F0860000}"/>
    <cellStyle name="Normal 4 6 4" xfId="15153" xr:uid="{00000000-0005-0000-0000-0000F1860000}"/>
    <cellStyle name="Normal 4 6 4 2" xfId="28226" xr:uid="{00000000-0005-0000-0000-0000F2860000}"/>
    <cellStyle name="Normal 4 6 5" xfId="15154" xr:uid="{00000000-0005-0000-0000-0000F3860000}"/>
    <cellStyle name="Normal 4 6 5 2" xfId="32063" xr:uid="{00000000-0005-0000-0000-0000F4860000}"/>
    <cellStyle name="Normal 4 6 6" xfId="35427" xr:uid="{00000000-0005-0000-0000-0000F5860000}"/>
    <cellStyle name="Normal 4 6 7" xfId="37207" xr:uid="{00000000-0005-0000-0000-0000F6860000}"/>
    <cellStyle name="Normal 4 6 8" xfId="18486" xr:uid="{00000000-0005-0000-0000-0000F7860000}"/>
    <cellStyle name="Normal 4 7" xfId="15155" xr:uid="{00000000-0005-0000-0000-0000F8860000}"/>
    <cellStyle name="Normal 4 7 2" xfId="34915" xr:uid="{00000000-0005-0000-0000-0000F9860000}"/>
    <cellStyle name="Normal 4 7 3" xfId="35428" xr:uid="{00000000-0005-0000-0000-0000FA860000}"/>
    <cellStyle name="Normal 4 7 4" xfId="37205" xr:uid="{00000000-0005-0000-0000-0000FB860000}"/>
    <cellStyle name="Normal 4 7 5" xfId="24357" xr:uid="{00000000-0005-0000-0000-0000FC860000}"/>
    <cellStyle name="Normal 4 8" xfId="15156" xr:uid="{00000000-0005-0000-0000-0000FD860000}"/>
    <cellStyle name="Normal 4 8 2" xfId="35429" xr:uid="{00000000-0005-0000-0000-0000FE860000}"/>
    <cellStyle name="Normal 4 8 2 2" xfId="38329" xr:uid="{00000000-0005-0000-0000-0000FF860000}"/>
    <cellStyle name="Normal 4 8 3" xfId="28193" xr:uid="{00000000-0005-0000-0000-000000870000}"/>
    <cellStyle name="Normal 4 9" xfId="15157" xr:uid="{00000000-0005-0000-0000-000001870000}"/>
    <cellStyle name="Normal 4 9 2" xfId="35430" xr:uid="{00000000-0005-0000-0000-000002870000}"/>
    <cellStyle name="Normal 4 9 3" xfId="32030" xr:uid="{00000000-0005-0000-0000-000003870000}"/>
    <cellStyle name="Normal 4_09 2012  EEFF INSOTEC  V4" xfId="15158" xr:uid="{00000000-0005-0000-0000-000004870000}"/>
    <cellStyle name="Normal 40" xfId="33220" xr:uid="{00000000-0005-0000-0000-000005870000}"/>
    <cellStyle name="Normal 40 2" xfId="32903" xr:uid="{00000000-0005-0000-0000-000006870000}"/>
    <cellStyle name="Normal 40 2 2" xfId="33221" xr:uid="{00000000-0005-0000-0000-000007870000}"/>
    <cellStyle name="Normal 40 2 3" xfId="40329" xr:uid="{00000000-0005-0000-0000-000008870000}"/>
    <cellStyle name="Normal 41" xfId="33222" xr:uid="{00000000-0005-0000-0000-000009870000}"/>
    <cellStyle name="Normal 41 2" xfId="32904" xr:uid="{00000000-0005-0000-0000-00000A870000}"/>
    <cellStyle name="Normal 41 2 2" xfId="33223" xr:uid="{00000000-0005-0000-0000-00000B870000}"/>
    <cellStyle name="Normal 41 2 3" xfId="40330" xr:uid="{00000000-0005-0000-0000-00000C870000}"/>
    <cellStyle name="Normal 42" xfId="33224" xr:uid="{00000000-0005-0000-0000-00000D870000}"/>
    <cellStyle name="Normal 42 2" xfId="32905" xr:uid="{00000000-0005-0000-0000-00000E870000}"/>
    <cellStyle name="Normal 42 2 2" xfId="33225" xr:uid="{00000000-0005-0000-0000-00000F870000}"/>
    <cellStyle name="Normal 42 2 3" xfId="40331" xr:uid="{00000000-0005-0000-0000-000010870000}"/>
    <cellStyle name="Normal 43" xfId="33226" xr:uid="{00000000-0005-0000-0000-000011870000}"/>
    <cellStyle name="Normal 43 2" xfId="32906" xr:uid="{00000000-0005-0000-0000-000012870000}"/>
    <cellStyle name="Normal 43 2 2" xfId="33227" xr:uid="{00000000-0005-0000-0000-000013870000}"/>
    <cellStyle name="Normal 43 2 3" xfId="40332" xr:uid="{00000000-0005-0000-0000-000014870000}"/>
    <cellStyle name="Normal 44" xfId="32907" xr:uid="{00000000-0005-0000-0000-000015870000}"/>
    <cellStyle name="Normal 44 2" xfId="33229" xr:uid="{00000000-0005-0000-0000-000016870000}"/>
    <cellStyle name="Normal 44 3" xfId="33228" xr:uid="{00000000-0005-0000-0000-000017870000}"/>
    <cellStyle name="Normal 44 4" xfId="40333" xr:uid="{00000000-0005-0000-0000-000018870000}"/>
    <cellStyle name="Normal 45" xfId="32908" xr:uid="{00000000-0005-0000-0000-000019870000}"/>
    <cellStyle name="Normal 45 2" xfId="33231" xr:uid="{00000000-0005-0000-0000-00001A870000}"/>
    <cellStyle name="Normal 45 3" xfId="33230" xr:uid="{00000000-0005-0000-0000-00001B870000}"/>
    <cellStyle name="Normal 45 4" xfId="40334" xr:uid="{00000000-0005-0000-0000-00001C870000}"/>
    <cellStyle name="Normal 46" xfId="32909" xr:uid="{00000000-0005-0000-0000-00001D870000}"/>
    <cellStyle name="Normal 46 2" xfId="33233" xr:uid="{00000000-0005-0000-0000-00001E870000}"/>
    <cellStyle name="Normal 46 3" xfId="33232" xr:uid="{00000000-0005-0000-0000-00001F870000}"/>
    <cellStyle name="Normal 46 4" xfId="40335" xr:uid="{00000000-0005-0000-0000-000020870000}"/>
    <cellStyle name="Normal 47" xfId="32910" xr:uid="{00000000-0005-0000-0000-000021870000}"/>
    <cellStyle name="Normal 47 2" xfId="33235" xr:uid="{00000000-0005-0000-0000-000022870000}"/>
    <cellStyle name="Normal 47 3" xfId="33234" xr:uid="{00000000-0005-0000-0000-000023870000}"/>
    <cellStyle name="Normal 47 4" xfId="40336" xr:uid="{00000000-0005-0000-0000-000024870000}"/>
    <cellStyle name="Normal 48" xfId="32911" xr:uid="{00000000-0005-0000-0000-000025870000}"/>
    <cellStyle name="Normal 48 2" xfId="33237" xr:uid="{00000000-0005-0000-0000-000026870000}"/>
    <cellStyle name="Normal 48 3" xfId="33236" xr:uid="{00000000-0005-0000-0000-000027870000}"/>
    <cellStyle name="Normal 48 4" xfId="40337" xr:uid="{00000000-0005-0000-0000-000028870000}"/>
    <cellStyle name="Normal 49" xfId="32912" xr:uid="{00000000-0005-0000-0000-000029870000}"/>
    <cellStyle name="Normal 49 2" xfId="33239" xr:uid="{00000000-0005-0000-0000-00002A870000}"/>
    <cellStyle name="Normal 49 3" xfId="33238" xr:uid="{00000000-0005-0000-0000-00002B870000}"/>
    <cellStyle name="Normal 49 4" xfId="40338" xr:uid="{00000000-0005-0000-0000-00002C870000}"/>
    <cellStyle name="Normal 5" xfId="11" xr:uid="{00000000-0005-0000-0000-00002D870000}"/>
    <cellStyle name="Normal 5 10" xfId="15159" xr:uid="{00000000-0005-0000-0000-00002E870000}"/>
    <cellStyle name="Normal 5 10 2" xfId="34916" xr:uid="{00000000-0005-0000-0000-00002F870000}"/>
    <cellStyle name="Normal 5 11" xfId="41815" xr:uid="{00000000-0005-0000-0000-000030870000}"/>
    <cellStyle name="Normal 5 12" xfId="41825" xr:uid="{00000000-0005-0000-0000-000031870000}"/>
    <cellStyle name="Normal 5 13" xfId="41828" xr:uid="{00000000-0005-0000-0000-000032870000}"/>
    <cellStyle name="Normal 5 14" xfId="41831" xr:uid="{00000000-0005-0000-0000-000033870000}"/>
    <cellStyle name="Normal 5 15" xfId="41847" xr:uid="{00000000-0005-0000-0000-000034870000}"/>
    <cellStyle name="Normal 5 16" xfId="41854" xr:uid="{00000000-0005-0000-0000-000035870000}"/>
    <cellStyle name="Normal 5 17" xfId="41858" xr:uid="{00000000-0005-0000-0000-000036870000}"/>
    <cellStyle name="Normal 5 18" xfId="41864" xr:uid="{00000000-0005-0000-0000-000037870000}"/>
    <cellStyle name="Normal 5 2" xfId="15160" xr:uid="{00000000-0005-0000-0000-000038870000}"/>
    <cellStyle name="Normal 5 2 10" xfId="33240" xr:uid="{00000000-0005-0000-0000-000039870000}"/>
    <cellStyle name="Normal 5 2 11" xfId="37208" xr:uid="{00000000-0005-0000-0000-00003A870000}"/>
    <cellStyle name="Normal 5 2 12" xfId="39923" xr:uid="{00000000-0005-0000-0000-00003B870000}"/>
    <cellStyle name="Normal 5 2 2" xfId="15161" xr:uid="{00000000-0005-0000-0000-00003C870000}"/>
    <cellStyle name="Normal 5 2 2 2" xfId="15162" xr:uid="{00000000-0005-0000-0000-00003D870000}"/>
    <cellStyle name="Normal 5 2 2 2 2" xfId="15163" xr:uid="{00000000-0005-0000-0000-00003E870000}"/>
    <cellStyle name="Normal 5 2 2 2 2 2" xfId="15164" xr:uid="{00000000-0005-0000-0000-00003F870000}"/>
    <cellStyle name="Normal 5 2 2 2 2 2 2" xfId="15165" xr:uid="{00000000-0005-0000-0000-000040870000}"/>
    <cellStyle name="Normal 5 2 2 2 2 2 2 2" xfId="24397" xr:uid="{00000000-0005-0000-0000-000041870000}"/>
    <cellStyle name="Normal 5 2 2 2 2 2 3" xfId="15166" xr:uid="{00000000-0005-0000-0000-000042870000}"/>
    <cellStyle name="Normal 5 2 2 2 2 2 3 2" xfId="28233" xr:uid="{00000000-0005-0000-0000-000043870000}"/>
    <cellStyle name="Normal 5 2 2 2 2 2 4" xfId="15167" xr:uid="{00000000-0005-0000-0000-000044870000}"/>
    <cellStyle name="Normal 5 2 2 2 2 2 4 2" xfId="32070" xr:uid="{00000000-0005-0000-0000-000045870000}"/>
    <cellStyle name="Normal 5 2 2 2 2 2 5" xfId="20454" xr:uid="{00000000-0005-0000-0000-000046870000}"/>
    <cellStyle name="Normal 5 2 2 2 2 3" xfId="15168" xr:uid="{00000000-0005-0000-0000-000047870000}"/>
    <cellStyle name="Normal 5 2 2 2 2 3 2" xfId="24396" xr:uid="{00000000-0005-0000-0000-000048870000}"/>
    <cellStyle name="Normal 5 2 2 2 2 4" xfId="15169" xr:uid="{00000000-0005-0000-0000-000049870000}"/>
    <cellStyle name="Normal 5 2 2 2 2 4 2" xfId="28232" xr:uid="{00000000-0005-0000-0000-00004A870000}"/>
    <cellStyle name="Normal 5 2 2 2 2 5" xfId="15170" xr:uid="{00000000-0005-0000-0000-00004B870000}"/>
    <cellStyle name="Normal 5 2 2 2 2 5 2" xfId="32069" xr:uid="{00000000-0005-0000-0000-00004C870000}"/>
    <cellStyle name="Normal 5 2 2 2 2 6" xfId="18490" xr:uid="{00000000-0005-0000-0000-00004D870000}"/>
    <cellStyle name="Normal 5 2 2 2 3" xfId="15171" xr:uid="{00000000-0005-0000-0000-00004E870000}"/>
    <cellStyle name="Normal 5 2 2 2 3 2" xfId="15172" xr:uid="{00000000-0005-0000-0000-00004F870000}"/>
    <cellStyle name="Normal 5 2 2 2 3 2 2" xfId="24398" xr:uid="{00000000-0005-0000-0000-000050870000}"/>
    <cellStyle name="Normal 5 2 2 2 3 3" xfId="15173" xr:uid="{00000000-0005-0000-0000-000051870000}"/>
    <cellStyle name="Normal 5 2 2 2 3 3 2" xfId="28234" xr:uid="{00000000-0005-0000-0000-000052870000}"/>
    <cellStyle name="Normal 5 2 2 2 3 4" xfId="15174" xr:uid="{00000000-0005-0000-0000-000053870000}"/>
    <cellStyle name="Normal 5 2 2 2 3 4 2" xfId="32071" xr:uid="{00000000-0005-0000-0000-000054870000}"/>
    <cellStyle name="Normal 5 2 2 2 3 5" xfId="19467" xr:uid="{00000000-0005-0000-0000-000055870000}"/>
    <cellStyle name="Normal 5 2 2 2 4" xfId="15175" xr:uid="{00000000-0005-0000-0000-000056870000}"/>
    <cellStyle name="Normal 5 2 2 2 4 2" xfId="24395" xr:uid="{00000000-0005-0000-0000-000057870000}"/>
    <cellStyle name="Normal 5 2 2 2 5" xfId="15176" xr:uid="{00000000-0005-0000-0000-000058870000}"/>
    <cellStyle name="Normal 5 2 2 2 5 2" xfId="28231" xr:uid="{00000000-0005-0000-0000-000059870000}"/>
    <cellStyle name="Normal 5 2 2 2 6" xfId="15177" xr:uid="{00000000-0005-0000-0000-00005A870000}"/>
    <cellStyle name="Normal 5 2 2 2 6 2" xfId="32068" xr:uid="{00000000-0005-0000-0000-00005B870000}"/>
    <cellStyle name="Normal 5 2 2 2 7" xfId="18489" xr:uid="{00000000-0005-0000-0000-00005C870000}"/>
    <cellStyle name="Normal 5 2 2 3" xfId="15178" xr:uid="{00000000-0005-0000-0000-00005D870000}"/>
    <cellStyle name="Normal 5 2 2 3 2" xfId="15179" xr:uid="{00000000-0005-0000-0000-00005E870000}"/>
    <cellStyle name="Normal 5 2 2 3 2 2" xfId="15180" xr:uid="{00000000-0005-0000-0000-00005F870000}"/>
    <cellStyle name="Normal 5 2 2 3 2 2 2" xfId="24400" xr:uid="{00000000-0005-0000-0000-000060870000}"/>
    <cellStyle name="Normal 5 2 2 3 2 3" xfId="15181" xr:uid="{00000000-0005-0000-0000-000061870000}"/>
    <cellStyle name="Normal 5 2 2 3 2 3 2" xfId="28236" xr:uid="{00000000-0005-0000-0000-000062870000}"/>
    <cellStyle name="Normal 5 2 2 3 2 4" xfId="15182" xr:uid="{00000000-0005-0000-0000-000063870000}"/>
    <cellStyle name="Normal 5 2 2 3 2 4 2" xfId="32073" xr:uid="{00000000-0005-0000-0000-000064870000}"/>
    <cellStyle name="Normal 5 2 2 3 2 5" xfId="20453" xr:uid="{00000000-0005-0000-0000-000065870000}"/>
    <cellStyle name="Normal 5 2 2 3 3" xfId="15183" xr:uid="{00000000-0005-0000-0000-000066870000}"/>
    <cellStyle name="Normal 5 2 2 3 3 2" xfId="24399" xr:uid="{00000000-0005-0000-0000-000067870000}"/>
    <cellStyle name="Normal 5 2 2 3 4" xfId="15184" xr:uid="{00000000-0005-0000-0000-000068870000}"/>
    <cellStyle name="Normal 5 2 2 3 4 2" xfId="28235" xr:uid="{00000000-0005-0000-0000-000069870000}"/>
    <cellStyle name="Normal 5 2 2 3 5" xfId="15185" xr:uid="{00000000-0005-0000-0000-00006A870000}"/>
    <cellStyle name="Normal 5 2 2 3 5 2" xfId="32072" xr:uid="{00000000-0005-0000-0000-00006B870000}"/>
    <cellStyle name="Normal 5 2 2 3 6" xfId="18491" xr:uid="{00000000-0005-0000-0000-00006C870000}"/>
    <cellStyle name="Normal 5 2 2 4" xfId="15186" xr:uid="{00000000-0005-0000-0000-00006D870000}"/>
    <cellStyle name="Normal 5 2 2 4 2" xfId="15187" xr:uid="{00000000-0005-0000-0000-00006E870000}"/>
    <cellStyle name="Normal 5 2 2 4 2 2" xfId="24401" xr:uid="{00000000-0005-0000-0000-00006F870000}"/>
    <cellStyle name="Normal 5 2 2 4 3" xfId="15188" xr:uid="{00000000-0005-0000-0000-000070870000}"/>
    <cellStyle name="Normal 5 2 2 4 3 2" xfId="28237" xr:uid="{00000000-0005-0000-0000-000071870000}"/>
    <cellStyle name="Normal 5 2 2 4 4" xfId="15189" xr:uid="{00000000-0005-0000-0000-000072870000}"/>
    <cellStyle name="Normal 5 2 2 4 4 2" xfId="32074" xr:uid="{00000000-0005-0000-0000-000073870000}"/>
    <cellStyle name="Normal 5 2 2 4 5" xfId="19466" xr:uid="{00000000-0005-0000-0000-000074870000}"/>
    <cellStyle name="Normal 5 2 2 5" xfId="15190" xr:uid="{00000000-0005-0000-0000-000075870000}"/>
    <cellStyle name="Normal 5 2 2 5 2" xfId="24394" xr:uid="{00000000-0005-0000-0000-000076870000}"/>
    <cellStyle name="Normal 5 2 2 6" xfId="15191" xr:uid="{00000000-0005-0000-0000-000077870000}"/>
    <cellStyle name="Normal 5 2 2 6 2" xfId="28230" xr:uid="{00000000-0005-0000-0000-000078870000}"/>
    <cellStyle name="Normal 5 2 2 7" xfId="15192" xr:uid="{00000000-0005-0000-0000-000079870000}"/>
    <cellStyle name="Normal 5 2 2 7 2" xfId="32067" xr:uid="{00000000-0005-0000-0000-00007A870000}"/>
    <cellStyle name="Normal 5 2 2 8" xfId="18488" xr:uid="{00000000-0005-0000-0000-00007B870000}"/>
    <cellStyle name="Normal 5 2 3" xfId="15193" xr:uid="{00000000-0005-0000-0000-00007C870000}"/>
    <cellStyle name="Normal 5 2 3 2" xfId="15194" xr:uid="{00000000-0005-0000-0000-00007D870000}"/>
    <cellStyle name="Normal 5 2 3 2 2" xfId="15195" xr:uid="{00000000-0005-0000-0000-00007E870000}"/>
    <cellStyle name="Normal 5 2 3 2 2 2" xfId="15196" xr:uid="{00000000-0005-0000-0000-00007F870000}"/>
    <cellStyle name="Normal 5 2 3 2 2 2 2" xfId="24404" xr:uid="{00000000-0005-0000-0000-000080870000}"/>
    <cellStyle name="Normal 5 2 3 2 2 3" xfId="15197" xr:uid="{00000000-0005-0000-0000-000081870000}"/>
    <cellStyle name="Normal 5 2 3 2 2 3 2" xfId="28240" xr:uid="{00000000-0005-0000-0000-000082870000}"/>
    <cellStyle name="Normal 5 2 3 2 2 4" xfId="15198" xr:uid="{00000000-0005-0000-0000-000083870000}"/>
    <cellStyle name="Normal 5 2 3 2 2 4 2" xfId="32077" xr:uid="{00000000-0005-0000-0000-000084870000}"/>
    <cellStyle name="Normal 5 2 3 2 2 5" xfId="20455" xr:uid="{00000000-0005-0000-0000-000085870000}"/>
    <cellStyle name="Normal 5 2 3 2 3" xfId="15199" xr:uid="{00000000-0005-0000-0000-000086870000}"/>
    <cellStyle name="Normal 5 2 3 2 3 2" xfId="24403" xr:uid="{00000000-0005-0000-0000-000087870000}"/>
    <cellStyle name="Normal 5 2 3 2 4" xfId="15200" xr:uid="{00000000-0005-0000-0000-000088870000}"/>
    <cellStyle name="Normal 5 2 3 2 4 2" xfId="28239" xr:uid="{00000000-0005-0000-0000-000089870000}"/>
    <cellStyle name="Normal 5 2 3 2 5" xfId="15201" xr:uid="{00000000-0005-0000-0000-00008A870000}"/>
    <cellStyle name="Normal 5 2 3 2 5 2" xfId="32076" xr:uid="{00000000-0005-0000-0000-00008B870000}"/>
    <cellStyle name="Normal 5 2 3 2 6" xfId="18493" xr:uid="{00000000-0005-0000-0000-00008C870000}"/>
    <cellStyle name="Normal 5 2 3 3" xfId="15202" xr:uid="{00000000-0005-0000-0000-00008D870000}"/>
    <cellStyle name="Normal 5 2 3 3 2" xfId="15203" xr:uid="{00000000-0005-0000-0000-00008E870000}"/>
    <cellStyle name="Normal 5 2 3 3 2 2" xfId="24405" xr:uid="{00000000-0005-0000-0000-00008F870000}"/>
    <cellStyle name="Normal 5 2 3 3 3" xfId="15204" xr:uid="{00000000-0005-0000-0000-000090870000}"/>
    <cellStyle name="Normal 5 2 3 3 3 2" xfId="28241" xr:uid="{00000000-0005-0000-0000-000091870000}"/>
    <cellStyle name="Normal 5 2 3 3 4" xfId="15205" xr:uid="{00000000-0005-0000-0000-000092870000}"/>
    <cellStyle name="Normal 5 2 3 3 4 2" xfId="32078" xr:uid="{00000000-0005-0000-0000-000093870000}"/>
    <cellStyle name="Normal 5 2 3 3 5" xfId="19468" xr:uid="{00000000-0005-0000-0000-000094870000}"/>
    <cellStyle name="Normal 5 2 3 4" xfId="15206" xr:uid="{00000000-0005-0000-0000-000095870000}"/>
    <cellStyle name="Normal 5 2 3 4 2" xfId="24402" xr:uid="{00000000-0005-0000-0000-000096870000}"/>
    <cellStyle name="Normal 5 2 3 5" xfId="15207" xr:uid="{00000000-0005-0000-0000-000097870000}"/>
    <cellStyle name="Normal 5 2 3 5 2" xfId="28238" xr:uid="{00000000-0005-0000-0000-000098870000}"/>
    <cellStyle name="Normal 5 2 3 6" xfId="15208" xr:uid="{00000000-0005-0000-0000-000099870000}"/>
    <cellStyle name="Normal 5 2 3 6 2" xfId="32075" xr:uid="{00000000-0005-0000-0000-00009A870000}"/>
    <cellStyle name="Normal 5 2 3 7" xfId="18492" xr:uid="{00000000-0005-0000-0000-00009B870000}"/>
    <cellStyle name="Normal 5 2 4" xfId="15209" xr:uid="{00000000-0005-0000-0000-00009C870000}"/>
    <cellStyle name="Normal 5 2 4 2" xfId="15210" xr:uid="{00000000-0005-0000-0000-00009D870000}"/>
    <cellStyle name="Normal 5 2 4 2 2" xfId="15211" xr:uid="{00000000-0005-0000-0000-00009E870000}"/>
    <cellStyle name="Normal 5 2 4 2 2 2" xfId="24407" xr:uid="{00000000-0005-0000-0000-00009F870000}"/>
    <cellStyle name="Normal 5 2 4 2 3" xfId="15212" xr:uid="{00000000-0005-0000-0000-0000A0870000}"/>
    <cellStyle name="Normal 5 2 4 2 3 2" xfId="28243" xr:uid="{00000000-0005-0000-0000-0000A1870000}"/>
    <cellStyle name="Normal 5 2 4 2 4" xfId="15213" xr:uid="{00000000-0005-0000-0000-0000A2870000}"/>
    <cellStyle name="Normal 5 2 4 2 4 2" xfId="32080" xr:uid="{00000000-0005-0000-0000-0000A3870000}"/>
    <cellStyle name="Normal 5 2 4 2 5" xfId="20452" xr:uid="{00000000-0005-0000-0000-0000A4870000}"/>
    <cellStyle name="Normal 5 2 4 3" xfId="15214" xr:uid="{00000000-0005-0000-0000-0000A5870000}"/>
    <cellStyle name="Normal 5 2 4 3 2" xfId="24406" xr:uid="{00000000-0005-0000-0000-0000A6870000}"/>
    <cellStyle name="Normal 5 2 4 4" xfId="15215" xr:uid="{00000000-0005-0000-0000-0000A7870000}"/>
    <cellStyle name="Normal 5 2 4 4 2" xfId="28242" xr:uid="{00000000-0005-0000-0000-0000A8870000}"/>
    <cellStyle name="Normal 5 2 4 5" xfId="15216" xr:uid="{00000000-0005-0000-0000-0000A9870000}"/>
    <cellStyle name="Normal 5 2 4 5 2" xfId="32079" xr:uid="{00000000-0005-0000-0000-0000AA870000}"/>
    <cellStyle name="Normal 5 2 4 6" xfId="18494" xr:uid="{00000000-0005-0000-0000-0000AB870000}"/>
    <cellStyle name="Normal 5 2 5" xfId="15217" xr:uid="{00000000-0005-0000-0000-0000AC870000}"/>
    <cellStyle name="Normal 5 2 5 2" xfId="15218" xr:uid="{00000000-0005-0000-0000-0000AD870000}"/>
    <cellStyle name="Normal 5 2 5 2 2" xfId="24408" xr:uid="{00000000-0005-0000-0000-0000AE870000}"/>
    <cellStyle name="Normal 5 2 5 3" xfId="15219" xr:uid="{00000000-0005-0000-0000-0000AF870000}"/>
    <cellStyle name="Normal 5 2 5 3 2" xfId="28244" xr:uid="{00000000-0005-0000-0000-0000B0870000}"/>
    <cellStyle name="Normal 5 2 5 4" xfId="15220" xr:uid="{00000000-0005-0000-0000-0000B1870000}"/>
    <cellStyle name="Normal 5 2 5 4 2" xfId="32081" xr:uid="{00000000-0005-0000-0000-0000B2870000}"/>
    <cellStyle name="Normal 5 2 5 5" xfId="19465" xr:uid="{00000000-0005-0000-0000-0000B3870000}"/>
    <cellStyle name="Normal 5 2 6" xfId="15221" xr:uid="{00000000-0005-0000-0000-0000B4870000}"/>
    <cellStyle name="Normal 5 2 6 2" xfId="24393" xr:uid="{00000000-0005-0000-0000-0000B5870000}"/>
    <cellStyle name="Normal 5 2 7" xfId="15222" xr:uid="{00000000-0005-0000-0000-0000B6870000}"/>
    <cellStyle name="Normal 5 2 7 2" xfId="28229" xr:uid="{00000000-0005-0000-0000-0000B7870000}"/>
    <cellStyle name="Normal 5 2 8" xfId="15223" xr:uid="{00000000-0005-0000-0000-0000B8870000}"/>
    <cellStyle name="Normal 5 2 8 2" xfId="32066" xr:uid="{00000000-0005-0000-0000-0000B9870000}"/>
    <cellStyle name="Normal 5 2 9" xfId="15224" xr:uid="{00000000-0005-0000-0000-0000BA870000}"/>
    <cellStyle name="Normal 5 2 9 2" xfId="18487" xr:uid="{00000000-0005-0000-0000-0000BB870000}"/>
    <cellStyle name="Normal 5 3" xfId="15225" xr:uid="{00000000-0005-0000-0000-0000BC870000}"/>
    <cellStyle name="Normal 5 3 10" xfId="16667" xr:uid="{00000000-0005-0000-0000-0000BD870000}"/>
    <cellStyle name="Normal 5 3 2" xfId="15226" xr:uid="{00000000-0005-0000-0000-0000BE870000}"/>
    <cellStyle name="Normal 5 3 2 2" xfId="15227" xr:uid="{00000000-0005-0000-0000-0000BF870000}"/>
    <cellStyle name="Normal 5 3 2 2 2" xfId="15228" xr:uid="{00000000-0005-0000-0000-0000C0870000}"/>
    <cellStyle name="Normal 5 3 2 2 2 2" xfId="15229" xr:uid="{00000000-0005-0000-0000-0000C1870000}"/>
    <cellStyle name="Normal 5 3 2 2 2 2 2" xfId="24412" xr:uid="{00000000-0005-0000-0000-0000C2870000}"/>
    <cellStyle name="Normal 5 3 2 2 2 3" xfId="15230" xr:uid="{00000000-0005-0000-0000-0000C3870000}"/>
    <cellStyle name="Normal 5 3 2 2 2 3 2" xfId="28248" xr:uid="{00000000-0005-0000-0000-0000C4870000}"/>
    <cellStyle name="Normal 5 3 2 2 2 4" xfId="15231" xr:uid="{00000000-0005-0000-0000-0000C5870000}"/>
    <cellStyle name="Normal 5 3 2 2 2 4 2" xfId="32085" xr:uid="{00000000-0005-0000-0000-0000C6870000}"/>
    <cellStyle name="Normal 5 3 2 2 2 5" xfId="20457" xr:uid="{00000000-0005-0000-0000-0000C7870000}"/>
    <cellStyle name="Normal 5 3 2 2 3" xfId="15232" xr:uid="{00000000-0005-0000-0000-0000C8870000}"/>
    <cellStyle name="Normal 5 3 2 2 3 2" xfId="24411" xr:uid="{00000000-0005-0000-0000-0000C9870000}"/>
    <cellStyle name="Normal 5 3 2 2 4" xfId="15233" xr:uid="{00000000-0005-0000-0000-0000CA870000}"/>
    <cellStyle name="Normal 5 3 2 2 4 2" xfId="28247" xr:uid="{00000000-0005-0000-0000-0000CB870000}"/>
    <cellStyle name="Normal 5 3 2 2 5" xfId="15234" xr:uid="{00000000-0005-0000-0000-0000CC870000}"/>
    <cellStyle name="Normal 5 3 2 2 5 2" xfId="32084" xr:uid="{00000000-0005-0000-0000-0000CD870000}"/>
    <cellStyle name="Normal 5 3 2 2 6" xfId="18496" xr:uid="{00000000-0005-0000-0000-0000CE870000}"/>
    <cellStyle name="Normal 5 3 2 3" xfId="15235" xr:uid="{00000000-0005-0000-0000-0000CF870000}"/>
    <cellStyle name="Normal 5 3 2 3 2" xfId="15236" xr:uid="{00000000-0005-0000-0000-0000D0870000}"/>
    <cellStyle name="Normal 5 3 2 3 2 2" xfId="24413" xr:uid="{00000000-0005-0000-0000-0000D1870000}"/>
    <cellStyle name="Normal 5 3 2 3 3" xfId="15237" xr:uid="{00000000-0005-0000-0000-0000D2870000}"/>
    <cellStyle name="Normal 5 3 2 3 3 2" xfId="28249" xr:uid="{00000000-0005-0000-0000-0000D3870000}"/>
    <cellStyle name="Normal 5 3 2 3 4" xfId="15238" xr:uid="{00000000-0005-0000-0000-0000D4870000}"/>
    <cellStyle name="Normal 5 3 2 3 4 2" xfId="32086" xr:uid="{00000000-0005-0000-0000-0000D5870000}"/>
    <cellStyle name="Normal 5 3 2 3 5" xfId="19470" xr:uid="{00000000-0005-0000-0000-0000D6870000}"/>
    <cellStyle name="Normal 5 3 2 4" xfId="15239" xr:uid="{00000000-0005-0000-0000-0000D7870000}"/>
    <cellStyle name="Normal 5 3 2 4 2" xfId="24410" xr:uid="{00000000-0005-0000-0000-0000D8870000}"/>
    <cellStyle name="Normal 5 3 2 5" xfId="15240" xr:uid="{00000000-0005-0000-0000-0000D9870000}"/>
    <cellStyle name="Normal 5 3 2 5 2" xfId="28246" xr:uid="{00000000-0005-0000-0000-0000DA870000}"/>
    <cellStyle name="Normal 5 3 2 6" xfId="15241" xr:uid="{00000000-0005-0000-0000-0000DB870000}"/>
    <cellStyle name="Normal 5 3 2 6 2" xfId="32083" xr:uid="{00000000-0005-0000-0000-0000DC870000}"/>
    <cellStyle name="Normal 5 3 2 7" xfId="18495" xr:uid="{00000000-0005-0000-0000-0000DD870000}"/>
    <cellStyle name="Normal 5 3 3" xfId="15242" xr:uid="{00000000-0005-0000-0000-0000DE870000}"/>
    <cellStyle name="Normal 5 3 3 2" xfId="15243" xr:uid="{00000000-0005-0000-0000-0000DF870000}"/>
    <cellStyle name="Normal 5 3 3 2 2" xfId="15244" xr:uid="{00000000-0005-0000-0000-0000E0870000}"/>
    <cellStyle name="Normal 5 3 3 2 2 2" xfId="24415" xr:uid="{00000000-0005-0000-0000-0000E1870000}"/>
    <cellStyle name="Normal 5 3 3 2 3" xfId="15245" xr:uid="{00000000-0005-0000-0000-0000E2870000}"/>
    <cellStyle name="Normal 5 3 3 2 3 2" xfId="28251" xr:uid="{00000000-0005-0000-0000-0000E3870000}"/>
    <cellStyle name="Normal 5 3 3 2 4" xfId="15246" xr:uid="{00000000-0005-0000-0000-0000E4870000}"/>
    <cellStyle name="Normal 5 3 3 2 4 2" xfId="32088" xr:uid="{00000000-0005-0000-0000-0000E5870000}"/>
    <cellStyle name="Normal 5 3 3 2 5" xfId="20456" xr:uid="{00000000-0005-0000-0000-0000E6870000}"/>
    <cellStyle name="Normal 5 3 3 3" xfId="15247" xr:uid="{00000000-0005-0000-0000-0000E7870000}"/>
    <cellStyle name="Normal 5 3 3 3 2" xfId="24414" xr:uid="{00000000-0005-0000-0000-0000E8870000}"/>
    <cellStyle name="Normal 5 3 3 4" xfId="15248" xr:uid="{00000000-0005-0000-0000-0000E9870000}"/>
    <cellStyle name="Normal 5 3 3 4 2" xfId="28250" xr:uid="{00000000-0005-0000-0000-0000EA870000}"/>
    <cellStyle name="Normal 5 3 3 5" xfId="15249" xr:uid="{00000000-0005-0000-0000-0000EB870000}"/>
    <cellStyle name="Normal 5 3 3 5 2" xfId="32087" xr:uid="{00000000-0005-0000-0000-0000EC870000}"/>
    <cellStyle name="Normal 5 3 3 6" xfId="18497" xr:uid="{00000000-0005-0000-0000-0000ED870000}"/>
    <cellStyle name="Normal 5 3 4" xfId="15250" xr:uid="{00000000-0005-0000-0000-0000EE870000}"/>
    <cellStyle name="Normal 5 3 4 2" xfId="15251" xr:uid="{00000000-0005-0000-0000-0000EF870000}"/>
    <cellStyle name="Normal 5 3 4 2 2" xfId="24416" xr:uid="{00000000-0005-0000-0000-0000F0870000}"/>
    <cellStyle name="Normal 5 3 4 3" xfId="15252" xr:uid="{00000000-0005-0000-0000-0000F1870000}"/>
    <cellStyle name="Normal 5 3 4 3 2" xfId="28252" xr:uid="{00000000-0005-0000-0000-0000F2870000}"/>
    <cellStyle name="Normal 5 3 4 4" xfId="15253" xr:uid="{00000000-0005-0000-0000-0000F3870000}"/>
    <cellStyle name="Normal 5 3 4 4 2" xfId="32089" xr:uid="{00000000-0005-0000-0000-0000F4870000}"/>
    <cellStyle name="Normal 5 3 4 5" xfId="19469" xr:uid="{00000000-0005-0000-0000-0000F5870000}"/>
    <cellStyle name="Normal 5 3 5" xfId="15254" xr:uid="{00000000-0005-0000-0000-0000F6870000}"/>
    <cellStyle name="Normal 5 3 5 2" xfId="24409" xr:uid="{00000000-0005-0000-0000-0000F7870000}"/>
    <cellStyle name="Normal 5 3 6" xfId="15255" xr:uid="{00000000-0005-0000-0000-0000F8870000}"/>
    <cellStyle name="Normal 5 3 6 2" xfId="28245" xr:uid="{00000000-0005-0000-0000-0000F9870000}"/>
    <cellStyle name="Normal 5 3 7" xfId="15256" xr:uid="{00000000-0005-0000-0000-0000FA870000}"/>
    <cellStyle name="Normal 5 3 7 2" xfId="32082" xr:uid="{00000000-0005-0000-0000-0000FB870000}"/>
    <cellStyle name="Normal 5 3 8" xfId="33241" xr:uid="{00000000-0005-0000-0000-0000FC870000}"/>
    <cellStyle name="Normal 5 3 9" xfId="39905" xr:uid="{00000000-0005-0000-0000-0000FD870000}"/>
    <cellStyle name="Normal 5 4" xfId="15257" xr:uid="{00000000-0005-0000-0000-0000FE870000}"/>
    <cellStyle name="Normal 5 4 2" xfId="15258" xr:uid="{00000000-0005-0000-0000-0000FF870000}"/>
    <cellStyle name="Normal 5 4 2 2" xfId="15259" xr:uid="{00000000-0005-0000-0000-000000880000}"/>
    <cellStyle name="Normal 5 4 2 2 2" xfId="15260" xr:uid="{00000000-0005-0000-0000-000001880000}"/>
    <cellStyle name="Normal 5 4 2 2 2 2" xfId="24419" xr:uid="{00000000-0005-0000-0000-000002880000}"/>
    <cellStyle name="Normal 5 4 2 2 3" xfId="15261" xr:uid="{00000000-0005-0000-0000-000003880000}"/>
    <cellStyle name="Normal 5 4 2 2 3 2" xfId="28255" xr:uid="{00000000-0005-0000-0000-000004880000}"/>
    <cellStyle name="Normal 5 4 2 2 4" xfId="15262" xr:uid="{00000000-0005-0000-0000-000005880000}"/>
    <cellStyle name="Normal 5 4 2 2 4 2" xfId="32092" xr:uid="{00000000-0005-0000-0000-000006880000}"/>
    <cellStyle name="Normal 5 4 2 2 5" xfId="20458" xr:uid="{00000000-0005-0000-0000-000007880000}"/>
    <cellStyle name="Normal 5 4 2 3" xfId="15263" xr:uid="{00000000-0005-0000-0000-000008880000}"/>
    <cellStyle name="Normal 5 4 2 3 2" xfId="24418" xr:uid="{00000000-0005-0000-0000-000009880000}"/>
    <cellStyle name="Normal 5 4 2 4" xfId="15264" xr:uid="{00000000-0005-0000-0000-00000A880000}"/>
    <cellStyle name="Normal 5 4 2 4 2" xfId="28254" xr:uid="{00000000-0005-0000-0000-00000B880000}"/>
    <cellStyle name="Normal 5 4 2 5" xfId="15265" xr:uid="{00000000-0005-0000-0000-00000C880000}"/>
    <cellStyle name="Normal 5 4 2 5 2" xfId="32091" xr:uid="{00000000-0005-0000-0000-00000D880000}"/>
    <cellStyle name="Normal 5 4 2 6" xfId="18499" xr:uid="{00000000-0005-0000-0000-00000E880000}"/>
    <cellStyle name="Normal 5 4 3" xfId="15266" xr:uid="{00000000-0005-0000-0000-00000F880000}"/>
    <cellStyle name="Normal 5 4 3 2" xfId="15267" xr:uid="{00000000-0005-0000-0000-000010880000}"/>
    <cellStyle name="Normal 5 4 3 2 2" xfId="24420" xr:uid="{00000000-0005-0000-0000-000011880000}"/>
    <cellStyle name="Normal 5 4 3 3" xfId="15268" xr:uid="{00000000-0005-0000-0000-000012880000}"/>
    <cellStyle name="Normal 5 4 3 3 2" xfId="28256" xr:uid="{00000000-0005-0000-0000-000013880000}"/>
    <cellStyle name="Normal 5 4 3 4" xfId="15269" xr:uid="{00000000-0005-0000-0000-000014880000}"/>
    <cellStyle name="Normal 5 4 3 4 2" xfId="32093" xr:uid="{00000000-0005-0000-0000-000015880000}"/>
    <cellStyle name="Normal 5 4 3 5" xfId="19471" xr:uid="{00000000-0005-0000-0000-000016880000}"/>
    <cellStyle name="Normal 5 4 4" xfId="15270" xr:uid="{00000000-0005-0000-0000-000017880000}"/>
    <cellStyle name="Normal 5 4 4 2" xfId="24417" xr:uid="{00000000-0005-0000-0000-000018880000}"/>
    <cellStyle name="Normal 5 4 5" xfId="15271" xr:uid="{00000000-0005-0000-0000-000019880000}"/>
    <cellStyle name="Normal 5 4 5 2" xfId="28253" xr:uid="{00000000-0005-0000-0000-00001A880000}"/>
    <cellStyle name="Normal 5 4 6" xfId="15272" xr:uid="{00000000-0005-0000-0000-00001B880000}"/>
    <cellStyle name="Normal 5 4 6 2" xfId="32090" xr:uid="{00000000-0005-0000-0000-00001C880000}"/>
    <cellStyle name="Normal 5 4 7" xfId="35431" xr:uid="{00000000-0005-0000-0000-00001D880000}"/>
    <cellStyle name="Normal 5 4 8" xfId="18498" xr:uid="{00000000-0005-0000-0000-00001E880000}"/>
    <cellStyle name="Normal 5 5" xfId="15273" xr:uid="{00000000-0005-0000-0000-00001F880000}"/>
    <cellStyle name="Normal 5 5 2" xfId="15274" xr:uid="{00000000-0005-0000-0000-000020880000}"/>
    <cellStyle name="Normal 5 5 2 2" xfId="15275" xr:uid="{00000000-0005-0000-0000-000021880000}"/>
    <cellStyle name="Normal 5 5 2 2 2" xfId="24422" xr:uid="{00000000-0005-0000-0000-000022880000}"/>
    <cellStyle name="Normal 5 5 2 3" xfId="15276" xr:uid="{00000000-0005-0000-0000-000023880000}"/>
    <cellStyle name="Normal 5 5 2 3 2" xfId="28258" xr:uid="{00000000-0005-0000-0000-000024880000}"/>
    <cellStyle name="Normal 5 5 2 4" xfId="15277" xr:uid="{00000000-0005-0000-0000-000025880000}"/>
    <cellStyle name="Normal 5 5 2 4 2" xfId="32095" xr:uid="{00000000-0005-0000-0000-000026880000}"/>
    <cellStyle name="Normal 5 5 2 5" xfId="20451" xr:uid="{00000000-0005-0000-0000-000027880000}"/>
    <cellStyle name="Normal 5 5 3" xfId="15278" xr:uid="{00000000-0005-0000-0000-000028880000}"/>
    <cellStyle name="Normal 5 5 3 2" xfId="24421" xr:uid="{00000000-0005-0000-0000-000029880000}"/>
    <cellStyle name="Normal 5 5 4" xfId="15279" xr:uid="{00000000-0005-0000-0000-00002A880000}"/>
    <cellStyle name="Normal 5 5 4 2" xfId="28257" xr:uid="{00000000-0005-0000-0000-00002B880000}"/>
    <cellStyle name="Normal 5 5 5" xfId="15280" xr:uid="{00000000-0005-0000-0000-00002C880000}"/>
    <cellStyle name="Normal 5 5 5 2" xfId="32094" xr:uid="{00000000-0005-0000-0000-00002D880000}"/>
    <cellStyle name="Normal 5 5 6" xfId="34917" xr:uid="{00000000-0005-0000-0000-00002E880000}"/>
    <cellStyle name="Normal 5 5 7" xfId="35432" xr:uid="{00000000-0005-0000-0000-00002F880000}"/>
    <cellStyle name="Normal 5 5 8" xfId="18500" xr:uid="{00000000-0005-0000-0000-000030880000}"/>
    <cellStyle name="Normal 5 6" xfId="15281" xr:uid="{00000000-0005-0000-0000-000031880000}"/>
    <cellStyle name="Normal 5 6 2" xfId="15282" xr:uid="{00000000-0005-0000-0000-000032880000}"/>
    <cellStyle name="Normal 5 6 2 2" xfId="34918" xr:uid="{00000000-0005-0000-0000-000033880000}"/>
    <cellStyle name="Normal 5 6 2 2 2" xfId="34919" xr:uid="{00000000-0005-0000-0000-000034880000}"/>
    <cellStyle name="Normal 5 6 2 3" xfId="34920" xr:uid="{00000000-0005-0000-0000-000035880000}"/>
    <cellStyle name="Normal 5 6 2 4" xfId="24423" xr:uid="{00000000-0005-0000-0000-000036880000}"/>
    <cellStyle name="Normal 5 6 3" xfId="15283" xr:uid="{00000000-0005-0000-0000-000037880000}"/>
    <cellStyle name="Normal 5 6 3 2" xfId="34921" xr:uid="{00000000-0005-0000-0000-000038880000}"/>
    <cellStyle name="Normal 5 6 3 3" xfId="28259" xr:uid="{00000000-0005-0000-0000-000039880000}"/>
    <cellStyle name="Normal 5 6 4" xfId="15284" xr:uid="{00000000-0005-0000-0000-00003A880000}"/>
    <cellStyle name="Normal 5 6 4 2" xfId="32096" xr:uid="{00000000-0005-0000-0000-00003B880000}"/>
    <cellStyle name="Normal 5 6 5" xfId="35433" xr:uid="{00000000-0005-0000-0000-00003C880000}"/>
    <cellStyle name="Normal 5 6 6" xfId="19464" xr:uid="{00000000-0005-0000-0000-00003D880000}"/>
    <cellStyle name="Normal 5 7" xfId="15285" xr:uid="{00000000-0005-0000-0000-00003E880000}"/>
    <cellStyle name="Normal 5 7 2" xfId="34922" xr:uid="{00000000-0005-0000-0000-00003F880000}"/>
    <cellStyle name="Normal 5 7 2 2" xfId="34923" xr:uid="{00000000-0005-0000-0000-000040880000}"/>
    <cellStyle name="Normal 5 7 2 2 2" xfId="34924" xr:uid="{00000000-0005-0000-0000-000041880000}"/>
    <cellStyle name="Normal 5 7 2 3" xfId="34925" xr:uid="{00000000-0005-0000-0000-000042880000}"/>
    <cellStyle name="Normal 5 7 3" xfId="34926" xr:uid="{00000000-0005-0000-0000-000043880000}"/>
    <cellStyle name="Normal 5 7 3 2" xfId="34927" xr:uid="{00000000-0005-0000-0000-000044880000}"/>
    <cellStyle name="Normal 5 7 4" xfId="34928" xr:uid="{00000000-0005-0000-0000-000045880000}"/>
    <cellStyle name="Normal 5 7 5" xfId="35434" xr:uid="{00000000-0005-0000-0000-000046880000}"/>
    <cellStyle name="Normal 5 7 6" xfId="24392" xr:uid="{00000000-0005-0000-0000-000047880000}"/>
    <cellStyle name="Normal 5 8" xfId="15286" xr:uid="{00000000-0005-0000-0000-000048880000}"/>
    <cellStyle name="Normal 5 8 2" xfId="34929" xr:uid="{00000000-0005-0000-0000-000049880000}"/>
    <cellStyle name="Normal 5 8 2 2" xfId="34930" xr:uid="{00000000-0005-0000-0000-00004A880000}"/>
    <cellStyle name="Normal 5 8 3" xfId="34931" xr:uid="{00000000-0005-0000-0000-00004B880000}"/>
    <cellStyle name="Normal 5 8 4" xfId="35435" xr:uid="{00000000-0005-0000-0000-00004C880000}"/>
    <cellStyle name="Normal 5 8 5" xfId="28228" xr:uid="{00000000-0005-0000-0000-00004D880000}"/>
    <cellStyle name="Normal 5 9" xfId="15287" xr:uid="{00000000-0005-0000-0000-00004E880000}"/>
    <cellStyle name="Normal 5 9 2" xfId="34932" xr:uid="{00000000-0005-0000-0000-00004F880000}"/>
    <cellStyle name="Normal 5 9 3" xfId="35436" xr:uid="{00000000-0005-0000-0000-000050880000}"/>
    <cellStyle name="Normal 5 9 4" xfId="32065" xr:uid="{00000000-0005-0000-0000-000051880000}"/>
    <cellStyle name="Normal 50" xfId="32913" xr:uid="{00000000-0005-0000-0000-000052880000}"/>
    <cellStyle name="Normal 50 2" xfId="33243" xr:uid="{00000000-0005-0000-0000-000053880000}"/>
    <cellStyle name="Normal 50 3" xfId="33242" xr:uid="{00000000-0005-0000-0000-000054880000}"/>
    <cellStyle name="Normal 50 4" xfId="40339" xr:uid="{00000000-0005-0000-0000-000055880000}"/>
    <cellStyle name="Normal 51" xfId="32914" xr:uid="{00000000-0005-0000-0000-000056880000}"/>
    <cellStyle name="Normal 51 2" xfId="33245" xr:uid="{00000000-0005-0000-0000-000057880000}"/>
    <cellStyle name="Normal 51 3" xfId="33244" xr:uid="{00000000-0005-0000-0000-000058880000}"/>
    <cellStyle name="Normal 51 4" xfId="40340" xr:uid="{00000000-0005-0000-0000-000059880000}"/>
    <cellStyle name="Normal 52" xfId="32915" xr:uid="{00000000-0005-0000-0000-00005A880000}"/>
    <cellStyle name="Normal 52 2" xfId="33247" xr:uid="{00000000-0005-0000-0000-00005B880000}"/>
    <cellStyle name="Normal 52 3" xfId="33246" xr:uid="{00000000-0005-0000-0000-00005C880000}"/>
    <cellStyle name="Normal 52 4" xfId="40341" xr:uid="{00000000-0005-0000-0000-00005D880000}"/>
    <cellStyle name="Normal 53" xfId="32916" xr:uid="{00000000-0005-0000-0000-00005E880000}"/>
    <cellStyle name="Normal 53 2" xfId="33249" xr:uid="{00000000-0005-0000-0000-00005F880000}"/>
    <cellStyle name="Normal 53 3" xfId="33248" xr:uid="{00000000-0005-0000-0000-000060880000}"/>
    <cellStyle name="Normal 53 4" xfId="40342" xr:uid="{00000000-0005-0000-0000-000061880000}"/>
    <cellStyle name="Normal 54" xfId="32917" xr:uid="{00000000-0005-0000-0000-000062880000}"/>
    <cellStyle name="Normal 54 2" xfId="33251" xr:uid="{00000000-0005-0000-0000-000063880000}"/>
    <cellStyle name="Normal 54 3" xfId="33250" xr:uid="{00000000-0005-0000-0000-000064880000}"/>
    <cellStyle name="Normal 54 4" xfId="40343" xr:uid="{00000000-0005-0000-0000-000065880000}"/>
    <cellStyle name="Normal 55" xfId="32918" xr:uid="{00000000-0005-0000-0000-000066880000}"/>
    <cellStyle name="Normal 55 2" xfId="33253" xr:uid="{00000000-0005-0000-0000-000067880000}"/>
    <cellStyle name="Normal 55 3" xfId="33252" xr:uid="{00000000-0005-0000-0000-000068880000}"/>
    <cellStyle name="Normal 55 4" xfId="40344" xr:uid="{00000000-0005-0000-0000-000069880000}"/>
    <cellStyle name="Normal 56" xfId="32919" xr:uid="{00000000-0005-0000-0000-00006A880000}"/>
    <cellStyle name="Normal 56 2" xfId="33255" xr:uid="{00000000-0005-0000-0000-00006B880000}"/>
    <cellStyle name="Normal 56 3" xfId="33254" xr:uid="{00000000-0005-0000-0000-00006C880000}"/>
    <cellStyle name="Normal 56 4" xfId="40345" xr:uid="{00000000-0005-0000-0000-00006D880000}"/>
    <cellStyle name="Normal 57" xfId="32920" xr:uid="{00000000-0005-0000-0000-00006E880000}"/>
    <cellStyle name="Normal 57 2" xfId="33257" xr:uid="{00000000-0005-0000-0000-00006F880000}"/>
    <cellStyle name="Normal 57 3" xfId="33256" xr:uid="{00000000-0005-0000-0000-000070880000}"/>
    <cellStyle name="Normal 57 4" xfId="40346" xr:uid="{00000000-0005-0000-0000-000071880000}"/>
    <cellStyle name="Normal 58" xfId="32921" xr:uid="{00000000-0005-0000-0000-000072880000}"/>
    <cellStyle name="Normal 58 2" xfId="33259" xr:uid="{00000000-0005-0000-0000-000073880000}"/>
    <cellStyle name="Normal 58 3" xfId="33258" xr:uid="{00000000-0005-0000-0000-000074880000}"/>
    <cellStyle name="Normal 58 4" xfId="40347" xr:uid="{00000000-0005-0000-0000-000075880000}"/>
    <cellStyle name="Normal 59" xfId="33260" xr:uid="{00000000-0005-0000-0000-000076880000}"/>
    <cellStyle name="Normal 59 2" xfId="33261" xr:uid="{00000000-0005-0000-0000-000077880000}"/>
    <cellStyle name="Normal 6" xfId="15288" xr:uid="{00000000-0005-0000-0000-000078880000}"/>
    <cellStyle name="Normal 6 10" xfId="33000" xr:uid="{00000000-0005-0000-0000-000079880000}"/>
    <cellStyle name="Normal 6 11" xfId="33262" xr:uid="{00000000-0005-0000-0000-00007A880000}"/>
    <cellStyle name="Normal 6 12" xfId="33588" xr:uid="{00000000-0005-0000-0000-00007B880000}"/>
    <cellStyle name="Normal 6 13" xfId="35677" xr:uid="{00000000-0005-0000-0000-00007C880000}"/>
    <cellStyle name="Normal 6 14" xfId="39944" xr:uid="{00000000-0005-0000-0000-00007D880000}"/>
    <cellStyle name="Normal 6 2" xfId="15289" xr:uid="{00000000-0005-0000-0000-00007E880000}"/>
    <cellStyle name="Normal 6 2 10" xfId="35438" xr:uid="{00000000-0005-0000-0000-00007F880000}"/>
    <cellStyle name="Normal 6 2 11" xfId="39922" xr:uid="{00000000-0005-0000-0000-000080880000}"/>
    <cellStyle name="Normal 6 2 2" xfId="15290" xr:uid="{00000000-0005-0000-0000-000081880000}"/>
    <cellStyle name="Normal 6 2 2 2" xfId="15291" xr:uid="{00000000-0005-0000-0000-000082880000}"/>
    <cellStyle name="Normal 6 2 2 2 2" xfId="15292" xr:uid="{00000000-0005-0000-0000-000083880000}"/>
    <cellStyle name="Normal 6 2 2 2 2 2" xfId="15293" xr:uid="{00000000-0005-0000-0000-000084880000}"/>
    <cellStyle name="Normal 6 2 2 2 2 2 2" xfId="24428" xr:uid="{00000000-0005-0000-0000-000085880000}"/>
    <cellStyle name="Normal 6 2 2 2 2 3" xfId="15294" xr:uid="{00000000-0005-0000-0000-000086880000}"/>
    <cellStyle name="Normal 6 2 2 2 2 3 2" xfId="28264" xr:uid="{00000000-0005-0000-0000-000087880000}"/>
    <cellStyle name="Normal 6 2 2 2 2 4" xfId="15295" xr:uid="{00000000-0005-0000-0000-000088880000}"/>
    <cellStyle name="Normal 6 2 2 2 2 4 2" xfId="32101" xr:uid="{00000000-0005-0000-0000-000089880000}"/>
    <cellStyle name="Normal 6 2 2 2 2 5" xfId="20461" xr:uid="{00000000-0005-0000-0000-00008A880000}"/>
    <cellStyle name="Normal 6 2 2 2 3" xfId="15296" xr:uid="{00000000-0005-0000-0000-00008B880000}"/>
    <cellStyle name="Normal 6 2 2 2 3 2" xfId="24427" xr:uid="{00000000-0005-0000-0000-00008C880000}"/>
    <cellStyle name="Normal 6 2 2 2 4" xfId="15297" xr:uid="{00000000-0005-0000-0000-00008D880000}"/>
    <cellStyle name="Normal 6 2 2 2 4 2" xfId="28263" xr:uid="{00000000-0005-0000-0000-00008E880000}"/>
    <cellStyle name="Normal 6 2 2 2 5" xfId="15298" xr:uid="{00000000-0005-0000-0000-00008F880000}"/>
    <cellStyle name="Normal 6 2 2 2 5 2" xfId="32100" xr:uid="{00000000-0005-0000-0000-000090880000}"/>
    <cellStyle name="Normal 6 2 2 2 6" xfId="18504" xr:uid="{00000000-0005-0000-0000-000091880000}"/>
    <cellStyle name="Normal 6 2 2 3" xfId="15299" xr:uid="{00000000-0005-0000-0000-000092880000}"/>
    <cellStyle name="Normal 6 2 2 3 2" xfId="15300" xr:uid="{00000000-0005-0000-0000-000093880000}"/>
    <cellStyle name="Normal 6 2 2 3 2 2" xfId="24429" xr:uid="{00000000-0005-0000-0000-000094880000}"/>
    <cellStyle name="Normal 6 2 2 3 3" xfId="15301" xr:uid="{00000000-0005-0000-0000-000095880000}"/>
    <cellStyle name="Normal 6 2 2 3 3 2" xfId="28265" xr:uid="{00000000-0005-0000-0000-000096880000}"/>
    <cellStyle name="Normal 6 2 2 3 4" xfId="15302" xr:uid="{00000000-0005-0000-0000-000097880000}"/>
    <cellStyle name="Normal 6 2 2 3 4 2" xfId="32102" xr:uid="{00000000-0005-0000-0000-000098880000}"/>
    <cellStyle name="Normal 6 2 2 3 5" xfId="19474" xr:uid="{00000000-0005-0000-0000-000099880000}"/>
    <cellStyle name="Normal 6 2 2 4" xfId="15303" xr:uid="{00000000-0005-0000-0000-00009A880000}"/>
    <cellStyle name="Normal 6 2 2 4 2" xfId="24426" xr:uid="{00000000-0005-0000-0000-00009B880000}"/>
    <cellStyle name="Normal 6 2 2 5" xfId="15304" xr:uid="{00000000-0005-0000-0000-00009C880000}"/>
    <cellStyle name="Normal 6 2 2 5 2" xfId="28262" xr:uid="{00000000-0005-0000-0000-00009D880000}"/>
    <cellStyle name="Normal 6 2 2 6" xfId="15305" xr:uid="{00000000-0005-0000-0000-00009E880000}"/>
    <cellStyle name="Normal 6 2 2 6 2" xfId="32099" xr:uid="{00000000-0005-0000-0000-00009F880000}"/>
    <cellStyle name="Normal 6 2 2 7" xfId="18503" xr:uid="{00000000-0005-0000-0000-0000A0880000}"/>
    <cellStyle name="Normal 6 2 3" xfId="15306" xr:uid="{00000000-0005-0000-0000-0000A1880000}"/>
    <cellStyle name="Normal 6 2 3 2" xfId="15307" xr:uid="{00000000-0005-0000-0000-0000A2880000}"/>
    <cellStyle name="Normal 6 2 3 2 2" xfId="15308" xr:uid="{00000000-0005-0000-0000-0000A3880000}"/>
    <cellStyle name="Normal 6 2 3 2 2 2" xfId="24431" xr:uid="{00000000-0005-0000-0000-0000A4880000}"/>
    <cellStyle name="Normal 6 2 3 2 3" xfId="15309" xr:uid="{00000000-0005-0000-0000-0000A5880000}"/>
    <cellStyle name="Normal 6 2 3 2 3 2" xfId="28267" xr:uid="{00000000-0005-0000-0000-0000A6880000}"/>
    <cellStyle name="Normal 6 2 3 2 4" xfId="15310" xr:uid="{00000000-0005-0000-0000-0000A7880000}"/>
    <cellStyle name="Normal 6 2 3 2 4 2" xfId="32104" xr:uid="{00000000-0005-0000-0000-0000A8880000}"/>
    <cellStyle name="Normal 6 2 3 2 5" xfId="20460" xr:uid="{00000000-0005-0000-0000-0000A9880000}"/>
    <cellStyle name="Normal 6 2 3 3" xfId="15311" xr:uid="{00000000-0005-0000-0000-0000AA880000}"/>
    <cellStyle name="Normal 6 2 3 3 2" xfId="24430" xr:uid="{00000000-0005-0000-0000-0000AB880000}"/>
    <cellStyle name="Normal 6 2 3 4" xfId="15312" xr:uid="{00000000-0005-0000-0000-0000AC880000}"/>
    <cellStyle name="Normal 6 2 3 4 2" xfId="28266" xr:uid="{00000000-0005-0000-0000-0000AD880000}"/>
    <cellStyle name="Normal 6 2 3 5" xfId="15313" xr:uid="{00000000-0005-0000-0000-0000AE880000}"/>
    <cellStyle name="Normal 6 2 3 5 2" xfId="32103" xr:uid="{00000000-0005-0000-0000-0000AF880000}"/>
    <cellStyle name="Normal 6 2 3 6" xfId="18505" xr:uid="{00000000-0005-0000-0000-0000B0880000}"/>
    <cellStyle name="Normal 6 2 4" xfId="15314" xr:uid="{00000000-0005-0000-0000-0000B1880000}"/>
    <cellStyle name="Normal 6 2 4 2" xfId="15315" xr:uid="{00000000-0005-0000-0000-0000B2880000}"/>
    <cellStyle name="Normal 6 2 4 2 2" xfId="24432" xr:uid="{00000000-0005-0000-0000-0000B3880000}"/>
    <cellStyle name="Normal 6 2 4 3" xfId="15316" xr:uid="{00000000-0005-0000-0000-0000B4880000}"/>
    <cellStyle name="Normal 6 2 4 3 2" xfId="28268" xr:uid="{00000000-0005-0000-0000-0000B5880000}"/>
    <cellStyle name="Normal 6 2 4 4" xfId="15317" xr:uid="{00000000-0005-0000-0000-0000B6880000}"/>
    <cellStyle name="Normal 6 2 4 4 2" xfId="32105" xr:uid="{00000000-0005-0000-0000-0000B7880000}"/>
    <cellStyle name="Normal 6 2 4 5" xfId="19473" xr:uid="{00000000-0005-0000-0000-0000B8880000}"/>
    <cellStyle name="Normal 6 2 5" xfId="15318" xr:uid="{00000000-0005-0000-0000-0000B9880000}"/>
    <cellStyle name="Normal 6 2 5 2" xfId="24425" xr:uid="{00000000-0005-0000-0000-0000BA880000}"/>
    <cellStyle name="Normal 6 2 6" xfId="15319" xr:uid="{00000000-0005-0000-0000-0000BB880000}"/>
    <cellStyle name="Normal 6 2 6 2" xfId="28261" xr:uid="{00000000-0005-0000-0000-0000BC880000}"/>
    <cellStyle name="Normal 6 2 7" xfId="15320" xr:uid="{00000000-0005-0000-0000-0000BD880000}"/>
    <cellStyle name="Normal 6 2 7 2" xfId="32098" xr:uid="{00000000-0005-0000-0000-0000BE880000}"/>
    <cellStyle name="Normal 6 2 8" xfId="15321" xr:uid="{00000000-0005-0000-0000-0000BF880000}"/>
    <cellStyle name="Normal 6 2 8 2" xfId="18502" xr:uid="{00000000-0005-0000-0000-0000C0880000}"/>
    <cellStyle name="Normal 6 2 9" xfId="33263" xr:uid="{00000000-0005-0000-0000-0000C1880000}"/>
    <cellStyle name="Normal 6 3" xfId="15322" xr:uid="{00000000-0005-0000-0000-0000C2880000}"/>
    <cellStyle name="Normal 6 3 2" xfId="15323" xr:uid="{00000000-0005-0000-0000-0000C3880000}"/>
    <cellStyle name="Normal 6 3 2 2" xfId="15324" xr:uid="{00000000-0005-0000-0000-0000C4880000}"/>
    <cellStyle name="Normal 6 3 2 2 2" xfId="15325" xr:uid="{00000000-0005-0000-0000-0000C5880000}"/>
    <cellStyle name="Normal 6 3 2 2 2 2" xfId="24435" xr:uid="{00000000-0005-0000-0000-0000C6880000}"/>
    <cellStyle name="Normal 6 3 2 2 3" xfId="15326" xr:uid="{00000000-0005-0000-0000-0000C7880000}"/>
    <cellStyle name="Normal 6 3 2 2 3 2" xfId="28271" xr:uid="{00000000-0005-0000-0000-0000C8880000}"/>
    <cellStyle name="Normal 6 3 2 2 4" xfId="15327" xr:uid="{00000000-0005-0000-0000-0000C9880000}"/>
    <cellStyle name="Normal 6 3 2 2 4 2" xfId="32108" xr:uid="{00000000-0005-0000-0000-0000CA880000}"/>
    <cellStyle name="Normal 6 3 2 2 5" xfId="20462" xr:uid="{00000000-0005-0000-0000-0000CB880000}"/>
    <cellStyle name="Normal 6 3 2 3" xfId="15328" xr:uid="{00000000-0005-0000-0000-0000CC880000}"/>
    <cellStyle name="Normal 6 3 2 3 2" xfId="24434" xr:uid="{00000000-0005-0000-0000-0000CD880000}"/>
    <cellStyle name="Normal 6 3 2 4" xfId="15329" xr:uid="{00000000-0005-0000-0000-0000CE880000}"/>
    <cellStyle name="Normal 6 3 2 4 2" xfId="28270" xr:uid="{00000000-0005-0000-0000-0000CF880000}"/>
    <cellStyle name="Normal 6 3 2 5" xfId="15330" xr:uid="{00000000-0005-0000-0000-0000D0880000}"/>
    <cellStyle name="Normal 6 3 2 5 2" xfId="32107" xr:uid="{00000000-0005-0000-0000-0000D1880000}"/>
    <cellStyle name="Normal 6 3 2 6" xfId="18507" xr:uid="{00000000-0005-0000-0000-0000D2880000}"/>
    <cellStyle name="Normal 6 3 3" xfId="15331" xr:uid="{00000000-0005-0000-0000-0000D3880000}"/>
    <cellStyle name="Normal 6 3 3 2" xfId="15332" xr:uid="{00000000-0005-0000-0000-0000D4880000}"/>
    <cellStyle name="Normal 6 3 3 2 2" xfId="24436" xr:uid="{00000000-0005-0000-0000-0000D5880000}"/>
    <cellStyle name="Normal 6 3 3 3" xfId="15333" xr:uid="{00000000-0005-0000-0000-0000D6880000}"/>
    <cellStyle name="Normal 6 3 3 3 2" xfId="28272" xr:uid="{00000000-0005-0000-0000-0000D7880000}"/>
    <cellStyle name="Normal 6 3 3 4" xfId="15334" xr:uid="{00000000-0005-0000-0000-0000D8880000}"/>
    <cellStyle name="Normal 6 3 3 4 2" xfId="32109" xr:uid="{00000000-0005-0000-0000-0000D9880000}"/>
    <cellStyle name="Normal 6 3 3 5" xfId="19475" xr:uid="{00000000-0005-0000-0000-0000DA880000}"/>
    <cellStyle name="Normal 6 3 4" xfId="15335" xr:uid="{00000000-0005-0000-0000-0000DB880000}"/>
    <cellStyle name="Normal 6 3 4 2" xfId="24433" xr:uid="{00000000-0005-0000-0000-0000DC880000}"/>
    <cellStyle name="Normal 6 3 5" xfId="15336" xr:uid="{00000000-0005-0000-0000-0000DD880000}"/>
    <cellStyle name="Normal 6 3 5 2" xfId="28269" xr:uid="{00000000-0005-0000-0000-0000DE880000}"/>
    <cellStyle name="Normal 6 3 6" xfId="15337" xr:uid="{00000000-0005-0000-0000-0000DF880000}"/>
    <cellStyle name="Normal 6 3 6 2" xfId="32106" xr:uid="{00000000-0005-0000-0000-0000E0880000}"/>
    <cellStyle name="Normal 6 3 7" xfId="35439" xr:uid="{00000000-0005-0000-0000-0000E1880000}"/>
    <cellStyle name="Normal 6 3 8" xfId="18506" xr:uid="{00000000-0005-0000-0000-0000E2880000}"/>
    <cellStyle name="Normal 6 4" xfId="15338" xr:uid="{00000000-0005-0000-0000-0000E3880000}"/>
    <cellStyle name="Normal 6 4 2" xfId="15339" xr:uid="{00000000-0005-0000-0000-0000E4880000}"/>
    <cellStyle name="Normal 6 4 2 2" xfId="15340" xr:uid="{00000000-0005-0000-0000-0000E5880000}"/>
    <cellStyle name="Normal 6 4 2 2 2" xfId="24438" xr:uid="{00000000-0005-0000-0000-0000E6880000}"/>
    <cellStyle name="Normal 6 4 2 3" xfId="15341" xr:uid="{00000000-0005-0000-0000-0000E7880000}"/>
    <cellStyle name="Normal 6 4 2 3 2" xfId="28274" xr:uid="{00000000-0005-0000-0000-0000E8880000}"/>
    <cellStyle name="Normal 6 4 2 4" xfId="15342" xr:uid="{00000000-0005-0000-0000-0000E9880000}"/>
    <cellStyle name="Normal 6 4 2 4 2" xfId="32111" xr:uid="{00000000-0005-0000-0000-0000EA880000}"/>
    <cellStyle name="Normal 6 4 2 5" xfId="20459" xr:uid="{00000000-0005-0000-0000-0000EB880000}"/>
    <cellStyle name="Normal 6 4 3" xfId="15343" xr:uid="{00000000-0005-0000-0000-0000EC880000}"/>
    <cellStyle name="Normal 6 4 3 2" xfId="24437" xr:uid="{00000000-0005-0000-0000-0000ED880000}"/>
    <cellStyle name="Normal 6 4 4" xfId="15344" xr:uid="{00000000-0005-0000-0000-0000EE880000}"/>
    <cellStyle name="Normal 6 4 4 2" xfId="28273" xr:uid="{00000000-0005-0000-0000-0000EF880000}"/>
    <cellStyle name="Normal 6 4 5" xfId="15345" xr:uid="{00000000-0005-0000-0000-0000F0880000}"/>
    <cellStyle name="Normal 6 4 5 2" xfId="32110" xr:uid="{00000000-0005-0000-0000-0000F1880000}"/>
    <cellStyle name="Normal 6 4 6" xfId="35440" xr:uid="{00000000-0005-0000-0000-0000F2880000}"/>
    <cellStyle name="Normal 6 4 7" xfId="18508" xr:uid="{00000000-0005-0000-0000-0000F3880000}"/>
    <cellStyle name="Normal 6 5" xfId="15346" xr:uid="{00000000-0005-0000-0000-0000F4880000}"/>
    <cellStyle name="Normal 6 5 2" xfId="15347" xr:uid="{00000000-0005-0000-0000-0000F5880000}"/>
    <cellStyle name="Normal 6 5 2 2" xfId="24439" xr:uid="{00000000-0005-0000-0000-0000F6880000}"/>
    <cellStyle name="Normal 6 5 3" xfId="15348" xr:uid="{00000000-0005-0000-0000-0000F7880000}"/>
    <cellStyle name="Normal 6 5 3 2" xfId="28275" xr:uid="{00000000-0005-0000-0000-0000F8880000}"/>
    <cellStyle name="Normal 6 5 4" xfId="15349" xr:uid="{00000000-0005-0000-0000-0000F9880000}"/>
    <cellStyle name="Normal 6 5 4 2" xfId="32112" xr:uid="{00000000-0005-0000-0000-0000FA880000}"/>
    <cellStyle name="Normal 6 5 5" xfId="35441" xr:uid="{00000000-0005-0000-0000-0000FB880000}"/>
    <cellStyle name="Normal 6 5 6" xfId="19472" xr:uid="{00000000-0005-0000-0000-0000FC880000}"/>
    <cellStyle name="Normal 6 6" xfId="15350" xr:uid="{00000000-0005-0000-0000-0000FD880000}"/>
    <cellStyle name="Normal 6 6 2" xfId="35442" xr:uid="{00000000-0005-0000-0000-0000FE880000}"/>
    <cellStyle name="Normal 6 6 3" xfId="24424" xr:uid="{00000000-0005-0000-0000-0000FF880000}"/>
    <cellStyle name="Normal 6 7" xfId="15351" xr:uid="{00000000-0005-0000-0000-000000890000}"/>
    <cellStyle name="Normal 6 7 2" xfId="35443" xr:uid="{00000000-0005-0000-0000-000001890000}"/>
    <cellStyle name="Normal 6 7 3" xfId="28260" xr:uid="{00000000-0005-0000-0000-000002890000}"/>
    <cellStyle name="Normal 6 8" xfId="15352" xr:uid="{00000000-0005-0000-0000-000003890000}"/>
    <cellStyle name="Normal 6 8 2" xfId="35444" xr:uid="{00000000-0005-0000-0000-000004890000}"/>
    <cellStyle name="Normal 6 8 3" xfId="32097" xr:uid="{00000000-0005-0000-0000-000005890000}"/>
    <cellStyle name="Normal 6 9" xfId="15353" xr:uid="{00000000-0005-0000-0000-000006890000}"/>
    <cellStyle name="Normal 6 9 2" xfId="35445" xr:uid="{00000000-0005-0000-0000-000007890000}"/>
    <cellStyle name="Normal 6 9 3" xfId="18501" xr:uid="{00000000-0005-0000-0000-000008890000}"/>
    <cellStyle name="Normal 60" xfId="32923" xr:uid="{00000000-0005-0000-0000-000009890000}"/>
    <cellStyle name="Normal 60 2" xfId="33265" xr:uid="{00000000-0005-0000-0000-00000A890000}"/>
    <cellStyle name="Normal 60 3" xfId="33264" xr:uid="{00000000-0005-0000-0000-00000B890000}"/>
    <cellStyle name="Normal 60 4" xfId="40348" xr:uid="{00000000-0005-0000-0000-00000C890000}"/>
    <cellStyle name="Normal 61" xfId="32924" xr:uid="{00000000-0005-0000-0000-00000D890000}"/>
    <cellStyle name="Normal 61 2" xfId="33267" xr:uid="{00000000-0005-0000-0000-00000E890000}"/>
    <cellStyle name="Normal 61 3" xfId="33266" xr:uid="{00000000-0005-0000-0000-00000F890000}"/>
    <cellStyle name="Normal 61 4" xfId="40349" xr:uid="{00000000-0005-0000-0000-000010890000}"/>
    <cellStyle name="Normal 62" xfId="32925" xr:uid="{00000000-0005-0000-0000-000011890000}"/>
    <cellStyle name="Normal 62 2" xfId="33269" xr:uid="{00000000-0005-0000-0000-000012890000}"/>
    <cellStyle name="Normal 62 3" xfId="33268" xr:uid="{00000000-0005-0000-0000-000013890000}"/>
    <cellStyle name="Normal 62 4" xfId="40350" xr:uid="{00000000-0005-0000-0000-000014890000}"/>
    <cellStyle name="Normal 63" xfId="32926" xr:uid="{00000000-0005-0000-0000-000015890000}"/>
    <cellStyle name="Normal 63 2" xfId="33271" xr:uid="{00000000-0005-0000-0000-000016890000}"/>
    <cellStyle name="Normal 63 3" xfId="33270" xr:uid="{00000000-0005-0000-0000-000017890000}"/>
    <cellStyle name="Normal 63 4" xfId="40351" xr:uid="{00000000-0005-0000-0000-000018890000}"/>
    <cellStyle name="Normal 64" xfId="32927" xr:uid="{00000000-0005-0000-0000-000019890000}"/>
    <cellStyle name="Normal 64 2" xfId="33273" xr:uid="{00000000-0005-0000-0000-00001A890000}"/>
    <cellStyle name="Normal 64 3" xfId="33272" xr:uid="{00000000-0005-0000-0000-00001B890000}"/>
    <cellStyle name="Normal 64 4" xfId="40352" xr:uid="{00000000-0005-0000-0000-00001C890000}"/>
    <cellStyle name="Normal 65" xfId="32928" xr:uid="{00000000-0005-0000-0000-00001D890000}"/>
    <cellStyle name="Normal 65 2" xfId="33275" xr:uid="{00000000-0005-0000-0000-00001E890000}"/>
    <cellStyle name="Normal 65 3" xfId="33274" xr:uid="{00000000-0005-0000-0000-00001F890000}"/>
    <cellStyle name="Normal 65 4" xfId="40353" xr:uid="{00000000-0005-0000-0000-000020890000}"/>
    <cellStyle name="Normal 66" xfId="33276" xr:uid="{00000000-0005-0000-0000-000021890000}"/>
    <cellStyle name="Normal 66 2" xfId="33277" xr:uid="{00000000-0005-0000-0000-000022890000}"/>
    <cellStyle name="Normal 66 3" xfId="33286" xr:uid="{00000000-0005-0000-0000-000023890000}"/>
    <cellStyle name="Normal 66 4" xfId="35784" xr:uid="{00000000-0005-0000-0000-000024890000}"/>
    <cellStyle name="Normal 67" xfId="32929" xr:uid="{00000000-0005-0000-0000-000025890000}"/>
    <cellStyle name="Normal 67 2" xfId="33279" xr:uid="{00000000-0005-0000-0000-000026890000}"/>
    <cellStyle name="Normal 67 3" xfId="33278" xr:uid="{00000000-0005-0000-0000-000027890000}"/>
    <cellStyle name="Normal 67 4" xfId="40354" xr:uid="{00000000-0005-0000-0000-000028890000}"/>
    <cellStyle name="Normal 68" xfId="32930" xr:uid="{00000000-0005-0000-0000-000029890000}"/>
    <cellStyle name="Normal 68 2" xfId="33281" xr:uid="{00000000-0005-0000-0000-00002A890000}"/>
    <cellStyle name="Normal 68 3" xfId="33280" xr:uid="{00000000-0005-0000-0000-00002B890000}"/>
    <cellStyle name="Normal 68 4" xfId="40355" xr:uid="{00000000-0005-0000-0000-00002C890000}"/>
    <cellStyle name="Normal 69" xfId="32931" xr:uid="{00000000-0005-0000-0000-00002D890000}"/>
    <cellStyle name="Normal 69 2" xfId="33283" xr:uid="{00000000-0005-0000-0000-00002E890000}"/>
    <cellStyle name="Normal 69 3" xfId="33282" xr:uid="{00000000-0005-0000-0000-00002F890000}"/>
    <cellStyle name="Normal 69 4" xfId="40356" xr:uid="{00000000-0005-0000-0000-000030890000}"/>
    <cellStyle name="Normal 7" xfId="15354" xr:uid="{00000000-0005-0000-0000-000031890000}"/>
    <cellStyle name="Normal 7 10" xfId="35680" xr:uid="{00000000-0005-0000-0000-000032890000}"/>
    <cellStyle name="Normal 7 11" xfId="39942" xr:uid="{00000000-0005-0000-0000-000033890000}"/>
    <cellStyle name="Normal 7 2" xfId="15355" xr:uid="{00000000-0005-0000-0000-000034890000}"/>
    <cellStyle name="Normal 7 2 2" xfId="32932" xr:uid="{00000000-0005-0000-0000-000035890000}"/>
    <cellStyle name="Normal 7 2 2 2" xfId="34933" xr:uid="{00000000-0005-0000-0000-000036890000}"/>
    <cellStyle name="Normal 7 2 2 2 2" xfId="34934" xr:uid="{00000000-0005-0000-0000-000037890000}"/>
    <cellStyle name="Normal 7 2 2 2 2 2" xfId="34935" xr:uid="{00000000-0005-0000-0000-000038890000}"/>
    <cellStyle name="Normal 7 2 2 2 3" xfId="34936" xr:uid="{00000000-0005-0000-0000-000039890000}"/>
    <cellStyle name="Normal 7 2 2 3" xfId="34937" xr:uid="{00000000-0005-0000-0000-00003A890000}"/>
    <cellStyle name="Normal 7 2 2 3 2" xfId="34938" xr:uid="{00000000-0005-0000-0000-00003B890000}"/>
    <cellStyle name="Normal 7 2 2 4" xfId="34939" xr:uid="{00000000-0005-0000-0000-00003C890000}"/>
    <cellStyle name="Normal 7 2 3" xfId="33285" xr:uid="{00000000-0005-0000-0000-00003D890000}"/>
    <cellStyle name="Normal 7 2 3 2" xfId="34941" xr:uid="{00000000-0005-0000-0000-00003E890000}"/>
    <cellStyle name="Normal 7 2 3 2 2" xfId="34942" xr:uid="{00000000-0005-0000-0000-00003F890000}"/>
    <cellStyle name="Normal 7 2 3 3" xfId="34943" xr:uid="{00000000-0005-0000-0000-000040890000}"/>
    <cellStyle name="Normal 7 2 3 4" xfId="34940" xr:uid="{00000000-0005-0000-0000-000041890000}"/>
    <cellStyle name="Normal 7 2 4" xfId="34944" xr:uid="{00000000-0005-0000-0000-000042890000}"/>
    <cellStyle name="Normal 7 2 4 2" xfId="34945" xr:uid="{00000000-0005-0000-0000-000043890000}"/>
    <cellStyle name="Normal 7 2 5" xfId="34946" xr:uid="{00000000-0005-0000-0000-000044890000}"/>
    <cellStyle name="Normal 7 2 6" xfId="35447" xr:uid="{00000000-0005-0000-0000-000045890000}"/>
    <cellStyle name="Normal 7 2 7" xfId="39921" xr:uid="{00000000-0005-0000-0000-000046890000}"/>
    <cellStyle name="Normal 7 3" xfId="15356" xr:uid="{00000000-0005-0000-0000-000047890000}"/>
    <cellStyle name="Normal 7 3 2" xfId="34948" xr:uid="{00000000-0005-0000-0000-000048890000}"/>
    <cellStyle name="Normal 7 3 2 2" xfId="34949" xr:uid="{00000000-0005-0000-0000-000049890000}"/>
    <cellStyle name="Normal 7 3 2 2 2" xfId="34950" xr:uid="{00000000-0005-0000-0000-00004A890000}"/>
    <cellStyle name="Normal 7 3 2 3" xfId="34951" xr:uid="{00000000-0005-0000-0000-00004B890000}"/>
    <cellStyle name="Normal 7 3 3" xfId="34952" xr:uid="{00000000-0005-0000-0000-00004C890000}"/>
    <cellStyle name="Normal 7 3 3 2" xfId="34953" xr:uid="{00000000-0005-0000-0000-00004D890000}"/>
    <cellStyle name="Normal 7 3 4" xfId="34954" xr:uid="{00000000-0005-0000-0000-00004E890000}"/>
    <cellStyle name="Normal 7 3 5" xfId="34947" xr:uid="{00000000-0005-0000-0000-00004F890000}"/>
    <cellStyle name="Normal 7 3 6" xfId="35448" xr:uid="{00000000-0005-0000-0000-000050890000}"/>
    <cellStyle name="Normal 7 4" xfId="33284" xr:uid="{00000000-0005-0000-0000-000051890000}"/>
    <cellStyle name="Normal 7 4 2" xfId="34956" xr:uid="{00000000-0005-0000-0000-000052890000}"/>
    <cellStyle name="Normal 7 4 2 2" xfId="34957" xr:uid="{00000000-0005-0000-0000-000053890000}"/>
    <cellStyle name="Normal 7 4 3" xfId="34958" xr:uid="{00000000-0005-0000-0000-000054890000}"/>
    <cellStyle name="Normal 7 4 4" xfId="34955" xr:uid="{00000000-0005-0000-0000-000055890000}"/>
    <cellStyle name="Normal 7 4 5" xfId="35449" xr:uid="{00000000-0005-0000-0000-000056890000}"/>
    <cellStyle name="Normal 7 5" xfId="33695" xr:uid="{00000000-0005-0000-0000-000057890000}"/>
    <cellStyle name="Normal 7 5 2" xfId="34960" xr:uid="{00000000-0005-0000-0000-000058890000}"/>
    <cellStyle name="Normal 7 5 3" xfId="34959" xr:uid="{00000000-0005-0000-0000-000059890000}"/>
    <cellStyle name="Normal 7 5 4" xfId="35450" xr:uid="{00000000-0005-0000-0000-00005A890000}"/>
    <cellStyle name="Normal 7 6" xfId="34961" xr:uid="{00000000-0005-0000-0000-00005B890000}"/>
    <cellStyle name="Normal 7 6 2" xfId="35451" xr:uid="{00000000-0005-0000-0000-00005C890000}"/>
    <cellStyle name="Normal 7 7" xfId="35098" xr:uid="{00000000-0005-0000-0000-00005D890000}"/>
    <cellStyle name="Normal 7 7 2" xfId="35452" xr:uid="{00000000-0005-0000-0000-00005E890000}"/>
    <cellStyle name="Normal 7 7 3" xfId="40602" xr:uid="{00000000-0005-0000-0000-00005F890000}"/>
    <cellStyle name="Normal 7 8" xfId="35453" xr:uid="{00000000-0005-0000-0000-000060890000}"/>
    <cellStyle name="Normal 7 9" xfId="35454" xr:uid="{00000000-0005-0000-0000-000061890000}"/>
    <cellStyle name="Normal 70" xfId="32933" xr:uid="{00000000-0005-0000-0000-000062890000}"/>
    <cellStyle name="Normal 70 2" xfId="33287" xr:uid="{00000000-0005-0000-0000-000063890000}"/>
    <cellStyle name="Normal 71" xfId="32934" xr:uid="{00000000-0005-0000-0000-000064890000}"/>
    <cellStyle name="Normal 71 2" xfId="33288" xr:uid="{00000000-0005-0000-0000-000065890000}"/>
    <cellStyle name="Normal 72" xfId="33289" xr:uid="{00000000-0005-0000-0000-000066890000}"/>
    <cellStyle name="Normal 72 2" xfId="33290" xr:uid="{00000000-0005-0000-0000-000067890000}"/>
    <cellStyle name="Normal 73" xfId="33291" xr:uid="{00000000-0005-0000-0000-000068890000}"/>
    <cellStyle name="Normal 73 2" xfId="33292" xr:uid="{00000000-0005-0000-0000-000069890000}"/>
    <cellStyle name="Normal 74" xfId="33293" xr:uid="{00000000-0005-0000-0000-00006A890000}"/>
    <cellStyle name="Normal 74 2" xfId="33294" xr:uid="{00000000-0005-0000-0000-00006B890000}"/>
    <cellStyle name="Normal 75" xfId="33295" xr:uid="{00000000-0005-0000-0000-00006C890000}"/>
    <cellStyle name="Normal 75 2" xfId="33296" xr:uid="{00000000-0005-0000-0000-00006D890000}"/>
    <cellStyle name="Normal 76" xfId="33297" xr:uid="{00000000-0005-0000-0000-00006E890000}"/>
    <cellStyle name="Normal 76 2" xfId="33298" xr:uid="{00000000-0005-0000-0000-00006F890000}"/>
    <cellStyle name="Normal 77" xfId="33299" xr:uid="{00000000-0005-0000-0000-000070890000}"/>
    <cellStyle name="Normal 77 2" xfId="33300" xr:uid="{00000000-0005-0000-0000-000071890000}"/>
    <cellStyle name="Normal 78" xfId="33301" xr:uid="{00000000-0005-0000-0000-000072890000}"/>
    <cellStyle name="Normal 78 2" xfId="33302" xr:uid="{00000000-0005-0000-0000-000073890000}"/>
    <cellStyle name="Normal 79" xfId="33303" xr:uid="{00000000-0005-0000-0000-000074890000}"/>
    <cellStyle name="Normal 79 2" xfId="33304" xr:uid="{00000000-0005-0000-0000-000075890000}"/>
    <cellStyle name="Normal 8" xfId="15357" xr:uid="{00000000-0005-0000-0000-000076890000}"/>
    <cellStyle name="Normal 8 10" xfId="15358" xr:uid="{00000000-0005-0000-0000-000077890000}"/>
    <cellStyle name="Normal 8 11" xfId="33305" xr:uid="{00000000-0005-0000-0000-000078890000}"/>
    <cellStyle name="Normal 8 12" xfId="33900" xr:uid="{00000000-0005-0000-0000-000079890000}"/>
    <cellStyle name="Normal 8 13" xfId="39941" xr:uid="{00000000-0005-0000-0000-00007A890000}"/>
    <cellStyle name="Normal 8 2" xfId="15359" xr:uid="{00000000-0005-0000-0000-00007B890000}"/>
    <cellStyle name="Normal 8 2 10" xfId="39971" xr:uid="{00000000-0005-0000-0000-00007C890000}"/>
    <cellStyle name="Normal 8 2 11" xfId="18510" xr:uid="{00000000-0005-0000-0000-00007D890000}"/>
    <cellStyle name="Normal 8 2 2" xfId="15360" xr:uid="{00000000-0005-0000-0000-00007E890000}"/>
    <cellStyle name="Normal 8 2 2 2" xfId="15361" xr:uid="{00000000-0005-0000-0000-00007F890000}"/>
    <cellStyle name="Normal 8 2 2 2 2" xfId="15362" xr:uid="{00000000-0005-0000-0000-000080890000}"/>
    <cellStyle name="Normal 8 2 2 2 2 2" xfId="15363" xr:uid="{00000000-0005-0000-0000-000081890000}"/>
    <cellStyle name="Normal 8 2 2 2 2 2 2" xfId="24444" xr:uid="{00000000-0005-0000-0000-000082890000}"/>
    <cellStyle name="Normal 8 2 2 2 2 3" xfId="15364" xr:uid="{00000000-0005-0000-0000-000083890000}"/>
    <cellStyle name="Normal 8 2 2 2 2 3 2" xfId="28280" xr:uid="{00000000-0005-0000-0000-000084890000}"/>
    <cellStyle name="Normal 8 2 2 2 2 4" xfId="15365" xr:uid="{00000000-0005-0000-0000-000085890000}"/>
    <cellStyle name="Normal 8 2 2 2 2 4 2" xfId="32117" xr:uid="{00000000-0005-0000-0000-000086890000}"/>
    <cellStyle name="Normal 8 2 2 2 2 5" xfId="20465" xr:uid="{00000000-0005-0000-0000-000087890000}"/>
    <cellStyle name="Normal 8 2 2 2 3" xfId="15366" xr:uid="{00000000-0005-0000-0000-000088890000}"/>
    <cellStyle name="Normal 8 2 2 2 3 2" xfId="24443" xr:uid="{00000000-0005-0000-0000-000089890000}"/>
    <cellStyle name="Normal 8 2 2 2 4" xfId="15367" xr:uid="{00000000-0005-0000-0000-00008A890000}"/>
    <cellStyle name="Normal 8 2 2 2 4 2" xfId="28279" xr:uid="{00000000-0005-0000-0000-00008B890000}"/>
    <cellStyle name="Normal 8 2 2 2 5" xfId="15368" xr:uid="{00000000-0005-0000-0000-00008C890000}"/>
    <cellStyle name="Normal 8 2 2 2 5 2" xfId="32116" xr:uid="{00000000-0005-0000-0000-00008D890000}"/>
    <cellStyle name="Normal 8 2 2 2 6" xfId="18512" xr:uid="{00000000-0005-0000-0000-00008E890000}"/>
    <cellStyle name="Normal 8 2 2 3" xfId="15369" xr:uid="{00000000-0005-0000-0000-00008F890000}"/>
    <cellStyle name="Normal 8 2 2 3 2" xfId="15370" xr:uid="{00000000-0005-0000-0000-000090890000}"/>
    <cellStyle name="Normal 8 2 2 3 2 2" xfId="24445" xr:uid="{00000000-0005-0000-0000-000091890000}"/>
    <cellStyle name="Normal 8 2 2 3 3" xfId="15371" xr:uid="{00000000-0005-0000-0000-000092890000}"/>
    <cellStyle name="Normal 8 2 2 3 3 2" xfId="28281" xr:uid="{00000000-0005-0000-0000-000093890000}"/>
    <cellStyle name="Normal 8 2 2 3 4" xfId="15372" xr:uid="{00000000-0005-0000-0000-000094890000}"/>
    <cellStyle name="Normal 8 2 2 3 4 2" xfId="32118" xr:uid="{00000000-0005-0000-0000-000095890000}"/>
    <cellStyle name="Normal 8 2 2 3 5" xfId="19478" xr:uid="{00000000-0005-0000-0000-000096890000}"/>
    <cellStyle name="Normal 8 2 2 4" xfId="15373" xr:uid="{00000000-0005-0000-0000-000097890000}"/>
    <cellStyle name="Normal 8 2 2 4 2" xfId="24442" xr:uid="{00000000-0005-0000-0000-000098890000}"/>
    <cellStyle name="Normal 8 2 2 5" xfId="15374" xr:uid="{00000000-0005-0000-0000-000099890000}"/>
    <cellStyle name="Normal 8 2 2 5 2" xfId="28278" xr:uid="{00000000-0005-0000-0000-00009A890000}"/>
    <cellStyle name="Normal 8 2 2 6" xfId="15375" xr:uid="{00000000-0005-0000-0000-00009B890000}"/>
    <cellStyle name="Normal 8 2 2 6 2" xfId="32115" xr:uid="{00000000-0005-0000-0000-00009C890000}"/>
    <cellStyle name="Normal 8 2 2 7" xfId="18511" xr:uid="{00000000-0005-0000-0000-00009D890000}"/>
    <cellStyle name="Normal 8 2 3" xfId="15376" xr:uid="{00000000-0005-0000-0000-00009E890000}"/>
    <cellStyle name="Normal 8 2 3 2" xfId="15377" xr:uid="{00000000-0005-0000-0000-00009F890000}"/>
    <cellStyle name="Normal 8 2 3 2 2" xfId="15378" xr:uid="{00000000-0005-0000-0000-0000A0890000}"/>
    <cellStyle name="Normal 8 2 3 2 2 2" xfId="24447" xr:uid="{00000000-0005-0000-0000-0000A1890000}"/>
    <cellStyle name="Normal 8 2 3 2 3" xfId="15379" xr:uid="{00000000-0005-0000-0000-0000A2890000}"/>
    <cellStyle name="Normal 8 2 3 2 3 2" xfId="28283" xr:uid="{00000000-0005-0000-0000-0000A3890000}"/>
    <cellStyle name="Normal 8 2 3 2 4" xfId="15380" xr:uid="{00000000-0005-0000-0000-0000A4890000}"/>
    <cellStyle name="Normal 8 2 3 2 4 2" xfId="32120" xr:uid="{00000000-0005-0000-0000-0000A5890000}"/>
    <cellStyle name="Normal 8 2 3 2 5" xfId="20464" xr:uid="{00000000-0005-0000-0000-0000A6890000}"/>
    <cellStyle name="Normal 8 2 3 3" xfId="15381" xr:uid="{00000000-0005-0000-0000-0000A7890000}"/>
    <cellStyle name="Normal 8 2 3 3 2" xfId="24446" xr:uid="{00000000-0005-0000-0000-0000A8890000}"/>
    <cellStyle name="Normal 8 2 3 4" xfId="15382" xr:uid="{00000000-0005-0000-0000-0000A9890000}"/>
    <cellStyle name="Normal 8 2 3 4 2" xfId="28282" xr:uid="{00000000-0005-0000-0000-0000AA890000}"/>
    <cellStyle name="Normal 8 2 3 5" xfId="15383" xr:uid="{00000000-0005-0000-0000-0000AB890000}"/>
    <cellStyle name="Normal 8 2 3 5 2" xfId="32119" xr:uid="{00000000-0005-0000-0000-0000AC890000}"/>
    <cellStyle name="Normal 8 2 3 6" xfId="18513" xr:uid="{00000000-0005-0000-0000-0000AD890000}"/>
    <cellStyle name="Normal 8 2 4" xfId="15384" xr:uid="{00000000-0005-0000-0000-0000AE890000}"/>
    <cellStyle name="Normal 8 2 4 2" xfId="15385" xr:uid="{00000000-0005-0000-0000-0000AF890000}"/>
    <cellStyle name="Normal 8 2 4 2 2" xfId="24448" xr:uid="{00000000-0005-0000-0000-0000B0890000}"/>
    <cellStyle name="Normal 8 2 4 3" xfId="15386" xr:uid="{00000000-0005-0000-0000-0000B1890000}"/>
    <cellStyle name="Normal 8 2 4 3 2" xfId="28284" xr:uid="{00000000-0005-0000-0000-0000B2890000}"/>
    <cellStyle name="Normal 8 2 4 4" xfId="15387" xr:uid="{00000000-0005-0000-0000-0000B3890000}"/>
    <cellStyle name="Normal 8 2 4 4 2" xfId="32121" xr:uid="{00000000-0005-0000-0000-0000B4890000}"/>
    <cellStyle name="Normal 8 2 4 5" xfId="19477" xr:uid="{00000000-0005-0000-0000-0000B5890000}"/>
    <cellStyle name="Normal 8 2 5" xfId="15388" xr:uid="{00000000-0005-0000-0000-0000B6890000}"/>
    <cellStyle name="Normal 8 2 5 2" xfId="24441" xr:uid="{00000000-0005-0000-0000-0000B7890000}"/>
    <cellStyle name="Normal 8 2 6" xfId="15389" xr:uid="{00000000-0005-0000-0000-0000B8890000}"/>
    <cellStyle name="Normal 8 2 6 2" xfId="28277" xr:uid="{00000000-0005-0000-0000-0000B9890000}"/>
    <cellStyle name="Normal 8 2 7" xfId="15390" xr:uid="{00000000-0005-0000-0000-0000BA890000}"/>
    <cellStyle name="Normal 8 2 7 2" xfId="32114" xr:uid="{00000000-0005-0000-0000-0000BB890000}"/>
    <cellStyle name="Normal 8 2 8" xfId="33306" xr:uid="{00000000-0005-0000-0000-0000BC890000}"/>
    <cellStyle name="Normal 8 2 9" xfId="35455" xr:uid="{00000000-0005-0000-0000-0000BD890000}"/>
    <cellStyle name="Normal 8 3" xfId="15391" xr:uid="{00000000-0005-0000-0000-0000BE890000}"/>
    <cellStyle name="Normal 8 3 2" xfId="15392" xr:uid="{00000000-0005-0000-0000-0000BF890000}"/>
    <cellStyle name="Normal 8 3 2 2" xfId="15393" xr:uid="{00000000-0005-0000-0000-0000C0890000}"/>
    <cellStyle name="Normal 8 3 2 2 2" xfId="15394" xr:uid="{00000000-0005-0000-0000-0000C1890000}"/>
    <cellStyle name="Normal 8 3 2 2 2 2" xfId="24451" xr:uid="{00000000-0005-0000-0000-0000C2890000}"/>
    <cellStyle name="Normal 8 3 2 2 3" xfId="15395" xr:uid="{00000000-0005-0000-0000-0000C3890000}"/>
    <cellStyle name="Normal 8 3 2 2 3 2" xfId="28287" xr:uid="{00000000-0005-0000-0000-0000C4890000}"/>
    <cellStyle name="Normal 8 3 2 2 4" xfId="15396" xr:uid="{00000000-0005-0000-0000-0000C5890000}"/>
    <cellStyle name="Normal 8 3 2 2 4 2" xfId="32124" xr:uid="{00000000-0005-0000-0000-0000C6890000}"/>
    <cellStyle name="Normal 8 3 2 2 5" xfId="20466" xr:uid="{00000000-0005-0000-0000-0000C7890000}"/>
    <cellStyle name="Normal 8 3 2 3" xfId="15397" xr:uid="{00000000-0005-0000-0000-0000C8890000}"/>
    <cellStyle name="Normal 8 3 2 3 2" xfId="24450" xr:uid="{00000000-0005-0000-0000-0000C9890000}"/>
    <cellStyle name="Normal 8 3 2 4" xfId="15398" xr:uid="{00000000-0005-0000-0000-0000CA890000}"/>
    <cellStyle name="Normal 8 3 2 4 2" xfId="28286" xr:uid="{00000000-0005-0000-0000-0000CB890000}"/>
    <cellStyle name="Normal 8 3 2 5" xfId="15399" xr:uid="{00000000-0005-0000-0000-0000CC890000}"/>
    <cellStyle name="Normal 8 3 2 5 2" xfId="32123" xr:uid="{00000000-0005-0000-0000-0000CD890000}"/>
    <cellStyle name="Normal 8 3 2 6" xfId="18515" xr:uid="{00000000-0005-0000-0000-0000CE890000}"/>
    <cellStyle name="Normal 8 3 3" xfId="15400" xr:uid="{00000000-0005-0000-0000-0000CF890000}"/>
    <cellStyle name="Normal 8 3 3 2" xfId="15401" xr:uid="{00000000-0005-0000-0000-0000D0890000}"/>
    <cellStyle name="Normal 8 3 3 2 2" xfId="24452" xr:uid="{00000000-0005-0000-0000-0000D1890000}"/>
    <cellStyle name="Normal 8 3 3 3" xfId="15402" xr:uid="{00000000-0005-0000-0000-0000D2890000}"/>
    <cellStyle name="Normal 8 3 3 3 2" xfId="28288" xr:uid="{00000000-0005-0000-0000-0000D3890000}"/>
    <cellStyle name="Normal 8 3 3 4" xfId="15403" xr:uid="{00000000-0005-0000-0000-0000D4890000}"/>
    <cellStyle name="Normal 8 3 3 4 2" xfId="32125" xr:uid="{00000000-0005-0000-0000-0000D5890000}"/>
    <cellStyle name="Normal 8 3 3 5" xfId="19479" xr:uid="{00000000-0005-0000-0000-0000D6890000}"/>
    <cellStyle name="Normal 8 3 4" xfId="15404" xr:uid="{00000000-0005-0000-0000-0000D7890000}"/>
    <cellStyle name="Normal 8 3 4 2" xfId="24449" xr:uid="{00000000-0005-0000-0000-0000D8890000}"/>
    <cellStyle name="Normal 8 3 5" xfId="15405" xr:uid="{00000000-0005-0000-0000-0000D9890000}"/>
    <cellStyle name="Normal 8 3 5 2" xfId="28285" xr:uid="{00000000-0005-0000-0000-0000DA890000}"/>
    <cellStyle name="Normal 8 3 6" xfId="15406" xr:uid="{00000000-0005-0000-0000-0000DB890000}"/>
    <cellStyle name="Normal 8 3 6 2" xfId="32122" xr:uid="{00000000-0005-0000-0000-0000DC890000}"/>
    <cellStyle name="Normal 8 3 7" xfId="35456" xr:uid="{00000000-0005-0000-0000-0000DD890000}"/>
    <cellStyle name="Normal 8 3 8" xfId="18514" xr:uid="{00000000-0005-0000-0000-0000DE890000}"/>
    <cellStyle name="Normal 8 4" xfId="15407" xr:uid="{00000000-0005-0000-0000-0000DF890000}"/>
    <cellStyle name="Normal 8 4 2" xfId="15408" xr:uid="{00000000-0005-0000-0000-0000E0890000}"/>
    <cellStyle name="Normal 8 4 2 2" xfId="15409" xr:uid="{00000000-0005-0000-0000-0000E1890000}"/>
    <cellStyle name="Normal 8 4 2 2 2" xfId="24454" xr:uid="{00000000-0005-0000-0000-0000E2890000}"/>
    <cellStyle name="Normal 8 4 2 3" xfId="15410" xr:uid="{00000000-0005-0000-0000-0000E3890000}"/>
    <cellStyle name="Normal 8 4 2 3 2" xfId="28290" xr:uid="{00000000-0005-0000-0000-0000E4890000}"/>
    <cellStyle name="Normal 8 4 2 4" xfId="15411" xr:uid="{00000000-0005-0000-0000-0000E5890000}"/>
    <cellStyle name="Normal 8 4 2 4 2" xfId="32127" xr:uid="{00000000-0005-0000-0000-0000E6890000}"/>
    <cellStyle name="Normal 8 4 2 5" xfId="20463" xr:uid="{00000000-0005-0000-0000-0000E7890000}"/>
    <cellStyle name="Normal 8 4 3" xfId="15412" xr:uid="{00000000-0005-0000-0000-0000E8890000}"/>
    <cellStyle name="Normal 8 4 3 2" xfId="24453" xr:uid="{00000000-0005-0000-0000-0000E9890000}"/>
    <cellStyle name="Normal 8 4 4" xfId="15413" xr:uid="{00000000-0005-0000-0000-0000EA890000}"/>
    <cellStyle name="Normal 8 4 4 2" xfId="28289" xr:uid="{00000000-0005-0000-0000-0000EB890000}"/>
    <cellStyle name="Normal 8 4 5" xfId="15414" xr:uid="{00000000-0005-0000-0000-0000EC890000}"/>
    <cellStyle name="Normal 8 4 5 2" xfId="32126" xr:uid="{00000000-0005-0000-0000-0000ED890000}"/>
    <cellStyle name="Normal 8 4 6" xfId="35457" xr:uid="{00000000-0005-0000-0000-0000EE890000}"/>
    <cellStyle name="Normal 8 4 7" xfId="18516" xr:uid="{00000000-0005-0000-0000-0000EF890000}"/>
    <cellStyle name="Normal 8 5" xfId="15415" xr:uid="{00000000-0005-0000-0000-0000F0890000}"/>
    <cellStyle name="Normal 8 5 2" xfId="15416" xr:uid="{00000000-0005-0000-0000-0000F1890000}"/>
    <cellStyle name="Normal 8 5 2 2" xfId="24455" xr:uid="{00000000-0005-0000-0000-0000F2890000}"/>
    <cellStyle name="Normal 8 5 3" xfId="15417" xr:uid="{00000000-0005-0000-0000-0000F3890000}"/>
    <cellStyle name="Normal 8 5 3 2" xfId="28291" xr:uid="{00000000-0005-0000-0000-0000F4890000}"/>
    <cellStyle name="Normal 8 5 4" xfId="15418" xr:uid="{00000000-0005-0000-0000-0000F5890000}"/>
    <cellStyle name="Normal 8 5 4 2" xfId="32128" xr:uid="{00000000-0005-0000-0000-0000F6890000}"/>
    <cellStyle name="Normal 8 5 5" xfId="35458" xr:uid="{00000000-0005-0000-0000-0000F7890000}"/>
    <cellStyle name="Normal 8 5 6" xfId="19476" xr:uid="{00000000-0005-0000-0000-0000F8890000}"/>
    <cellStyle name="Normal 8 6" xfId="15419" xr:uid="{00000000-0005-0000-0000-0000F9890000}"/>
    <cellStyle name="Normal 8 6 2" xfId="35459" xr:uid="{00000000-0005-0000-0000-0000FA890000}"/>
    <cellStyle name="Normal 8 6 3" xfId="24440" xr:uid="{00000000-0005-0000-0000-0000FB890000}"/>
    <cellStyle name="Normal 8 7" xfId="15420" xr:uid="{00000000-0005-0000-0000-0000FC890000}"/>
    <cellStyle name="Normal 8 7 2" xfId="35460" xr:uid="{00000000-0005-0000-0000-0000FD890000}"/>
    <cellStyle name="Normal 8 7 3" xfId="28276" xr:uid="{00000000-0005-0000-0000-0000FE890000}"/>
    <cellStyle name="Normal 8 8" xfId="15421" xr:uid="{00000000-0005-0000-0000-0000FF890000}"/>
    <cellStyle name="Normal 8 8 2" xfId="35461" xr:uid="{00000000-0005-0000-0000-0000008A0000}"/>
    <cellStyle name="Normal 8 8 3" xfId="32113" xr:uid="{00000000-0005-0000-0000-0000018A0000}"/>
    <cellStyle name="Normal 8 9" xfId="15422" xr:uid="{00000000-0005-0000-0000-0000028A0000}"/>
    <cellStyle name="Normal 8 9 2" xfId="35462" xr:uid="{00000000-0005-0000-0000-0000038A0000}"/>
    <cellStyle name="Normal 8 9 3" xfId="18509" xr:uid="{00000000-0005-0000-0000-0000048A0000}"/>
    <cellStyle name="Normal 80" xfId="33307" xr:uid="{00000000-0005-0000-0000-0000058A0000}"/>
    <cellStyle name="Normal 80 2" xfId="33308" xr:uid="{00000000-0005-0000-0000-0000068A0000}"/>
    <cellStyle name="Normal 81" xfId="33309" xr:uid="{00000000-0005-0000-0000-0000078A0000}"/>
    <cellStyle name="Normal 81 2" xfId="33310" xr:uid="{00000000-0005-0000-0000-0000088A0000}"/>
    <cellStyle name="Normal 82" xfId="33311" xr:uid="{00000000-0005-0000-0000-0000098A0000}"/>
    <cellStyle name="Normal 82 2" xfId="33312" xr:uid="{00000000-0005-0000-0000-00000A8A0000}"/>
    <cellStyle name="Normal 83" xfId="33313" xr:uid="{00000000-0005-0000-0000-00000B8A0000}"/>
    <cellStyle name="Normal 83 2" xfId="33314" xr:uid="{00000000-0005-0000-0000-00000C8A0000}"/>
    <cellStyle name="Normal 84" xfId="33315" xr:uid="{00000000-0005-0000-0000-00000D8A0000}"/>
    <cellStyle name="Normal 84 2" xfId="33316" xr:uid="{00000000-0005-0000-0000-00000E8A0000}"/>
    <cellStyle name="Normal 85" xfId="33317" xr:uid="{00000000-0005-0000-0000-00000F8A0000}"/>
    <cellStyle name="Normal 85 2" xfId="33318" xr:uid="{00000000-0005-0000-0000-0000108A0000}"/>
    <cellStyle name="Normal 86" xfId="33319" xr:uid="{00000000-0005-0000-0000-0000118A0000}"/>
    <cellStyle name="Normal 86 2" xfId="33320" xr:uid="{00000000-0005-0000-0000-0000128A0000}"/>
    <cellStyle name="Normal 87" xfId="33321" xr:uid="{00000000-0005-0000-0000-0000138A0000}"/>
    <cellStyle name="Normal 87 2" xfId="35463" xr:uid="{00000000-0005-0000-0000-0000148A0000}"/>
    <cellStyle name="Normal 88" xfId="33322" xr:uid="{00000000-0005-0000-0000-0000158A0000}"/>
    <cellStyle name="Normal 89" xfId="33323" xr:uid="{00000000-0005-0000-0000-0000168A0000}"/>
    <cellStyle name="Normal 89 2" xfId="35464" xr:uid="{00000000-0005-0000-0000-0000178A0000}"/>
    <cellStyle name="Normal 89 3" xfId="35465" xr:uid="{00000000-0005-0000-0000-0000188A0000}"/>
    <cellStyle name="Normal 89 4" xfId="35466" xr:uid="{00000000-0005-0000-0000-0000198A0000}"/>
    <cellStyle name="Normal 89 5" xfId="35467" xr:uid="{00000000-0005-0000-0000-00001A8A0000}"/>
    <cellStyle name="Normal 89 6" xfId="35468" xr:uid="{00000000-0005-0000-0000-00001B8A0000}"/>
    <cellStyle name="Normal 89 7" xfId="35469" xr:uid="{00000000-0005-0000-0000-00001C8A0000}"/>
    <cellStyle name="Normal 89 8" xfId="35470" xr:uid="{00000000-0005-0000-0000-00001D8A0000}"/>
    <cellStyle name="Normal 9" xfId="15423" xr:uid="{00000000-0005-0000-0000-00001E8A0000}"/>
    <cellStyle name="Normal 9 10" xfId="39931" xr:uid="{00000000-0005-0000-0000-00001F8A0000}"/>
    <cellStyle name="Normal 9 2" xfId="15424" xr:uid="{00000000-0005-0000-0000-0000208A0000}"/>
    <cellStyle name="Normal 9 2 2" xfId="15425" xr:uid="{00000000-0005-0000-0000-0000218A0000}"/>
    <cellStyle name="Normal 9 2 2 2" xfId="34963" xr:uid="{00000000-0005-0000-0000-0000228A0000}"/>
    <cellStyle name="Normal 9 2 2 2 2" xfId="34964" xr:uid="{00000000-0005-0000-0000-0000238A0000}"/>
    <cellStyle name="Normal 9 2 2 2 2 2" xfId="34965" xr:uid="{00000000-0005-0000-0000-0000248A0000}"/>
    <cellStyle name="Normal 9 2 2 2 3" xfId="34966" xr:uid="{00000000-0005-0000-0000-0000258A0000}"/>
    <cellStyle name="Normal 9 2 2 3" xfId="34967" xr:uid="{00000000-0005-0000-0000-0000268A0000}"/>
    <cellStyle name="Normal 9 2 2 3 2" xfId="34968" xr:uid="{00000000-0005-0000-0000-0000278A0000}"/>
    <cellStyle name="Normal 9 2 2 4" xfId="34969" xr:uid="{00000000-0005-0000-0000-0000288A0000}"/>
    <cellStyle name="Normal 9 2 2 5" xfId="34962" xr:uid="{00000000-0005-0000-0000-0000298A0000}"/>
    <cellStyle name="Normal 9 2 3" xfId="32935" xr:uid="{00000000-0005-0000-0000-00002A8A0000}"/>
    <cellStyle name="Normal 9 2 3 2" xfId="34970" xr:uid="{00000000-0005-0000-0000-00002B8A0000}"/>
    <cellStyle name="Normal 9 2 3 2 2" xfId="34971" xr:uid="{00000000-0005-0000-0000-00002C8A0000}"/>
    <cellStyle name="Normal 9 2 3 3" xfId="34972" xr:uid="{00000000-0005-0000-0000-00002D8A0000}"/>
    <cellStyle name="Normal 9 2 3 4" xfId="38315" xr:uid="{00000000-0005-0000-0000-00002E8A0000}"/>
    <cellStyle name="Normal 9 2 4" xfId="33325" xr:uid="{00000000-0005-0000-0000-00002F8A0000}"/>
    <cellStyle name="Normal 9 2 4 2" xfId="34974" xr:uid="{00000000-0005-0000-0000-0000308A0000}"/>
    <cellStyle name="Normal 9 2 4 3" xfId="34973" xr:uid="{00000000-0005-0000-0000-0000318A0000}"/>
    <cellStyle name="Normal 9 2 5" xfId="34975" xr:uid="{00000000-0005-0000-0000-0000328A0000}"/>
    <cellStyle name="Normal 9 2 6" xfId="35471" xr:uid="{00000000-0005-0000-0000-0000338A0000}"/>
    <cellStyle name="Normal 9 2 7" xfId="39920" xr:uid="{00000000-0005-0000-0000-0000348A0000}"/>
    <cellStyle name="Normal 9 3" xfId="15426" xr:uid="{00000000-0005-0000-0000-0000358A0000}"/>
    <cellStyle name="Normal 9 3 2" xfId="34977" xr:uid="{00000000-0005-0000-0000-0000368A0000}"/>
    <cellStyle name="Normal 9 3 2 2" xfId="34978" xr:uid="{00000000-0005-0000-0000-0000378A0000}"/>
    <cellStyle name="Normal 9 3 2 2 2" xfId="34979" xr:uid="{00000000-0005-0000-0000-0000388A0000}"/>
    <cellStyle name="Normal 9 3 2 3" xfId="34980" xr:uid="{00000000-0005-0000-0000-0000398A0000}"/>
    <cellStyle name="Normal 9 3 3" xfId="34981" xr:uid="{00000000-0005-0000-0000-00003A8A0000}"/>
    <cellStyle name="Normal 9 3 3 2" xfId="34982" xr:uid="{00000000-0005-0000-0000-00003B8A0000}"/>
    <cellStyle name="Normal 9 3 4" xfId="34983" xr:uid="{00000000-0005-0000-0000-00003C8A0000}"/>
    <cellStyle name="Normal 9 3 5" xfId="34976" xr:uid="{00000000-0005-0000-0000-00003D8A0000}"/>
    <cellStyle name="Normal 9 3 6" xfId="35472" xr:uid="{00000000-0005-0000-0000-00003E8A0000}"/>
    <cellStyle name="Normal 9 4" xfId="15427" xr:uid="{00000000-0005-0000-0000-00003F8A0000}"/>
    <cellStyle name="Normal 9 4 2" xfId="34985" xr:uid="{00000000-0005-0000-0000-0000408A0000}"/>
    <cellStyle name="Normal 9 4 2 2" xfId="34986" xr:uid="{00000000-0005-0000-0000-0000418A0000}"/>
    <cellStyle name="Normal 9 4 3" xfId="34987" xr:uid="{00000000-0005-0000-0000-0000428A0000}"/>
    <cellStyle name="Normal 9 4 4" xfId="34984" xr:uid="{00000000-0005-0000-0000-0000438A0000}"/>
    <cellStyle name="Normal 9 4 5" xfId="35473" xr:uid="{00000000-0005-0000-0000-0000448A0000}"/>
    <cellStyle name="Normal 9 5" xfId="15428" xr:uid="{00000000-0005-0000-0000-0000458A0000}"/>
    <cellStyle name="Normal 9 5 2" xfId="34989" xr:uid="{00000000-0005-0000-0000-0000468A0000}"/>
    <cellStyle name="Normal 9 5 3" xfId="34988" xr:uid="{00000000-0005-0000-0000-0000478A0000}"/>
    <cellStyle name="Normal 9 5 4" xfId="35474" xr:uid="{00000000-0005-0000-0000-0000488A0000}"/>
    <cellStyle name="Normal 9 5 5" xfId="38302" xr:uid="{00000000-0005-0000-0000-0000498A0000}"/>
    <cellStyle name="Normal 9 6" xfId="33324" xr:uid="{00000000-0005-0000-0000-00004A8A0000}"/>
    <cellStyle name="Normal 9 6 2" xfId="34990" xr:uid="{00000000-0005-0000-0000-00004B8A0000}"/>
    <cellStyle name="Normal 9 6 3" xfId="35475" xr:uid="{00000000-0005-0000-0000-00004C8A0000}"/>
    <cellStyle name="Normal 9 7" xfId="35476" xr:uid="{00000000-0005-0000-0000-00004D8A0000}"/>
    <cellStyle name="Normal 9 8" xfId="35477" xr:uid="{00000000-0005-0000-0000-00004E8A0000}"/>
    <cellStyle name="Normal 9 9" xfId="35478" xr:uid="{00000000-0005-0000-0000-00004F8A0000}"/>
    <cellStyle name="Normal 90" xfId="33326" xr:uid="{00000000-0005-0000-0000-0000508A0000}"/>
    <cellStyle name="Normal 91" xfId="33525" xr:uid="{00000000-0005-0000-0000-0000518A0000}"/>
    <cellStyle name="Normal 91 2" xfId="34991" xr:uid="{00000000-0005-0000-0000-0000528A0000}"/>
    <cellStyle name="Normal 91 3" xfId="35479" xr:uid="{00000000-0005-0000-0000-0000538A0000}"/>
    <cellStyle name="Normal 92" xfId="33600" xr:uid="{00000000-0005-0000-0000-0000548A0000}"/>
    <cellStyle name="Normal 92 2" xfId="34992" xr:uid="{00000000-0005-0000-0000-0000558A0000}"/>
    <cellStyle name="Normal 92 3" xfId="35480" xr:uid="{00000000-0005-0000-0000-0000568A0000}"/>
    <cellStyle name="Normal 93" xfId="33623" xr:uid="{00000000-0005-0000-0000-0000578A0000}"/>
    <cellStyle name="Normal 93 2" xfId="34993" xr:uid="{00000000-0005-0000-0000-0000588A0000}"/>
    <cellStyle name="Normal 93 3" xfId="35481" xr:uid="{00000000-0005-0000-0000-0000598A0000}"/>
    <cellStyle name="Normal 94" xfId="33627" xr:uid="{00000000-0005-0000-0000-00005A8A0000}"/>
    <cellStyle name="Normal 94 2" xfId="34994" xr:uid="{00000000-0005-0000-0000-00005B8A0000}"/>
    <cellStyle name="Normal 94 3" xfId="35976" xr:uid="{00000000-0005-0000-0000-00005C8A0000}"/>
    <cellStyle name="Normal 95" xfId="33327" xr:uid="{00000000-0005-0000-0000-00005D8A0000}"/>
    <cellStyle name="Normal 95 2" xfId="35482" xr:uid="{00000000-0005-0000-0000-00005E8A0000}"/>
    <cellStyle name="Normal 96" xfId="33628" xr:uid="{00000000-0005-0000-0000-00005F8A0000}"/>
    <cellStyle name="Normal 96 2" xfId="35483" xr:uid="{00000000-0005-0000-0000-0000608A0000}"/>
    <cellStyle name="Normal 96 3" xfId="35977" xr:uid="{00000000-0005-0000-0000-0000618A0000}"/>
    <cellStyle name="Normal 97" xfId="33680" xr:uid="{00000000-0005-0000-0000-0000628A0000}"/>
    <cellStyle name="Normal 97 2" xfId="35484" xr:uid="{00000000-0005-0000-0000-0000638A0000}"/>
    <cellStyle name="Normal 97 3" xfId="35984" xr:uid="{00000000-0005-0000-0000-0000648A0000}"/>
    <cellStyle name="Normal 98" xfId="33678" xr:uid="{00000000-0005-0000-0000-0000658A0000}"/>
    <cellStyle name="Normal 98 2" xfId="35485" xr:uid="{00000000-0005-0000-0000-0000668A0000}"/>
    <cellStyle name="Normal 98 3" xfId="35982" xr:uid="{00000000-0005-0000-0000-0000678A0000}"/>
    <cellStyle name="Normal 99" xfId="33690" xr:uid="{00000000-0005-0000-0000-0000688A0000}"/>
    <cellStyle name="Normal 99 2" xfId="35486" xr:uid="{00000000-0005-0000-0000-0000698A0000}"/>
    <cellStyle name="Normal 99 3" xfId="35992" xr:uid="{00000000-0005-0000-0000-00006A8A0000}"/>
    <cellStyle name="Normale 2" xfId="33328" xr:uid="{00000000-0005-0000-0000-00006B8A0000}"/>
    <cellStyle name="Normale 3" xfId="33329" xr:uid="{00000000-0005-0000-0000-00006C8A0000}"/>
    <cellStyle name="Normale 4" xfId="33330" xr:uid="{00000000-0005-0000-0000-00006D8A0000}"/>
    <cellStyle name="Normale 5" xfId="33331" xr:uid="{00000000-0005-0000-0000-00006E8A0000}"/>
    <cellStyle name="Normale 6" xfId="33332" xr:uid="{00000000-0005-0000-0000-00006F8A0000}"/>
    <cellStyle name="Normale_Foglio1" xfId="33001" xr:uid="{00000000-0005-0000-0000-0000708A0000}"/>
    <cellStyle name="Notas 10" xfId="15429" xr:uid="{00000000-0005-0000-0000-0000718A0000}"/>
    <cellStyle name="Notas 10 2" xfId="33334" xr:uid="{00000000-0005-0000-0000-0000728A0000}"/>
    <cellStyle name="Notas 10 2 2" xfId="33711" xr:uid="{00000000-0005-0000-0000-0000738A0000}"/>
    <cellStyle name="Notas 10 2 2 2" xfId="35996" xr:uid="{00000000-0005-0000-0000-0000748A0000}"/>
    <cellStyle name="Notas 10 2 2 2 2" xfId="40907" xr:uid="{00000000-0005-0000-0000-0000758A0000}"/>
    <cellStyle name="Notas 10 2 2 2 3" xfId="39119" xr:uid="{00000000-0005-0000-0000-0000768A0000}"/>
    <cellStyle name="Notas 10 2 2 3" xfId="40404" xr:uid="{00000000-0005-0000-0000-0000778A0000}"/>
    <cellStyle name="Notas 10 2 2 4" xfId="38691" xr:uid="{00000000-0005-0000-0000-0000788A0000}"/>
    <cellStyle name="Notas 10 2 3" xfId="35786" xr:uid="{00000000-0005-0000-0000-0000798A0000}"/>
    <cellStyle name="Notas 10 2 3 2" xfId="40717" xr:uid="{00000000-0005-0000-0000-00007A8A0000}"/>
    <cellStyle name="Notas 10 2 3 3" xfId="38929" xr:uid="{00000000-0005-0000-0000-00007B8A0000}"/>
    <cellStyle name="Notas 10 2 4" xfId="36444" xr:uid="{00000000-0005-0000-0000-00007C8A0000}"/>
    <cellStyle name="Notas 10 2 4 2" xfId="41300" xr:uid="{00000000-0005-0000-0000-00007D8A0000}"/>
    <cellStyle name="Notas 10 2 4 3" xfId="39345" xr:uid="{00000000-0005-0000-0000-00007E8A0000}"/>
    <cellStyle name="Notas 10 2 5" xfId="38607" xr:uid="{00000000-0005-0000-0000-00007F8A0000}"/>
    <cellStyle name="Notas 10 2 5 2" xfId="39838" xr:uid="{00000000-0005-0000-0000-0000808A0000}"/>
    <cellStyle name="Notas 10 3" xfId="33333" xr:uid="{00000000-0005-0000-0000-0000818A0000}"/>
    <cellStyle name="Notas 10 3 2" xfId="35785" xr:uid="{00000000-0005-0000-0000-0000828A0000}"/>
    <cellStyle name="Notas 10 3 2 2" xfId="40716" xr:uid="{00000000-0005-0000-0000-0000838A0000}"/>
    <cellStyle name="Notas 10 3 2 3" xfId="38928" xr:uid="{00000000-0005-0000-0000-0000848A0000}"/>
    <cellStyle name="Notas 10 3 3" xfId="40363" xr:uid="{00000000-0005-0000-0000-0000858A0000}"/>
    <cellStyle name="Notas 10 4" xfId="33710" xr:uid="{00000000-0005-0000-0000-0000868A0000}"/>
    <cellStyle name="Notas 10 4 2" xfId="35995" xr:uid="{00000000-0005-0000-0000-0000878A0000}"/>
    <cellStyle name="Notas 10 4 2 2" xfId="40906" xr:uid="{00000000-0005-0000-0000-0000888A0000}"/>
    <cellStyle name="Notas 10 4 2 3" xfId="39118" xr:uid="{00000000-0005-0000-0000-0000898A0000}"/>
    <cellStyle name="Notas 10 4 3" xfId="40403" xr:uid="{00000000-0005-0000-0000-00008A8A0000}"/>
    <cellStyle name="Notas 10 4 4" xfId="38690" xr:uid="{00000000-0005-0000-0000-00008B8A0000}"/>
    <cellStyle name="Notas 10 5" xfId="36443" xr:uid="{00000000-0005-0000-0000-00008C8A0000}"/>
    <cellStyle name="Notas 10 5 2" xfId="41299" xr:uid="{00000000-0005-0000-0000-00008D8A0000}"/>
    <cellStyle name="Notas 10 5 3" xfId="39344" xr:uid="{00000000-0005-0000-0000-00008E8A0000}"/>
    <cellStyle name="Notas 10 6" xfId="37323" xr:uid="{00000000-0005-0000-0000-00008F8A0000}"/>
    <cellStyle name="Notas 10 7" xfId="38608" xr:uid="{00000000-0005-0000-0000-0000908A0000}"/>
    <cellStyle name="Notas 10 7 2" xfId="39839" xr:uid="{00000000-0005-0000-0000-0000918A0000}"/>
    <cellStyle name="Notas 10 8" xfId="40130" xr:uid="{00000000-0005-0000-0000-0000928A0000}"/>
    <cellStyle name="Notas 10 9" xfId="20841" xr:uid="{00000000-0005-0000-0000-0000938A0000}"/>
    <cellStyle name="Notas 11" xfId="15430" xr:uid="{00000000-0005-0000-0000-0000948A0000}"/>
    <cellStyle name="Notas 11 2" xfId="33336" xr:uid="{00000000-0005-0000-0000-0000958A0000}"/>
    <cellStyle name="Notas 11 2 2" xfId="33713" xr:uid="{00000000-0005-0000-0000-0000968A0000}"/>
    <cellStyle name="Notas 11 2 2 2" xfId="35998" xr:uid="{00000000-0005-0000-0000-0000978A0000}"/>
    <cellStyle name="Notas 11 2 2 2 2" xfId="40909" xr:uid="{00000000-0005-0000-0000-0000988A0000}"/>
    <cellStyle name="Notas 11 2 2 2 3" xfId="39121" xr:uid="{00000000-0005-0000-0000-0000998A0000}"/>
    <cellStyle name="Notas 11 2 2 3" xfId="38347" xr:uid="{00000000-0005-0000-0000-00009A8A0000}"/>
    <cellStyle name="Notas 11 2 2 4" xfId="40406" xr:uid="{00000000-0005-0000-0000-00009B8A0000}"/>
    <cellStyle name="Notas 11 2 2 5" xfId="38693" xr:uid="{00000000-0005-0000-0000-00009C8A0000}"/>
    <cellStyle name="Notas 11 2 3" xfId="35788" xr:uid="{00000000-0005-0000-0000-00009D8A0000}"/>
    <cellStyle name="Notas 11 2 3 2" xfId="40719" xr:uid="{00000000-0005-0000-0000-00009E8A0000}"/>
    <cellStyle name="Notas 11 2 3 3" xfId="38931" xr:uid="{00000000-0005-0000-0000-00009F8A0000}"/>
    <cellStyle name="Notas 11 2 4" xfId="36446" xr:uid="{00000000-0005-0000-0000-0000A08A0000}"/>
    <cellStyle name="Notas 11 2 4 2" xfId="41302" xr:uid="{00000000-0005-0000-0000-0000A18A0000}"/>
    <cellStyle name="Notas 11 2 4 3" xfId="39347" xr:uid="{00000000-0005-0000-0000-0000A28A0000}"/>
    <cellStyle name="Notas 11 2 5" xfId="38293" xr:uid="{00000000-0005-0000-0000-0000A38A0000}"/>
    <cellStyle name="Notas 11 2 6" xfId="38605" xr:uid="{00000000-0005-0000-0000-0000A48A0000}"/>
    <cellStyle name="Notas 11 2 6 2" xfId="39836" xr:uid="{00000000-0005-0000-0000-0000A58A0000}"/>
    <cellStyle name="Notas 11 3" xfId="33335" xr:uid="{00000000-0005-0000-0000-0000A68A0000}"/>
    <cellStyle name="Notas 11 3 2" xfId="35787" xr:uid="{00000000-0005-0000-0000-0000A78A0000}"/>
    <cellStyle name="Notas 11 3 2 2" xfId="40718" xr:uid="{00000000-0005-0000-0000-0000A88A0000}"/>
    <cellStyle name="Notas 11 3 2 3" xfId="38930" xr:uid="{00000000-0005-0000-0000-0000A98A0000}"/>
    <cellStyle name="Notas 11 3 3" xfId="40364" xr:uid="{00000000-0005-0000-0000-0000AA8A0000}"/>
    <cellStyle name="Notas 11 4" xfId="33712" xr:uid="{00000000-0005-0000-0000-0000AB8A0000}"/>
    <cellStyle name="Notas 11 4 2" xfId="35997" xr:uid="{00000000-0005-0000-0000-0000AC8A0000}"/>
    <cellStyle name="Notas 11 4 2 2" xfId="40908" xr:uid="{00000000-0005-0000-0000-0000AD8A0000}"/>
    <cellStyle name="Notas 11 4 2 3" xfId="39120" xr:uid="{00000000-0005-0000-0000-0000AE8A0000}"/>
    <cellStyle name="Notas 11 4 3" xfId="40405" xr:uid="{00000000-0005-0000-0000-0000AF8A0000}"/>
    <cellStyle name="Notas 11 4 4" xfId="38692" xr:uid="{00000000-0005-0000-0000-0000B08A0000}"/>
    <cellStyle name="Notas 11 5" xfId="36445" xr:uid="{00000000-0005-0000-0000-0000B18A0000}"/>
    <cellStyle name="Notas 11 5 2" xfId="41301" xr:uid="{00000000-0005-0000-0000-0000B28A0000}"/>
    <cellStyle name="Notas 11 5 3" xfId="39346" xr:uid="{00000000-0005-0000-0000-0000B38A0000}"/>
    <cellStyle name="Notas 11 6" xfId="38274" xr:uid="{00000000-0005-0000-0000-0000B48A0000}"/>
    <cellStyle name="Notas 11 7" xfId="38606" xr:uid="{00000000-0005-0000-0000-0000B58A0000}"/>
    <cellStyle name="Notas 11 7 2" xfId="39837" xr:uid="{00000000-0005-0000-0000-0000B68A0000}"/>
    <cellStyle name="Notas 11 8" xfId="40182" xr:uid="{00000000-0005-0000-0000-0000B78A0000}"/>
    <cellStyle name="Notas 11 9" xfId="24678" xr:uid="{00000000-0005-0000-0000-0000B88A0000}"/>
    <cellStyle name="Notas 12" xfId="15431" xr:uid="{00000000-0005-0000-0000-0000B98A0000}"/>
    <cellStyle name="Notas 12 2" xfId="33338" xr:uid="{00000000-0005-0000-0000-0000BA8A0000}"/>
    <cellStyle name="Notas 12 2 2" xfId="33715" xr:uid="{00000000-0005-0000-0000-0000BB8A0000}"/>
    <cellStyle name="Notas 12 2 2 2" xfId="36000" xr:uid="{00000000-0005-0000-0000-0000BC8A0000}"/>
    <cellStyle name="Notas 12 2 2 2 2" xfId="40911" xr:uid="{00000000-0005-0000-0000-0000BD8A0000}"/>
    <cellStyle name="Notas 12 2 2 2 3" xfId="39123" xr:uid="{00000000-0005-0000-0000-0000BE8A0000}"/>
    <cellStyle name="Notas 12 2 2 3" xfId="40408" xr:uid="{00000000-0005-0000-0000-0000BF8A0000}"/>
    <cellStyle name="Notas 12 2 2 4" xfId="38695" xr:uid="{00000000-0005-0000-0000-0000C08A0000}"/>
    <cellStyle name="Notas 12 2 3" xfId="35790" xr:uid="{00000000-0005-0000-0000-0000C18A0000}"/>
    <cellStyle name="Notas 12 2 3 2" xfId="40721" xr:uid="{00000000-0005-0000-0000-0000C28A0000}"/>
    <cellStyle name="Notas 12 2 3 3" xfId="38933" xr:uid="{00000000-0005-0000-0000-0000C38A0000}"/>
    <cellStyle name="Notas 12 2 4" xfId="36448" xr:uid="{00000000-0005-0000-0000-0000C48A0000}"/>
    <cellStyle name="Notas 12 2 4 2" xfId="41304" xr:uid="{00000000-0005-0000-0000-0000C58A0000}"/>
    <cellStyle name="Notas 12 2 4 3" xfId="39349" xr:uid="{00000000-0005-0000-0000-0000C68A0000}"/>
    <cellStyle name="Notas 12 2 5" xfId="38603" xr:uid="{00000000-0005-0000-0000-0000C78A0000}"/>
    <cellStyle name="Notas 12 2 5 2" xfId="39834" xr:uid="{00000000-0005-0000-0000-0000C88A0000}"/>
    <cellStyle name="Notas 12 3" xfId="33337" xr:uid="{00000000-0005-0000-0000-0000C98A0000}"/>
    <cellStyle name="Notas 12 3 2" xfId="35789" xr:uid="{00000000-0005-0000-0000-0000CA8A0000}"/>
    <cellStyle name="Notas 12 3 2 2" xfId="40720" xr:uid="{00000000-0005-0000-0000-0000CB8A0000}"/>
    <cellStyle name="Notas 12 3 2 3" xfId="38932" xr:uid="{00000000-0005-0000-0000-0000CC8A0000}"/>
    <cellStyle name="Notas 12 3 3" xfId="40365" xr:uid="{00000000-0005-0000-0000-0000CD8A0000}"/>
    <cellStyle name="Notas 12 4" xfId="33714" xr:uid="{00000000-0005-0000-0000-0000CE8A0000}"/>
    <cellStyle name="Notas 12 4 2" xfId="35999" xr:uid="{00000000-0005-0000-0000-0000CF8A0000}"/>
    <cellStyle name="Notas 12 4 2 2" xfId="40910" xr:uid="{00000000-0005-0000-0000-0000D08A0000}"/>
    <cellStyle name="Notas 12 4 2 3" xfId="39122" xr:uid="{00000000-0005-0000-0000-0000D18A0000}"/>
    <cellStyle name="Notas 12 4 3" xfId="40407" xr:uid="{00000000-0005-0000-0000-0000D28A0000}"/>
    <cellStyle name="Notas 12 4 4" xfId="38694" xr:uid="{00000000-0005-0000-0000-0000D38A0000}"/>
    <cellStyle name="Notas 12 5" xfId="36447" xr:uid="{00000000-0005-0000-0000-0000D48A0000}"/>
    <cellStyle name="Notas 12 5 2" xfId="41303" xr:uid="{00000000-0005-0000-0000-0000D58A0000}"/>
    <cellStyle name="Notas 12 5 3" xfId="39348" xr:uid="{00000000-0005-0000-0000-0000D68A0000}"/>
    <cellStyle name="Notas 12 6" xfId="37209" xr:uid="{00000000-0005-0000-0000-0000D78A0000}"/>
    <cellStyle name="Notas 12 7" xfId="38604" xr:uid="{00000000-0005-0000-0000-0000D88A0000}"/>
    <cellStyle name="Notas 12 7 2" xfId="39835" xr:uid="{00000000-0005-0000-0000-0000D98A0000}"/>
    <cellStyle name="Notas 12 8" xfId="40231" xr:uid="{00000000-0005-0000-0000-0000DA8A0000}"/>
    <cellStyle name="Notas 12 9" xfId="28497" xr:uid="{00000000-0005-0000-0000-0000DB8A0000}"/>
    <cellStyle name="Notas 13" xfId="15432" xr:uid="{00000000-0005-0000-0000-0000DC8A0000}"/>
    <cellStyle name="Notas 13 2" xfId="33340" xr:uid="{00000000-0005-0000-0000-0000DD8A0000}"/>
    <cellStyle name="Notas 13 2 2" xfId="33717" xr:uid="{00000000-0005-0000-0000-0000DE8A0000}"/>
    <cellStyle name="Notas 13 2 2 2" xfId="36002" xr:uid="{00000000-0005-0000-0000-0000DF8A0000}"/>
    <cellStyle name="Notas 13 2 2 2 2" xfId="40913" xr:uid="{00000000-0005-0000-0000-0000E08A0000}"/>
    <cellStyle name="Notas 13 2 2 2 3" xfId="39125" xr:uid="{00000000-0005-0000-0000-0000E18A0000}"/>
    <cellStyle name="Notas 13 2 2 3" xfId="40410" xr:uid="{00000000-0005-0000-0000-0000E28A0000}"/>
    <cellStyle name="Notas 13 2 2 4" xfId="38697" xr:uid="{00000000-0005-0000-0000-0000E38A0000}"/>
    <cellStyle name="Notas 13 2 3" xfId="35792" xr:uid="{00000000-0005-0000-0000-0000E48A0000}"/>
    <cellStyle name="Notas 13 2 3 2" xfId="40723" xr:uid="{00000000-0005-0000-0000-0000E58A0000}"/>
    <cellStyle name="Notas 13 2 3 3" xfId="38935" xr:uid="{00000000-0005-0000-0000-0000E68A0000}"/>
    <cellStyle name="Notas 13 2 4" xfId="36450" xr:uid="{00000000-0005-0000-0000-0000E78A0000}"/>
    <cellStyle name="Notas 13 2 4 2" xfId="41306" xr:uid="{00000000-0005-0000-0000-0000E88A0000}"/>
    <cellStyle name="Notas 13 2 4 3" xfId="39351" xr:uid="{00000000-0005-0000-0000-0000E98A0000}"/>
    <cellStyle name="Notas 13 2 5" xfId="38601" xr:uid="{00000000-0005-0000-0000-0000EA8A0000}"/>
    <cellStyle name="Notas 13 2 5 2" xfId="39832" xr:uid="{00000000-0005-0000-0000-0000EB8A0000}"/>
    <cellStyle name="Notas 13 3" xfId="33339" xr:uid="{00000000-0005-0000-0000-0000EC8A0000}"/>
    <cellStyle name="Notas 13 3 2" xfId="35791" xr:uid="{00000000-0005-0000-0000-0000ED8A0000}"/>
    <cellStyle name="Notas 13 3 2 2" xfId="40722" xr:uid="{00000000-0005-0000-0000-0000EE8A0000}"/>
    <cellStyle name="Notas 13 3 2 3" xfId="38934" xr:uid="{00000000-0005-0000-0000-0000EF8A0000}"/>
    <cellStyle name="Notas 13 3 3" xfId="40366" xr:uid="{00000000-0005-0000-0000-0000F08A0000}"/>
    <cellStyle name="Notas 13 4" xfId="33716" xr:uid="{00000000-0005-0000-0000-0000F18A0000}"/>
    <cellStyle name="Notas 13 4 2" xfId="36001" xr:uid="{00000000-0005-0000-0000-0000F28A0000}"/>
    <cellStyle name="Notas 13 4 2 2" xfId="40912" xr:uid="{00000000-0005-0000-0000-0000F38A0000}"/>
    <cellStyle name="Notas 13 4 2 3" xfId="39124" xr:uid="{00000000-0005-0000-0000-0000F48A0000}"/>
    <cellStyle name="Notas 13 4 3" xfId="40409" xr:uid="{00000000-0005-0000-0000-0000F58A0000}"/>
    <cellStyle name="Notas 13 4 4" xfId="38696" xr:uid="{00000000-0005-0000-0000-0000F68A0000}"/>
    <cellStyle name="Notas 13 5" xfId="36449" xr:uid="{00000000-0005-0000-0000-0000F78A0000}"/>
    <cellStyle name="Notas 13 5 2" xfId="41305" xr:uid="{00000000-0005-0000-0000-0000F88A0000}"/>
    <cellStyle name="Notas 13 5 3" xfId="39350" xr:uid="{00000000-0005-0000-0000-0000F98A0000}"/>
    <cellStyle name="Notas 13 6" xfId="38281" xr:uid="{00000000-0005-0000-0000-0000FA8A0000}"/>
    <cellStyle name="Notas 13 7" xfId="38602" xr:uid="{00000000-0005-0000-0000-0000FB8A0000}"/>
    <cellStyle name="Notas 13 7 2" xfId="39833" xr:uid="{00000000-0005-0000-0000-0000FC8A0000}"/>
    <cellStyle name="Notas 13 8" xfId="40279" xr:uid="{00000000-0005-0000-0000-0000FD8A0000}"/>
    <cellStyle name="Notas 13 9" xfId="32334" xr:uid="{00000000-0005-0000-0000-0000FE8A0000}"/>
    <cellStyle name="Notas 14" xfId="32578" xr:uid="{00000000-0005-0000-0000-0000FF8A0000}"/>
    <cellStyle name="Notas 14 2" xfId="33342" xr:uid="{00000000-0005-0000-0000-0000008B0000}"/>
    <cellStyle name="Notas 14 2 2" xfId="33719" xr:uid="{00000000-0005-0000-0000-0000018B0000}"/>
    <cellStyle name="Notas 14 2 2 2" xfId="36004" xr:uid="{00000000-0005-0000-0000-0000028B0000}"/>
    <cellStyle name="Notas 14 2 2 2 2" xfId="40915" xr:uid="{00000000-0005-0000-0000-0000038B0000}"/>
    <cellStyle name="Notas 14 2 2 2 3" xfId="39127" xr:uid="{00000000-0005-0000-0000-0000048B0000}"/>
    <cellStyle name="Notas 14 2 2 3" xfId="40412" xr:uid="{00000000-0005-0000-0000-0000058B0000}"/>
    <cellStyle name="Notas 14 2 2 4" xfId="38699" xr:uid="{00000000-0005-0000-0000-0000068B0000}"/>
    <cellStyle name="Notas 14 2 3" xfId="35794" xr:uid="{00000000-0005-0000-0000-0000078B0000}"/>
    <cellStyle name="Notas 14 2 3 2" xfId="40725" xr:uid="{00000000-0005-0000-0000-0000088B0000}"/>
    <cellStyle name="Notas 14 2 3 3" xfId="38937" xr:uid="{00000000-0005-0000-0000-0000098B0000}"/>
    <cellStyle name="Notas 14 2 4" xfId="36452" xr:uid="{00000000-0005-0000-0000-00000A8B0000}"/>
    <cellStyle name="Notas 14 2 4 2" xfId="41308" xr:uid="{00000000-0005-0000-0000-00000B8B0000}"/>
    <cellStyle name="Notas 14 2 4 3" xfId="39353" xr:uid="{00000000-0005-0000-0000-00000C8B0000}"/>
    <cellStyle name="Notas 14 2 5" xfId="38599" xr:uid="{00000000-0005-0000-0000-00000D8B0000}"/>
    <cellStyle name="Notas 14 2 5 2" xfId="39830" xr:uid="{00000000-0005-0000-0000-00000E8B0000}"/>
    <cellStyle name="Notas 14 3" xfId="33341" xr:uid="{00000000-0005-0000-0000-00000F8B0000}"/>
    <cellStyle name="Notas 14 3 2" xfId="35793" xr:uid="{00000000-0005-0000-0000-0000108B0000}"/>
    <cellStyle name="Notas 14 3 2 2" xfId="40724" xr:uid="{00000000-0005-0000-0000-0000118B0000}"/>
    <cellStyle name="Notas 14 3 2 3" xfId="38936" xr:uid="{00000000-0005-0000-0000-0000128B0000}"/>
    <cellStyle name="Notas 14 3 3" xfId="40367" xr:uid="{00000000-0005-0000-0000-0000138B0000}"/>
    <cellStyle name="Notas 14 4" xfId="33718" xr:uid="{00000000-0005-0000-0000-0000148B0000}"/>
    <cellStyle name="Notas 14 4 2" xfId="36003" xr:uid="{00000000-0005-0000-0000-0000158B0000}"/>
    <cellStyle name="Notas 14 4 2 2" xfId="40914" xr:uid="{00000000-0005-0000-0000-0000168B0000}"/>
    <cellStyle name="Notas 14 4 2 3" xfId="39126" xr:uid="{00000000-0005-0000-0000-0000178B0000}"/>
    <cellStyle name="Notas 14 4 3" xfId="40411" xr:uid="{00000000-0005-0000-0000-0000188B0000}"/>
    <cellStyle name="Notas 14 4 4" xfId="38698" xr:uid="{00000000-0005-0000-0000-0000198B0000}"/>
    <cellStyle name="Notas 14 5" xfId="36451" xr:uid="{00000000-0005-0000-0000-00001A8B0000}"/>
    <cellStyle name="Notas 14 5 2" xfId="41307" xr:uid="{00000000-0005-0000-0000-00001B8B0000}"/>
    <cellStyle name="Notas 14 5 3" xfId="39352" xr:uid="{00000000-0005-0000-0000-00001C8B0000}"/>
    <cellStyle name="Notas 14 6" xfId="38600" xr:uid="{00000000-0005-0000-0000-00001D8B0000}"/>
    <cellStyle name="Notas 14 6 2" xfId="39831" xr:uid="{00000000-0005-0000-0000-00001E8B0000}"/>
    <cellStyle name="Notas 14 7" xfId="40307" xr:uid="{00000000-0005-0000-0000-00001F8B0000}"/>
    <cellStyle name="Notas 15" xfId="33343" xr:uid="{00000000-0005-0000-0000-0000208B0000}"/>
    <cellStyle name="Notas 15 2" xfId="33344" xr:uid="{00000000-0005-0000-0000-0000218B0000}"/>
    <cellStyle name="Notas 15 2 2" xfId="33721" xr:uid="{00000000-0005-0000-0000-0000228B0000}"/>
    <cellStyle name="Notas 15 2 2 2" xfId="36006" xr:uid="{00000000-0005-0000-0000-0000238B0000}"/>
    <cellStyle name="Notas 15 2 2 2 2" xfId="40917" xr:uid="{00000000-0005-0000-0000-0000248B0000}"/>
    <cellStyle name="Notas 15 2 2 2 3" xfId="39129" xr:uid="{00000000-0005-0000-0000-0000258B0000}"/>
    <cellStyle name="Notas 15 2 2 3" xfId="40414" xr:uid="{00000000-0005-0000-0000-0000268B0000}"/>
    <cellStyle name="Notas 15 2 2 4" xfId="38701" xr:uid="{00000000-0005-0000-0000-0000278B0000}"/>
    <cellStyle name="Notas 15 2 3" xfId="35796" xr:uid="{00000000-0005-0000-0000-0000288B0000}"/>
    <cellStyle name="Notas 15 2 3 2" xfId="40727" xr:uid="{00000000-0005-0000-0000-0000298B0000}"/>
    <cellStyle name="Notas 15 2 3 3" xfId="38939" xr:uid="{00000000-0005-0000-0000-00002A8B0000}"/>
    <cellStyle name="Notas 15 2 4" xfId="36454" xr:uid="{00000000-0005-0000-0000-00002B8B0000}"/>
    <cellStyle name="Notas 15 2 4 2" xfId="41310" xr:uid="{00000000-0005-0000-0000-00002C8B0000}"/>
    <cellStyle name="Notas 15 2 4 3" xfId="39355" xr:uid="{00000000-0005-0000-0000-00002D8B0000}"/>
    <cellStyle name="Notas 15 2 5" xfId="38597" xr:uid="{00000000-0005-0000-0000-00002E8B0000}"/>
    <cellStyle name="Notas 15 2 5 2" xfId="39828" xr:uid="{00000000-0005-0000-0000-00002F8B0000}"/>
    <cellStyle name="Notas 15 3" xfId="33720" xr:uid="{00000000-0005-0000-0000-0000308B0000}"/>
    <cellStyle name="Notas 15 3 2" xfId="36005" xr:uid="{00000000-0005-0000-0000-0000318B0000}"/>
    <cellStyle name="Notas 15 3 2 2" xfId="40916" xr:uid="{00000000-0005-0000-0000-0000328B0000}"/>
    <cellStyle name="Notas 15 3 2 3" xfId="39128" xr:uid="{00000000-0005-0000-0000-0000338B0000}"/>
    <cellStyle name="Notas 15 3 3" xfId="40413" xr:uid="{00000000-0005-0000-0000-0000348B0000}"/>
    <cellStyle name="Notas 15 3 4" xfId="38700" xr:uid="{00000000-0005-0000-0000-0000358B0000}"/>
    <cellStyle name="Notas 15 4" xfId="35795" xr:uid="{00000000-0005-0000-0000-0000368B0000}"/>
    <cellStyle name="Notas 15 4 2" xfId="40726" xr:uid="{00000000-0005-0000-0000-0000378B0000}"/>
    <cellStyle name="Notas 15 4 3" xfId="38938" xr:uid="{00000000-0005-0000-0000-0000388B0000}"/>
    <cellStyle name="Notas 15 5" xfId="36453" xr:uid="{00000000-0005-0000-0000-0000398B0000}"/>
    <cellStyle name="Notas 15 5 2" xfId="41309" xr:uid="{00000000-0005-0000-0000-00003A8B0000}"/>
    <cellStyle name="Notas 15 5 3" xfId="39354" xr:uid="{00000000-0005-0000-0000-00003B8B0000}"/>
    <cellStyle name="Notas 15 6" xfId="38598" xr:uid="{00000000-0005-0000-0000-00003C8B0000}"/>
    <cellStyle name="Notas 15 6 2" xfId="39829" xr:uid="{00000000-0005-0000-0000-00003D8B0000}"/>
    <cellStyle name="Notas 16" xfId="33345" xr:uid="{00000000-0005-0000-0000-00003E8B0000}"/>
    <cellStyle name="Notas 16 2" xfId="33346" xr:uid="{00000000-0005-0000-0000-00003F8B0000}"/>
    <cellStyle name="Notas 16 2 2" xfId="33723" xr:uid="{00000000-0005-0000-0000-0000408B0000}"/>
    <cellStyle name="Notas 16 2 2 2" xfId="36008" xr:uid="{00000000-0005-0000-0000-0000418B0000}"/>
    <cellStyle name="Notas 16 2 2 2 2" xfId="40919" xr:uid="{00000000-0005-0000-0000-0000428B0000}"/>
    <cellStyle name="Notas 16 2 2 2 3" xfId="39131" xr:uid="{00000000-0005-0000-0000-0000438B0000}"/>
    <cellStyle name="Notas 16 2 2 3" xfId="40416" xr:uid="{00000000-0005-0000-0000-0000448B0000}"/>
    <cellStyle name="Notas 16 2 2 4" xfId="38703" xr:uid="{00000000-0005-0000-0000-0000458B0000}"/>
    <cellStyle name="Notas 16 2 3" xfId="35798" xr:uid="{00000000-0005-0000-0000-0000468B0000}"/>
    <cellStyle name="Notas 16 2 3 2" xfId="40729" xr:uid="{00000000-0005-0000-0000-0000478B0000}"/>
    <cellStyle name="Notas 16 2 3 3" xfId="38941" xr:uid="{00000000-0005-0000-0000-0000488B0000}"/>
    <cellStyle name="Notas 16 2 4" xfId="36456" xr:uid="{00000000-0005-0000-0000-0000498B0000}"/>
    <cellStyle name="Notas 16 2 4 2" xfId="41312" xr:uid="{00000000-0005-0000-0000-00004A8B0000}"/>
    <cellStyle name="Notas 16 2 4 3" xfId="39357" xr:uid="{00000000-0005-0000-0000-00004B8B0000}"/>
    <cellStyle name="Notas 16 2 5" xfId="38595" xr:uid="{00000000-0005-0000-0000-00004C8B0000}"/>
    <cellStyle name="Notas 16 2 5 2" xfId="39826" xr:uid="{00000000-0005-0000-0000-00004D8B0000}"/>
    <cellStyle name="Notas 16 3" xfId="33722" xr:uid="{00000000-0005-0000-0000-00004E8B0000}"/>
    <cellStyle name="Notas 16 3 2" xfId="36007" xr:uid="{00000000-0005-0000-0000-00004F8B0000}"/>
    <cellStyle name="Notas 16 3 2 2" xfId="40918" xr:uid="{00000000-0005-0000-0000-0000508B0000}"/>
    <cellStyle name="Notas 16 3 2 3" xfId="39130" xr:uid="{00000000-0005-0000-0000-0000518B0000}"/>
    <cellStyle name="Notas 16 3 3" xfId="40415" xr:uid="{00000000-0005-0000-0000-0000528B0000}"/>
    <cellStyle name="Notas 16 3 4" xfId="38702" xr:uid="{00000000-0005-0000-0000-0000538B0000}"/>
    <cellStyle name="Notas 16 4" xfId="35797" xr:uid="{00000000-0005-0000-0000-0000548B0000}"/>
    <cellStyle name="Notas 16 4 2" xfId="40728" xr:uid="{00000000-0005-0000-0000-0000558B0000}"/>
    <cellStyle name="Notas 16 4 3" xfId="38940" xr:uid="{00000000-0005-0000-0000-0000568B0000}"/>
    <cellStyle name="Notas 16 5" xfId="36455" xr:uid="{00000000-0005-0000-0000-0000578B0000}"/>
    <cellStyle name="Notas 16 5 2" xfId="41311" xr:uid="{00000000-0005-0000-0000-0000588B0000}"/>
    <cellStyle name="Notas 16 5 3" xfId="39356" xr:uid="{00000000-0005-0000-0000-0000598B0000}"/>
    <cellStyle name="Notas 16 6" xfId="38596" xr:uid="{00000000-0005-0000-0000-00005A8B0000}"/>
    <cellStyle name="Notas 16 6 2" xfId="39827" xr:uid="{00000000-0005-0000-0000-00005B8B0000}"/>
    <cellStyle name="Notas 17" xfId="33347" xr:uid="{00000000-0005-0000-0000-00005C8B0000}"/>
    <cellStyle name="Notas 17 2" xfId="33348" xr:uid="{00000000-0005-0000-0000-00005D8B0000}"/>
    <cellStyle name="Notas 17 2 2" xfId="33725" xr:uid="{00000000-0005-0000-0000-00005E8B0000}"/>
    <cellStyle name="Notas 17 2 2 2" xfId="36010" xr:uid="{00000000-0005-0000-0000-00005F8B0000}"/>
    <cellStyle name="Notas 17 2 2 2 2" xfId="40921" xr:uid="{00000000-0005-0000-0000-0000608B0000}"/>
    <cellStyle name="Notas 17 2 2 2 3" xfId="39133" xr:uid="{00000000-0005-0000-0000-0000618B0000}"/>
    <cellStyle name="Notas 17 2 2 3" xfId="40418" xr:uid="{00000000-0005-0000-0000-0000628B0000}"/>
    <cellStyle name="Notas 17 2 2 4" xfId="38705" xr:uid="{00000000-0005-0000-0000-0000638B0000}"/>
    <cellStyle name="Notas 17 2 3" xfId="35800" xr:uid="{00000000-0005-0000-0000-0000648B0000}"/>
    <cellStyle name="Notas 17 2 3 2" xfId="40731" xr:uid="{00000000-0005-0000-0000-0000658B0000}"/>
    <cellStyle name="Notas 17 2 3 3" xfId="38943" xr:uid="{00000000-0005-0000-0000-0000668B0000}"/>
    <cellStyle name="Notas 17 2 4" xfId="36458" xr:uid="{00000000-0005-0000-0000-0000678B0000}"/>
    <cellStyle name="Notas 17 2 4 2" xfId="41314" xr:uid="{00000000-0005-0000-0000-0000688B0000}"/>
    <cellStyle name="Notas 17 2 4 3" xfId="39359" xr:uid="{00000000-0005-0000-0000-0000698B0000}"/>
    <cellStyle name="Notas 17 2 5" xfId="38593" xr:uid="{00000000-0005-0000-0000-00006A8B0000}"/>
    <cellStyle name="Notas 17 2 5 2" xfId="39824" xr:uid="{00000000-0005-0000-0000-00006B8B0000}"/>
    <cellStyle name="Notas 17 3" xfId="33724" xr:uid="{00000000-0005-0000-0000-00006C8B0000}"/>
    <cellStyle name="Notas 17 3 2" xfId="36009" xr:uid="{00000000-0005-0000-0000-00006D8B0000}"/>
    <cellStyle name="Notas 17 3 2 2" xfId="40920" xr:uid="{00000000-0005-0000-0000-00006E8B0000}"/>
    <cellStyle name="Notas 17 3 2 3" xfId="39132" xr:uid="{00000000-0005-0000-0000-00006F8B0000}"/>
    <cellStyle name="Notas 17 3 3" xfId="40417" xr:uid="{00000000-0005-0000-0000-0000708B0000}"/>
    <cellStyle name="Notas 17 3 4" xfId="38704" xr:uid="{00000000-0005-0000-0000-0000718B0000}"/>
    <cellStyle name="Notas 17 4" xfId="35799" xr:uid="{00000000-0005-0000-0000-0000728B0000}"/>
    <cellStyle name="Notas 17 4 2" xfId="40730" xr:uid="{00000000-0005-0000-0000-0000738B0000}"/>
    <cellStyle name="Notas 17 4 3" xfId="38942" xr:uid="{00000000-0005-0000-0000-0000748B0000}"/>
    <cellStyle name="Notas 17 5" xfId="36457" xr:uid="{00000000-0005-0000-0000-0000758B0000}"/>
    <cellStyle name="Notas 17 5 2" xfId="41313" xr:uid="{00000000-0005-0000-0000-0000768B0000}"/>
    <cellStyle name="Notas 17 5 3" xfId="39358" xr:uid="{00000000-0005-0000-0000-0000778B0000}"/>
    <cellStyle name="Notas 17 6" xfId="38594" xr:uid="{00000000-0005-0000-0000-0000788B0000}"/>
    <cellStyle name="Notas 17 6 2" xfId="39825" xr:uid="{00000000-0005-0000-0000-0000798B0000}"/>
    <cellStyle name="Notas 18" xfId="33349" xr:uid="{00000000-0005-0000-0000-00007A8B0000}"/>
    <cellStyle name="Notas 18 2" xfId="33350" xr:uid="{00000000-0005-0000-0000-00007B8B0000}"/>
    <cellStyle name="Notas 18 2 2" xfId="33727" xr:uid="{00000000-0005-0000-0000-00007C8B0000}"/>
    <cellStyle name="Notas 18 2 2 2" xfId="36012" xr:uid="{00000000-0005-0000-0000-00007D8B0000}"/>
    <cellStyle name="Notas 18 2 2 2 2" xfId="40923" xr:uid="{00000000-0005-0000-0000-00007E8B0000}"/>
    <cellStyle name="Notas 18 2 2 2 3" xfId="39135" xr:uid="{00000000-0005-0000-0000-00007F8B0000}"/>
    <cellStyle name="Notas 18 2 2 3" xfId="40420" xr:uid="{00000000-0005-0000-0000-0000808B0000}"/>
    <cellStyle name="Notas 18 2 2 4" xfId="38707" xr:uid="{00000000-0005-0000-0000-0000818B0000}"/>
    <cellStyle name="Notas 18 2 3" xfId="35802" xr:uid="{00000000-0005-0000-0000-0000828B0000}"/>
    <cellStyle name="Notas 18 2 3 2" xfId="40733" xr:uid="{00000000-0005-0000-0000-0000838B0000}"/>
    <cellStyle name="Notas 18 2 3 3" xfId="38945" xr:uid="{00000000-0005-0000-0000-0000848B0000}"/>
    <cellStyle name="Notas 18 2 4" xfId="36460" xr:uid="{00000000-0005-0000-0000-0000858B0000}"/>
    <cellStyle name="Notas 18 2 4 2" xfId="41316" xr:uid="{00000000-0005-0000-0000-0000868B0000}"/>
    <cellStyle name="Notas 18 2 4 3" xfId="39361" xr:uid="{00000000-0005-0000-0000-0000878B0000}"/>
    <cellStyle name="Notas 18 2 5" xfId="38591" xr:uid="{00000000-0005-0000-0000-0000888B0000}"/>
    <cellStyle name="Notas 18 2 5 2" xfId="39822" xr:uid="{00000000-0005-0000-0000-0000898B0000}"/>
    <cellStyle name="Notas 18 3" xfId="33726" xr:uid="{00000000-0005-0000-0000-00008A8B0000}"/>
    <cellStyle name="Notas 18 3 2" xfId="36011" xr:uid="{00000000-0005-0000-0000-00008B8B0000}"/>
    <cellStyle name="Notas 18 3 2 2" xfId="40922" xr:uid="{00000000-0005-0000-0000-00008C8B0000}"/>
    <cellStyle name="Notas 18 3 2 3" xfId="39134" xr:uid="{00000000-0005-0000-0000-00008D8B0000}"/>
    <cellStyle name="Notas 18 3 3" xfId="40419" xr:uid="{00000000-0005-0000-0000-00008E8B0000}"/>
    <cellStyle name="Notas 18 3 4" xfId="38706" xr:uid="{00000000-0005-0000-0000-00008F8B0000}"/>
    <cellStyle name="Notas 18 4" xfId="35801" xr:uid="{00000000-0005-0000-0000-0000908B0000}"/>
    <cellStyle name="Notas 18 4 2" xfId="40732" xr:uid="{00000000-0005-0000-0000-0000918B0000}"/>
    <cellStyle name="Notas 18 4 3" xfId="38944" xr:uid="{00000000-0005-0000-0000-0000928B0000}"/>
    <cellStyle name="Notas 18 5" xfId="36459" xr:uid="{00000000-0005-0000-0000-0000938B0000}"/>
    <cellStyle name="Notas 18 5 2" xfId="41315" xr:uid="{00000000-0005-0000-0000-0000948B0000}"/>
    <cellStyle name="Notas 18 5 3" xfId="39360" xr:uid="{00000000-0005-0000-0000-0000958B0000}"/>
    <cellStyle name="Notas 18 6" xfId="38592" xr:uid="{00000000-0005-0000-0000-0000968B0000}"/>
    <cellStyle name="Notas 18 6 2" xfId="39823" xr:uid="{00000000-0005-0000-0000-0000978B0000}"/>
    <cellStyle name="Notas 19" xfId="33351" xr:uid="{00000000-0005-0000-0000-0000988B0000}"/>
    <cellStyle name="Notas 19 2" xfId="33352" xr:uid="{00000000-0005-0000-0000-0000998B0000}"/>
    <cellStyle name="Notas 19 2 2" xfId="33729" xr:uid="{00000000-0005-0000-0000-00009A8B0000}"/>
    <cellStyle name="Notas 19 2 2 2" xfId="36014" xr:uid="{00000000-0005-0000-0000-00009B8B0000}"/>
    <cellStyle name="Notas 19 2 2 2 2" xfId="40925" xr:uid="{00000000-0005-0000-0000-00009C8B0000}"/>
    <cellStyle name="Notas 19 2 2 2 3" xfId="39137" xr:uid="{00000000-0005-0000-0000-00009D8B0000}"/>
    <cellStyle name="Notas 19 2 2 3" xfId="40422" xr:uid="{00000000-0005-0000-0000-00009E8B0000}"/>
    <cellStyle name="Notas 19 2 2 4" xfId="38709" xr:uid="{00000000-0005-0000-0000-00009F8B0000}"/>
    <cellStyle name="Notas 19 2 3" xfId="35804" xr:uid="{00000000-0005-0000-0000-0000A08B0000}"/>
    <cellStyle name="Notas 19 2 3 2" xfId="40735" xr:uid="{00000000-0005-0000-0000-0000A18B0000}"/>
    <cellStyle name="Notas 19 2 3 3" xfId="38947" xr:uid="{00000000-0005-0000-0000-0000A28B0000}"/>
    <cellStyle name="Notas 19 2 4" xfId="36462" xr:uid="{00000000-0005-0000-0000-0000A38B0000}"/>
    <cellStyle name="Notas 19 2 4 2" xfId="41318" xr:uid="{00000000-0005-0000-0000-0000A48B0000}"/>
    <cellStyle name="Notas 19 2 4 3" xfId="39363" xr:uid="{00000000-0005-0000-0000-0000A58B0000}"/>
    <cellStyle name="Notas 19 2 5" xfId="38589" xr:uid="{00000000-0005-0000-0000-0000A68B0000}"/>
    <cellStyle name="Notas 19 2 5 2" xfId="39820" xr:uid="{00000000-0005-0000-0000-0000A78B0000}"/>
    <cellStyle name="Notas 19 3" xfId="33728" xr:uid="{00000000-0005-0000-0000-0000A88B0000}"/>
    <cellStyle name="Notas 19 3 2" xfId="36013" xr:uid="{00000000-0005-0000-0000-0000A98B0000}"/>
    <cellStyle name="Notas 19 3 2 2" xfId="40924" xr:uid="{00000000-0005-0000-0000-0000AA8B0000}"/>
    <cellStyle name="Notas 19 3 2 3" xfId="39136" xr:uid="{00000000-0005-0000-0000-0000AB8B0000}"/>
    <cellStyle name="Notas 19 3 3" xfId="40421" xr:uid="{00000000-0005-0000-0000-0000AC8B0000}"/>
    <cellStyle name="Notas 19 3 4" xfId="38708" xr:uid="{00000000-0005-0000-0000-0000AD8B0000}"/>
    <cellStyle name="Notas 19 4" xfId="35803" xr:uid="{00000000-0005-0000-0000-0000AE8B0000}"/>
    <cellStyle name="Notas 19 4 2" xfId="40734" xr:uid="{00000000-0005-0000-0000-0000AF8B0000}"/>
    <cellStyle name="Notas 19 4 3" xfId="38946" xr:uid="{00000000-0005-0000-0000-0000B08B0000}"/>
    <cellStyle name="Notas 19 5" xfId="36461" xr:uid="{00000000-0005-0000-0000-0000B18B0000}"/>
    <cellStyle name="Notas 19 5 2" xfId="41317" xr:uid="{00000000-0005-0000-0000-0000B28B0000}"/>
    <cellStyle name="Notas 19 5 3" xfId="39362" xr:uid="{00000000-0005-0000-0000-0000B38B0000}"/>
    <cellStyle name="Notas 19 6" xfId="38590" xr:uid="{00000000-0005-0000-0000-0000B48B0000}"/>
    <cellStyle name="Notas 19 6 2" xfId="39821" xr:uid="{00000000-0005-0000-0000-0000B58B0000}"/>
    <cellStyle name="Notas 2" xfId="15433" xr:uid="{00000000-0005-0000-0000-0000B68B0000}"/>
    <cellStyle name="Notas 2 10" xfId="35642" xr:uid="{00000000-0005-0000-0000-0000B78B0000}"/>
    <cellStyle name="Notas 2 10 2" xfId="38173" xr:uid="{00000000-0005-0000-0000-0000B88B0000}"/>
    <cellStyle name="Notas 2 10 2 2" xfId="41653" xr:uid="{00000000-0005-0000-0000-0000B98B0000}"/>
    <cellStyle name="Notas 2 10 2 3" xfId="39610" xr:uid="{00000000-0005-0000-0000-0000BA8B0000}"/>
    <cellStyle name="Notas 2 10 3" xfId="40687" xr:uid="{00000000-0005-0000-0000-0000BB8B0000}"/>
    <cellStyle name="Notas 2 10 4" xfId="38900" xr:uid="{00000000-0005-0000-0000-0000BC8B0000}"/>
    <cellStyle name="Notas 2 11" xfId="35664" xr:uid="{00000000-0005-0000-0000-0000BD8B0000}"/>
    <cellStyle name="Notas 2 11 2" xfId="38246" xr:uid="{00000000-0005-0000-0000-0000BE8B0000}"/>
    <cellStyle name="Notas 2 11 2 2" xfId="41677" xr:uid="{00000000-0005-0000-0000-0000BF8B0000}"/>
    <cellStyle name="Notas 2 11 2 3" xfId="39634" xr:uid="{00000000-0005-0000-0000-0000C08B0000}"/>
    <cellStyle name="Notas 2 11 3" xfId="40695" xr:uid="{00000000-0005-0000-0000-0000C18B0000}"/>
    <cellStyle name="Notas 2 11 4" xfId="38908" xr:uid="{00000000-0005-0000-0000-0000C28B0000}"/>
    <cellStyle name="Notas 2 12" xfId="36226" xr:uid="{00000000-0005-0000-0000-0000C38B0000}"/>
    <cellStyle name="Notas 2 12 2" xfId="41128" xr:uid="{00000000-0005-0000-0000-0000C48B0000}"/>
    <cellStyle name="Notas 2 12 3" xfId="39330" xr:uid="{00000000-0005-0000-0000-0000C58B0000}"/>
    <cellStyle name="Notas 2 13" xfId="38630" xr:uid="{00000000-0005-0000-0000-0000C68B0000}"/>
    <cellStyle name="Notas 2 13 2" xfId="41757" xr:uid="{00000000-0005-0000-0000-0000C78B0000}"/>
    <cellStyle name="Notas 2 13 3" xfId="39851" xr:uid="{00000000-0005-0000-0000-0000C88B0000}"/>
    <cellStyle name="Notas 2 14" xfId="38634" xr:uid="{00000000-0005-0000-0000-0000C98B0000}"/>
    <cellStyle name="Notas 2 14 2" xfId="41761" xr:uid="{00000000-0005-0000-0000-0000CA8B0000}"/>
    <cellStyle name="Notas 2 14 3" xfId="39853" xr:uid="{00000000-0005-0000-0000-0000CB8B0000}"/>
    <cellStyle name="Notas 2 15" xfId="38588" xr:uid="{00000000-0005-0000-0000-0000CC8B0000}"/>
    <cellStyle name="Notas 2 15 2" xfId="39819" xr:uid="{00000000-0005-0000-0000-0000CD8B0000}"/>
    <cellStyle name="Notas 2 2" xfId="15434" xr:uid="{00000000-0005-0000-0000-0000CE8B0000}"/>
    <cellStyle name="Notas 2 2 10" xfId="32978" xr:uid="{00000000-0005-0000-0000-0000CF8B0000}"/>
    <cellStyle name="Notas 2 2 11" xfId="32984" xr:uid="{00000000-0005-0000-0000-0000D08B0000}"/>
    <cellStyle name="Notas 2 2 12" xfId="33353" xr:uid="{00000000-0005-0000-0000-0000D18B0000}"/>
    <cellStyle name="Notas 2 2 12 2" xfId="35805" xr:uid="{00000000-0005-0000-0000-0000D28B0000}"/>
    <cellStyle name="Notas 2 2 12 2 2" xfId="40736" xr:uid="{00000000-0005-0000-0000-0000D38B0000}"/>
    <cellStyle name="Notas 2 2 12 2 3" xfId="38948" xr:uid="{00000000-0005-0000-0000-0000D48B0000}"/>
    <cellStyle name="Notas 2 2 12 3" xfId="40368" xr:uid="{00000000-0005-0000-0000-0000D58B0000}"/>
    <cellStyle name="Notas 2 2 13" xfId="33590" xr:uid="{00000000-0005-0000-0000-0000D68B0000}"/>
    <cellStyle name="Notas 2 2 13 2" xfId="35968" xr:uid="{00000000-0005-0000-0000-0000D78B0000}"/>
    <cellStyle name="Notas 2 2 13 2 2" xfId="40899" xr:uid="{00000000-0005-0000-0000-0000D88B0000}"/>
    <cellStyle name="Notas 2 2 13 2 3" xfId="39111" xr:uid="{00000000-0005-0000-0000-0000D98B0000}"/>
    <cellStyle name="Notas 2 2 13 3" xfId="40393" xr:uid="{00000000-0005-0000-0000-0000DA8B0000}"/>
    <cellStyle name="Notas 2 2 13 4" xfId="38683" xr:uid="{00000000-0005-0000-0000-0000DB8B0000}"/>
    <cellStyle name="Notas 2 2 14" xfId="33730" xr:uid="{00000000-0005-0000-0000-0000DC8B0000}"/>
    <cellStyle name="Notas 2 2 14 2" xfId="36015" xr:uid="{00000000-0005-0000-0000-0000DD8B0000}"/>
    <cellStyle name="Notas 2 2 14 2 2" xfId="40926" xr:uid="{00000000-0005-0000-0000-0000DE8B0000}"/>
    <cellStyle name="Notas 2 2 14 2 3" xfId="39138" xr:uid="{00000000-0005-0000-0000-0000DF8B0000}"/>
    <cellStyle name="Notas 2 2 14 3" xfId="40423" xr:uid="{00000000-0005-0000-0000-0000E08B0000}"/>
    <cellStyle name="Notas 2 2 14 4" xfId="38710" xr:uid="{00000000-0005-0000-0000-0000E18B0000}"/>
    <cellStyle name="Notas 2 2 15" xfId="35641" xr:uid="{00000000-0005-0000-0000-0000E28B0000}"/>
    <cellStyle name="Notas 2 2 15 2" xfId="40686" xr:uid="{00000000-0005-0000-0000-0000E38B0000}"/>
    <cellStyle name="Notas 2 2 15 3" xfId="38899" xr:uid="{00000000-0005-0000-0000-0000E48B0000}"/>
    <cellStyle name="Notas 2 2 16" xfId="35726" xr:uid="{00000000-0005-0000-0000-0000E58B0000}"/>
    <cellStyle name="Notas 2 2 17" xfId="36227" xr:uid="{00000000-0005-0000-0000-0000E68B0000}"/>
    <cellStyle name="Notas 2 2 17 2" xfId="41129" xr:uid="{00000000-0005-0000-0000-0000E78B0000}"/>
    <cellStyle name="Notas 2 2 17 3" xfId="39331" xr:uid="{00000000-0005-0000-0000-0000E88B0000}"/>
    <cellStyle name="Notas 2 2 18" xfId="36648" xr:uid="{00000000-0005-0000-0000-0000E98B0000}"/>
    <cellStyle name="Notas 2 2 18 2" xfId="41475" xr:uid="{00000000-0005-0000-0000-0000EA8B0000}"/>
    <cellStyle name="Notas 2 2 18 3" xfId="39520" xr:uid="{00000000-0005-0000-0000-0000EB8B0000}"/>
    <cellStyle name="Notas 2 2 19" xfId="38629" xr:uid="{00000000-0005-0000-0000-0000EC8B0000}"/>
    <cellStyle name="Notas 2 2 19 2" xfId="41756" xr:uid="{00000000-0005-0000-0000-0000ED8B0000}"/>
    <cellStyle name="Notas 2 2 19 3" xfId="39850" xr:uid="{00000000-0005-0000-0000-0000EE8B0000}"/>
    <cellStyle name="Notas 2 2 2" xfId="15435" xr:uid="{00000000-0005-0000-0000-0000EF8B0000}"/>
    <cellStyle name="Notas 2 2 2 2" xfId="15436" xr:uid="{00000000-0005-0000-0000-0000F08B0000}"/>
    <cellStyle name="Notas 2 2 2 2 2" xfId="15437" xr:uid="{00000000-0005-0000-0000-0000F18B0000}"/>
    <cellStyle name="Notas 2 2 2 2 2 2" xfId="15438" xr:uid="{00000000-0005-0000-0000-0000F28B0000}"/>
    <cellStyle name="Notas 2 2 2 2 2 2 2" xfId="34995" xr:uid="{00000000-0005-0000-0000-0000F38B0000}"/>
    <cellStyle name="Notas 2 2 2 2 2 3" xfId="37614" xr:uid="{00000000-0005-0000-0000-0000F48B0000}"/>
    <cellStyle name="Notas 2 2 2 2 2 3 2" xfId="41602" xr:uid="{00000000-0005-0000-0000-0000F58B0000}"/>
    <cellStyle name="Notas 2 2 2 2 2 3 3" xfId="39586" xr:uid="{00000000-0005-0000-0000-0000F68B0000}"/>
    <cellStyle name="Notas 2 2 2 2 2 4" xfId="20471" xr:uid="{00000000-0005-0000-0000-0000F78B0000}"/>
    <cellStyle name="Notas 2 2 2 2 3" xfId="15439" xr:uid="{00000000-0005-0000-0000-0000F88B0000}"/>
    <cellStyle name="Notas 2 2 2 2 3 2" xfId="34996" xr:uid="{00000000-0005-0000-0000-0000F98B0000}"/>
    <cellStyle name="Notas 2 2 2 2 3 3" xfId="38175" xr:uid="{00000000-0005-0000-0000-0000FA8B0000}"/>
    <cellStyle name="Notas 2 2 2 2 3 3 2" xfId="41655" xr:uid="{00000000-0005-0000-0000-0000FB8B0000}"/>
    <cellStyle name="Notas 2 2 2 2 3 3 3" xfId="39612" xr:uid="{00000000-0005-0000-0000-0000FC8B0000}"/>
    <cellStyle name="Notas 2 2 2 2 4" xfId="38249" xr:uid="{00000000-0005-0000-0000-0000FD8B0000}"/>
    <cellStyle name="Notas 2 2 2 2 4 2" xfId="41679" xr:uid="{00000000-0005-0000-0000-0000FE8B0000}"/>
    <cellStyle name="Notas 2 2 2 2 4 3" xfId="39636" xr:uid="{00000000-0005-0000-0000-0000FF8B0000}"/>
    <cellStyle name="Notas 2 2 2 2 5" xfId="37211" xr:uid="{00000000-0005-0000-0000-0000008C0000}"/>
    <cellStyle name="Notas 2 2 2 2 5 2" xfId="41541" xr:uid="{00000000-0005-0000-0000-0000018C0000}"/>
    <cellStyle name="Notas 2 2 2 2 5 3" xfId="39549" xr:uid="{00000000-0005-0000-0000-0000028C0000}"/>
    <cellStyle name="Notas 2 2 2 2 6" xfId="18518" xr:uid="{00000000-0005-0000-0000-0000038C0000}"/>
    <cellStyle name="Notas 2 2 2 3" xfId="15440" xr:uid="{00000000-0005-0000-0000-0000048C0000}"/>
    <cellStyle name="Notas 2 2 2 3 2" xfId="15441" xr:uid="{00000000-0005-0000-0000-0000058C0000}"/>
    <cellStyle name="Notas 2 2 2 3 2 2" xfId="34997" xr:uid="{00000000-0005-0000-0000-0000068C0000}"/>
    <cellStyle name="Notas 2 2 2 3 3" xfId="37615" xr:uid="{00000000-0005-0000-0000-0000078C0000}"/>
    <cellStyle name="Notas 2 2 2 3 3 2" xfId="41603" xr:uid="{00000000-0005-0000-0000-0000088C0000}"/>
    <cellStyle name="Notas 2 2 2 3 3 3" xfId="39587" xr:uid="{00000000-0005-0000-0000-0000098C0000}"/>
    <cellStyle name="Notas 2 2 2 3 4" xfId="19482" xr:uid="{00000000-0005-0000-0000-00000A8C0000}"/>
    <cellStyle name="Notas 2 2 2 4" xfId="15442" xr:uid="{00000000-0005-0000-0000-00000B8C0000}"/>
    <cellStyle name="Notas 2 2 2 4 2" xfId="34998" xr:uid="{00000000-0005-0000-0000-00000C8C0000}"/>
    <cellStyle name="Notas 2 2 2 4 3" xfId="38174" xr:uid="{00000000-0005-0000-0000-00000D8C0000}"/>
    <cellStyle name="Notas 2 2 2 4 3 2" xfId="41654" xr:uid="{00000000-0005-0000-0000-00000E8C0000}"/>
    <cellStyle name="Notas 2 2 2 4 3 3" xfId="39611" xr:uid="{00000000-0005-0000-0000-00000F8C0000}"/>
    <cellStyle name="Notas 2 2 2 5" xfId="38248" xr:uid="{00000000-0005-0000-0000-0000108C0000}"/>
    <cellStyle name="Notas 2 2 2 5 2" xfId="41678" xr:uid="{00000000-0005-0000-0000-0000118C0000}"/>
    <cellStyle name="Notas 2 2 2 5 3" xfId="39635" xr:uid="{00000000-0005-0000-0000-0000128C0000}"/>
    <cellStyle name="Notas 2 2 2 6" xfId="38308" xr:uid="{00000000-0005-0000-0000-0000138C0000}"/>
    <cellStyle name="Notas 2 2 2 7" xfId="37210" xr:uid="{00000000-0005-0000-0000-0000148C0000}"/>
    <cellStyle name="Notas 2 2 2 7 2" xfId="41540" xr:uid="{00000000-0005-0000-0000-0000158C0000}"/>
    <cellStyle name="Notas 2 2 2 7 3" xfId="39548" xr:uid="{00000000-0005-0000-0000-0000168C0000}"/>
    <cellStyle name="Notas 2 2 2 8" xfId="18517" xr:uid="{00000000-0005-0000-0000-0000178C0000}"/>
    <cellStyle name="Notas 2 2 20" xfId="38633" xr:uid="{00000000-0005-0000-0000-0000188C0000}"/>
    <cellStyle name="Notas 2 2 20 2" xfId="41760" xr:uid="{00000000-0005-0000-0000-0000198C0000}"/>
    <cellStyle name="Notas 2 2 20 3" xfId="39852" xr:uid="{00000000-0005-0000-0000-00001A8C0000}"/>
    <cellStyle name="Notas 2 2 21" xfId="38587" xr:uid="{00000000-0005-0000-0000-00001B8C0000}"/>
    <cellStyle name="Notas 2 2 21 2" xfId="39818" xr:uid="{00000000-0005-0000-0000-00001C8C0000}"/>
    <cellStyle name="Notas 2 2 22" xfId="38655" xr:uid="{00000000-0005-0000-0000-00001D8C0000}"/>
    <cellStyle name="Notas 2 2 22 2" xfId="39864" xr:uid="{00000000-0005-0000-0000-00001E8C0000}"/>
    <cellStyle name="Notas 2 2 23" xfId="39904" xr:uid="{00000000-0005-0000-0000-00001F8C0000}"/>
    <cellStyle name="Notas 2 2 24" xfId="16668" xr:uid="{00000000-0005-0000-0000-0000208C0000}"/>
    <cellStyle name="Notas 2 2 3" xfId="15443" xr:uid="{00000000-0005-0000-0000-0000218C0000}"/>
    <cellStyle name="Notas 2 2 3 2" xfId="15444" xr:uid="{00000000-0005-0000-0000-0000228C0000}"/>
    <cellStyle name="Notas 2 2 3 2 2" xfId="15445" xr:uid="{00000000-0005-0000-0000-0000238C0000}"/>
    <cellStyle name="Notas 2 2 3 2 2 2" xfId="34999" xr:uid="{00000000-0005-0000-0000-0000248C0000}"/>
    <cellStyle name="Notas 2 2 3 2 2 3" xfId="37616" xr:uid="{00000000-0005-0000-0000-0000258C0000}"/>
    <cellStyle name="Notas 2 2 3 2 2 3 2" xfId="41604" xr:uid="{00000000-0005-0000-0000-0000268C0000}"/>
    <cellStyle name="Notas 2 2 3 2 2 3 3" xfId="39588" xr:uid="{00000000-0005-0000-0000-0000278C0000}"/>
    <cellStyle name="Notas 2 2 3 2 3" xfId="38178" xr:uid="{00000000-0005-0000-0000-0000288C0000}"/>
    <cellStyle name="Notas 2 2 3 2 3 2" xfId="41657" xr:uid="{00000000-0005-0000-0000-0000298C0000}"/>
    <cellStyle name="Notas 2 2 3 2 3 3" xfId="39614" xr:uid="{00000000-0005-0000-0000-00002A8C0000}"/>
    <cellStyle name="Notas 2 2 3 2 4" xfId="38251" xr:uid="{00000000-0005-0000-0000-00002B8C0000}"/>
    <cellStyle name="Notas 2 2 3 2 4 2" xfId="41681" xr:uid="{00000000-0005-0000-0000-00002C8C0000}"/>
    <cellStyle name="Notas 2 2 3 2 4 3" xfId="39638" xr:uid="{00000000-0005-0000-0000-00002D8C0000}"/>
    <cellStyle name="Notas 2 2 3 2 5" xfId="37213" xr:uid="{00000000-0005-0000-0000-00002E8C0000}"/>
    <cellStyle name="Notas 2 2 3 2 5 2" xfId="41543" xr:uid="{00000000-0005-0000-0000-00002F8C0000}"/>
    <cellStyle name="Notas 2 2 3 2 5 3" xfId="39551" xr:uid="{00000000-0005-0000-0000-0000308C0000}"/>
    <cellStyle name="Notas 2 2 3 2 6" xfId="20470" xr:uid="{00000000-0005-0000-0000-0000318C0000}"/>
    <cellStyle name="Notas 2 2 3 3" xfId="15446" xr:uid="{00000000-0005-0000-0000-0000328C0000}"/>
    <cellStyle name="Notas 2 2 3 3 2" xfId="35000" xr:uid="{00000000-0005-0000-0000-0000338C0000}"/>
    <cellStyle name="Notas 2 2 3 3 3" xfId="37617" xr:uid="{00000000-0005-0000-0000-0000348C0000}"/>
    <cellStyle name="Notas 2 2 3 3 3 2" xfId="41605" xr:uid="{00000000-0005-0000-0000-0000358C0000}"/>
    <cellStyle name="Notas 2 2 3 3 3 3" xfId="39589" xr:uid="{00000000-0005-0000-0000-0000368C0000}"/>
    <cellStyle name="Notas 2 2 3 4" xfId="38177" xr:uid="{00000000-0005-0000-0000-0000378C0000}"/>
    <cellStyle name="Notas 2 2 3 4 2" xfId="41656" xr:uid="{00000000-0005-0000-0000-0000388C0000}"/>
    <cellStyle name="Notas 2 2 3 4 3" xfId="39613" xr:uid="{00000000-0005-0000-0000-0000398C0000}"/>
    <cellStyle name="Notas 2 2 3 5" xfId="38250" xr:uid="{00000000-0005-0000-0000-00003A8C0000}"/>
    <cellStyle name="Notas 2 2 3 5 2" xfId="41680" xr:uid="{00000000-0005-0000-0000-00003B8C0000}"/>
    <cellStyle name="Notas 2 2 3 5 3" xfId="39637" xr:uid="{00000000-0005-0000-0000-00003C8C0000}"/>
    <cellStyle name="Notas 2 2 3 6" xfId="37212" xr:uid="{00000000-0005-0000-0000-00003D8C0000}"/>
    <cellStyle name="Notas 2 2 3 6 2" xfId="41542" xr:uid="{00000000-0005-0000-0000-00003E8C0000}"/>
    <cellStyle name="Notas 2 2 3 6 3" xfId="39550" xr:uid="{00000000-0005-0000-0000-00003F8C0000}"/>
    <cellStyle name="Notas 2 2 3 7" xfId="18519" xr:uid="{00000000-0005-0000-0000-0000408C0000}"/>
    <cellStyle name="Notas 2 2 4" xfId="15447" xr:uid="{00000000-0005-0000-0000-0000418C0000}"/>
    <cellStyle name="Notas 2 2 4 2" xfId="15448" xr:uid="{00000000-0005-0000-0000-0000428C0000}"/>
    <cellStyle name="Notas 2 2 4 2 2" xfId="35001" xr:uid="{00000000-0005-0000-0000-0000438C0000}"/>
    <cellStyle name="Notas 2 2 4 3" xfId="38283" xr:uid="{00000000-0005-0000-0000-0000448C0000}"/>
    <cellStyle name="Notas 2 2 4 3 2" xfId="38339" xr:uid="{00000000-0005-0000-0000-0000458C0000}"/>
    <cellStyle name="Notas 2 2 4 4" xfId="38288" xr:uid="{00000000-0005-0000-0000-0000468C0000}"/>
    <cellStyle name="Notas 2 2 4 4 2" xfId="38345" xr:uid="{00000000-0005-0000-0000-0000478C0000}"/>
    <cellStyle name="Notas 2 2 4 5" xfId="38278" xr:uid="{00000000-0005-0000-0000-0000488C0000}"/>
    <cellStyle name="Notas 2 2 4 5 2" xfId="38334" xr:uid="{00000000-0005-0000-0000-0000498C0000}"/>
    <cellStyle name="Notas 2 2 4 6" xfId="38310" xr:uid="{00000000-0005-0000-0000-00004A8C0000}"/>
    <cellStyle name="Notas 2 2 4 7" xfId="19481" xr:uid="{00000000-0005-0000-0000-00004B8C0000}"/>
    <cellStyle name="Notas 2 2 5" xfId="15449" xr:uid="{00000000-0005-0000-0000-00004C8C0000}"/>
    <cellStyle name="Notas 2 2 5 2" xfId="32725" xr:uid="{00000000-0005-0000-0000-00004D8C0000}"/>
    <cellStyle name="Notas 2 2 6" xfId="32753" xr:uid="{00000000-0005-0000-0000-00004E8C0000}"/>
    <cellStyle name="Notas 2 2 6 2" xfId="38247" xr:uid="{00000000-0005-0000-0000-00004F8C0000}"/>
    <cellStyle name="Notas 2 2 7" xfId="32789" xr:uid="{00000000-0005-0000-0000-0000508C0000}"/>
    <cellStyle name="Notas 2 2 8" xfId="32800" xr:uid="{00000000-0005-0000-0000-0000518C0000}"/>
    <cellStyle name="Notas 2 2 9" xfId="32936" xr:uid="{00000000-0005-0000-0000-0000528C0000}"/>
    <cellStyle name="Notas 2 3" xfId="15450" xr:uid="{00000000-0005-0000-0000-0000538C0000}"/>
    <cellStyle name="Notas 2 3 10" xfId="32979" xr:uid="{00000000-0005-0000-0000-0000548C0000}"/>
    <cellStyle name="Notas 2 3 11" xfId="32985" xr:uid="{00000000-0005-0000-0000-0000558C0000}"/>
    <cellStyle name="Notas 2 3 12" xfId="33354" xr:uid="{00000000-0005-0000-0000-0000568C0000}"/>
    <cellStyle name="Notas 2 3 12 2" xfId="35806" xr:uid="{00000000-0005-0000-0000-0000578C0000}"/>
    <cellStyle name="Notas 2 3 12 2 2" xfId="40737" xr:uid="{00000000-0005-0000-0000-0000588C0000}"/>
    <cellStyle name="Notas 2 3 12 2 3" xfId="38949" xr:uid="{00000000-0005-0000-0000-0000598C0000}"/>
    <cellStyle name="Notas 2 3 12 3" xfId="40369" xr:uid="{00000000-0005-0000-0000-00005A8C0000}"/>
    <cellStyle name="Notas 2 3 13" xfId="33731" xr:uid="{00000000-0005-0000-0000-00005B8C0000}"/>
    <cellStyle name="Notas 2 3 13 2" xfId="36016" xr:uid="{00000000-0005-0000-0000-00005C8C0000}"/>
    <cellStyle name="Notas 2 3 13 2 2" xfId="40927" xr:uid="{00000000-0005-0000-0000-00005D8C0000}"/>
    <cellStyle name="Notas 2 3 13 2 3" xfId="39139" xr:uid="{00000000-0005-0000-0000-00005E8C0000}"/>
    <cellStyle name="Notas 2 3 13 3" xfId="40424" xr:uid="{00000000-0005-0000-0000-00005F8C0000}"/>
    <cellStyle name="Notas 2 3 13 4" xfId="38711" xr:uid="{00000000-0005-0000-0000-0000608C0000}"/>
    <cellStyle name="Notas 2 3 14" xfId="36649" xr:uid="{00000000-0005-0000-0000-0000618C0000}"/>
    <cellStyle name="Notas 2 3 14 2" xfId="41476" xr:uid="{00000000-0005-0000-0000-0000628C0000}"/>
    <cellStyle name="Notas 2 3 14 3" xfId="39521" xr:uid="{00000000-0005-0000-0000-0000638C0000}"/>
    <cellStyle name="Notas 2 3 15" xfId="38586" xr:uid="{00000000-0005-0000-0000-0000648C0000}"/>
    <cellStyle name="Notas 2 3 15 2" xfId="39817" xr:uid="{00000000-0005-0000-0000-0000658C0000}"/>
    <cellStyle name="Notas 2 3 16" xfId="39972" xr:uid="{00000000-0005-0000-0000-0000668C0000}"/>
    <cellStyle name="Notas 2 3 17" xfId="18520" xr:uid="{00000000-0005-0000-0000-0000678C0000}"/>
    <cellStyle name="Notas 2 3 2" xfId="15451" xr:uid="{00000000-0005-0000-0000-0000688C0000}"/>
    <cellStyle name="Notas 2 3 2 2" xfId="15452" xr:uid="{00000000-0005-0000-0000-0000698C0000}"/>
    <cellStyle name="Notas 2 3 2 2 2" xfId="15453" xr:uid="{00000000-0005-0000-0000-00006A8C0000}"/>
    <cellStyle name="Notas 2 3 2 2 2 2" xfId="35002" xr:uid="{00000000-0005-0000-0000-00006B8C0000}"/>
    <cellStyle name="Notas 2 3 2 2 3" xfId="20472" xr:uid="{00000000-0005-0000-0000-00006C8C0000}"/>
    <cellStyle name="Notas 2 3 2 3" xfId="15454" xr:uid="{00000000-0005-0000-0000-00006D8C0000}"/>
    <cellStyle name="Notas 2 3 2 3 2" xfId="35003" xr:uid="{00000000-0005-0000-0000-00006E8C0000}"/>
    <cellStyle name="Notas 2 3 2 4" xfId="38285" xr:uid="{00000000-0005-0000-0000-00006F8C0000}"/>
    <cellStyle name="Notas 2 3 2 4 2" xfId="38342" xr:uid="{00000000-0005-0000-0000-0000708C0000}"/>
    <cellStyle name="Notas 2 3 2 5" xfId="38290" xr:uid="{00000000-0005-0000-0000-0000718C0000}"/>
    <cellStyle name="Notas 2 3 2 5 2" xfId="38346" xr:uid="{00000000-0005-0000-0000-0000728C0000}"/>
    <cellStyle name="Notas 2 3 2 6" xfId="38311" xr:uid="{00000000-0005-0000-0000-0000738C0000}"/>
    <cellStyle name="Notas 2 3 2 7" xfId="18521" xr:uid="{00000000-0005-0000-0000-0000748C0000}"/>
    <cellStyle name="Notas 2 3 3" xfId="15455" xr:uid="{00000000-0005-0000-0000-0000758C0000}"/>
    <cellStyle name="Notas 2 3 3 2" xfId="15456" xr:uid="{00000000-0005-0000-0000-0000768C0000}"/>
    <cellStyle name="Notas 2 3 3 2 2" xfId="35004" xr:uid="{00000000-0005-0000-0000-0000778C0000}"/>
    <cellStyle name="Notas 2 3 3 3" xfId="19483" xr:uid="{00000000-0005-0000-0000-0000788C0000}"/>
    <cellStyle name="Notas 2 3 4" xfId="15457" xr:uid="{00000000-0005-0000-0000-0000798C0000}"/>
    <cellStyle name="Notas 2 3 4 2" xfId="32718" xr:uid="{00000000-0005-0000-0000-00007A8C0000}"/>
    <cellStyle name="Notas 2 3 5" xfId="32726" xr:uid="{00000000-0005-0000-0000-00007B8C0000}"/>
    <cellStyle name="Notas 2 3 6" xfId="32754" xr:uid="{00000000-0005-0000-0000-00007C8C0000}"/>
    <cellStyle name="Notas 2 3 7" xfId="32790" xr:uid="{00000000-0005-0000-0000-00007D8C0000}"/>
    <cellStyle name="Notas 2 3 8" xfId="32801" xr:uid="{00000000-0005-0000-0000-00007E8C0000}"/>
    <cellStyle name="Notas 2 3 9" xfId="32937" xr:uid="{00000000-0005-0000-0000-00007F8C0000}"/>
    <cellStyle name="Notas 2 4" xfId="15458" xr:uid="{00000000-0005-0000-0000-0000808C0000}"/>
    <cellStyle name="Notas 2 4 10" xfId="32980" xr:uid="{00000000-0005-0000-0000-0000818C0000}"/>
    <cellStyle name="Notas 2 4 11" xfId="32986" xr:uid="{00000000-0005-0000-0000-0000828C0000}"/>
    <cellStyle name="Notas 2 4 12" xfId="18522" xr:uid="{00000000-0005-0000-0000-0000838C0000}"/>
    <cellStyle name="Notas 2 4 2" xfId="15459" xr:uid="{00000000-0005-0000-0000-0000848C0000}"/>
    <cellStyle name="Notas 2 4 2 2" xfId="15460" xr:uid="{00000000-0005-0000-0000-0000858C0000}"/>
    <cellStyle name="Notas 2 4 2 2 2" xfId="35006" xr:uid="{00000000-0005-0000-0000-0000868C0000}"/>
    <cellStyle name="Notas 2 4 2 2 3" xfId="35005" xr:uid="{00000000-0005-0000-0000-0000878C0000}"/>
    <cellStyle name="Notas 2 4 2 3" xfId="35007" xr:uid="{00000000-0005-0000-0000-0000888C0000}"/>
    <cellStyle name="Notas 2 4 2 3 2" xfId="38340" xr:uid="{00000000-0005-0000-0000-0000898C0000}"/>
    <cellStyle name="Notas 2 4 2 4" xfId="38287" xr:uid="{00000000-0005-0000-0000-00008A8C0000}"/>
    <cellStyle name="Notas 2 4 2 4 2" xfId="38344" xr:uid="{00000000-0005-0000-0000-00008B8C0000}"/>
    <cellStyle name="Notas 2 4 2 5" xfId="38279" xr:uid="{00000000-0005-0000-0000-00008C8C0000}"/>
    <cellStyle name="Notas 2 4 2 5 2" xfId="38335" xr:uid="{00000000-0005-0000-0000-00008D8C0000}"/>
    <cellStyle name="Notas 2 4 2 6" xfId="38312" xr:uid="{00000000-0005-0000-0000-00008E8C0000}"/>
    <cellStyle name="Notas 2 4 2 7" xfId="20469" xr:uid="{00000000-0005-0000-0000-00008F8C0000}"/>
    <cellStyle name="Notas 2 4 3" xfId="15461" xr:uid="{00000000-0005-0000-0000-0000908C0000}"/>
    <cellStyle name="Notas 2 4 3 2" xfId="32714" xr:uid="{00000000-0005-0000-0000-0000918C0000}"/>
    <cellStyle name="Notas 2 4 4" xfId="32719" xr:uid="{00000000-0005-0000-0000-0000928C0000}"/>
    <cellStyle name="Notas 2 4 4 2" xfId="38252" xr:uid="{00000000-0005-0000-0000-0000938C0000}"/>
    <cellStyle name="Notas 2 4 5" xfId="32727" xr:uid="{00000000-0005-0000-0000-0000948C0000}"/>
    <cellStyle name="Notas 2 4 6" xfId="32755" xr:uid="{00000000-0005-0000-0000-0000958C0000}"/>
    <cellStyle name="Notas 2 4 7" xfId="32791" xr:uid="{00000000-0005-0000-0000-0000968C0000}"/>
    <cellStyle name="Notas 2 4 8" xfId="32802" xr:uid="{00000000-0005-0000-0000-0000978C0000}"/>
    <cellStyle name="Notas 2 4 9" xfId="32938" xr:uid="{00000000-0005-0000-0000-0000988C0000}"/>
    <cellStyle name="Notas 2 5" xfId="15462" xr:uid="{00000000-0005-0000-0000-0000998C0000}"/>
    <cellStyle name="Notas 2 5 2" xfId="15463" xr:uid="{00000000-0005-0000-0000-00009A8C0000}"/>
    <cellStyle name="Notas 2 5 2 2" xfId="35009" xr:uid="{00000000-0005-0000-0000-00009B8C0000}"/>
    <cellStyle name="Notas 2 5 2 2 2" xfId="37618" xr:uid="{00000000-0005-0000-0000-00009C8C0000}"/>
    <cellStyle name="Notas 2 5 2 2 2 2" xfId="41606" xr:uid="{00000000-0005-0000-0000-00009D8C0000}"/>
    <cellStyle name="Notas 2 5 2 2 2 3" xfId="39590" xr:uid="{00000000-0005-0000-0000-00009E8C0000}"/>
    <cellStyle name="Notas 2 5 2 3" xfId="35008" xr:uid="{00000000-0005-0000-0000-00009F8C0000}"/>
    <cellStyle name="Notas 2 5 2 3 2" xfId="38182" xr:uid="{00000000-0005-0000-0000-0000A08C0000}"/>
    <cellStyle name="Notas 2 5 2 3 2 2" xfId="41659" xr:uid="{00000000-0005-0000-0000-0000A18C0000}"/>
    <cellStyle name="Notas 2 5 2 3 2 3" xfId="39616" xr:uid="{00000000-0005-0000-0000-0000A28C0000}"/>
    <cellStyle name="Notas 2 5 2 4" xfId="38254" xr:uid="{00000000-0005-0000-0000-0000A38C0000}"/>
    <cellStyle name="Notas 2 5 2 4 2" xfId="41683" xr:uid="{00000000-0005-0000-0000-0000A48C0000}"/>
    <cellStyle name="Notas 2 5 2 4 3" xfId="39640" xr:uid="{00000000-0005-0000-0000-0000A58C0000}"/>
    <cellStyle name="Notas 2 5 2 5" xfId="37215" xr:uid="{00000000-0005-0000-0000-0000A68C0000}"/>
    <cellStyle name="Notas 2 5 2 5 2" xfId="41545" xr:uid="{00000000-0005-0000-0000-0000A78C0000}"/>
    <cellStyle name="Notas 2 5 2 5 3" xfId="39553" xr:uid="{00000000-0005-0000-0000-0000A88C0000}"/>
    <cellStyle name="Notas 2 5 3" xfId="35010" xr:uid="{00000000-0005-0000-0000-0000A98C0000}"/>
    <cellStyle name="Notas 2 5 3 2" xfId="37619" xr:uid="{00000000-0005-0000-0000-0000AA8C0000}"/>
    <cellStyle name="Notas 2 5 3 2 2" xfId="41607" xr:uid="{00000000-0005-0000-0000-0000AB8C0000}"/>
    <cellStyle name="Notas 2 5 3 2 3" xfId="39591" xr:uid="{00000000-0005-0000-0000-0000AC8C0000}"/>
    <cellStyle name="Notas 2 5 4" xfId="38181" xr:uid="{00000000-0005-0000-0000-0000AD8C0000}"/>
    <cellStyle name="Notas 2 5 4 2" xfId="41658" xr:uid="{00000000-0005-0000-0000-0000AE8C0000}"/>
    <cellStyle name="Notas 2 5 4 3" xfId="39615" xr:uid="{00000000-0005-0000-0000-0000AF8C0000}"/>
    <cellStyle name="Notas 2 5 5" xfId="38253" xr:uid="{00000000-0005-0000-0000-0000B08C0000}"/>
    <cellStyle name="Notas 2 5 5 2" xfId="41682" xr:uid="{00000000-0005-0000-0000-0000B18C0000}"/>
    <cellStyle name="Notas 2 5 5 3" xfId="39639" xr:uid="{00000000-0005-0000-0000-0000B28C0000}"/>
    <cellStyle name="Notas 2 5 6" xfId="37214" xr:uid="{00000000-0005-0000-0000-0000B38C0000}"/>
    <cellStyle name="Notas 2 5 6 2" xfId="41544" xr:uid="{00000000-0005-0000-0000-0000B48C0000}"/>
    <cellStyle name="Notas 2 5 6 3" xfId="39552" xr:uid="{00000000-0005-0000-0000-0000B58C0000}"/>
    <cellStyle name="Notas 2 5 7" xfId="19480" xr:uid="{00000000-0005-0000-0000-0000B68C0000}"/>
    <cellStyle name="Notas 2 6" xfId="15464" xr:uid="{00000000-0005-0000-0000-0000B78C0000}"/>
    <cellStyle name="Notas 2 6 2" xfId="35012" xr:uid="{00000000-0005-0000-0000-0000B88C0000}"/>
    <cellStyle name="Notas 2 6 2 2" xfId="37620" xr:uid="{00000000-0005-0000-0000-0000B98C0000}"/>
    <cellStyle name="Notas 2 6 2 2 2" xfId="41608" xr:uid="{00000000-0005-0000-0000-0000BA8C0000}"/>
    <cellStyle name="Notas 2 6 2 2 3" xfId="39592" xr:uid="{00000000-0005-0000-0000-0000BB8C0000}"/>
    <cellStyle name="Notas 2 6 2 3" xfId="38185" xr:uid="{00000000-0005-0000-0000-0000BC8C0000}"/>
    <cellStyle name="Notas 2 6 2 3 2" xfId="41661" xr:uid="{00000000-0005-0000-0000-0000BD8C0000}"/>
    <cellStyle name="Notas 2 6 2 3 3" xfId="39618" xr:uid="{00000000-0005-0000-0000-0000BE8C0000}"/>
    <cellStyle name="Notas 2 6 2 4" xfId="38256" xr:uid="{00000000-0005-0000-0000-0000BF8C0000}"/>
    <cellStyle name="Notas 2 6 2 4 2" xfId="41685" xr:uid="{00000000-0005-0000-0000-0000C08C0000}"/>
    <cellStyle name="Notas 2 6 2 4 3" xfId="39642" xr:uid="{00000000-0005-0000-0000-0000C18C0000}"/>
    <cellStyle name="Notas 2 6 2 5" xfId="37217" xr:uid="{00000000-0005-0000-0000-0000C28C0000}"/>
    <cellStyle name="Notas 2 6 2 5 2" xfId="41547" xr:uid="{00000000-0005-0000-0000-0000C38C0000}"/>
    <cellStyle name="Notas 2 6 2 5 3" xfId="39555" xr:uid="{00000000-0005-0000-0000-0000C48C0000}"/>
    <cellStyle name="Notas 2 6 3" xfId="35011" xr:uid="{00000000-0005-0000-0000-0000C58C0000}"/>
    <cellStyle name="Notas 2 6 3 2" xfId="37621" xr:uid="{00000000-0005-0000-0000-0000C68C0000}"/>
    <cellStyle name="Notas 2 6 3 2 2" xfId="41609" xr:uid="{00000000-0005-0000-0000-0000C78C0000}"/>
    <cellStyle name="Notas 2 6 3 2 3" xfId="39593" xr:uid="{00000000-0005-0000-0000-0000C88C0000}"/>
    <cellStyle name="Notas 2 6 4" xfId="38184" xr:uid="{00000000-0005-0000-0000-0000C98C0000}"/>
    <cellStyle name="Notas 2 6 4 2" xfId="41660" xr:uid="{00000000-0005-0000-0000-0000CA8C0000}"/>
    <cellStyle name="Notas 2 6 4 3" xfId="39617" xr:uid="{00000000-0005-0000-0000-0000CB8C0000}"/>
    <cellStyle name="Notas 2 6 5" xfId="38255" xr:uid="{00000000-0005-0000-0000-0000CC8C0000}"/>
    <cellStyle name="Notas 2 6 5 2" xfId="41684" xr:uid="{00000000-0005-0000-0000-0000CD8C0000}"/>
    <cellStyle name="Notas 2 6 5 3" xfId="39641" xr:uid="{00000000-0005-0000-0000-0000CE8C0000}"/>
    <cellStyle name="Notas 2 6 6" xfId="38323" xr:uid="{00000000-0005-0000-0000-0000CF8C0000}"/>
    <cellStyle name="Notas 2 6 7" xfId="37216" xr:uid="{00000000-0005-0000-0000-0000D08C0000}"/>
    <cellStyle name="Notas 2 6 7 2" xfId="41546" xr:uid="{00000000-0005-0000-0000-0000D18C0000}"/>
    <cellStyle name="Notas 2 6 7 3" xfId="39554" xr:uid="{00000000-0005-0000-0000-0000D28C0000}"/>
    <cellStyle name="Notas 2 7" xfId="15465" xr:uid="{00000000-0005-0000-0000-0000D38C0000}"/>
    <cellStyle name="Notas 2 7 2" xfId="35013" xr:uid="{00000000-0005-0000-0000-0000D48C0000}"/>
    <cellStyle name="Notas 2 7 2 2" xfId="37622" xr:uid="{00000000-0005-0000-0000-0000D58C0000}"/>
    <cellStyle name="Notas 2 7 2 2 2" xfId="41610" xr:uid="{00000000-0005-0000-0000-0000D68C0000}"/>
    <cellStyle name="Notas 2 7 2 2 3" xfId="39594" xr:uid="{00000000-0005-0000-0000-0000D78C0000}"/>
    <cellStyle name="Notas 2 7 2 3" xfId="38188" xr:uid="{00000000-0005-0000-0000-0000D88C0000}"/>
    <cellStyle name="Notas 2 7 2 3 2" xfId="41663" xr:uid="{00000000-0005-0000-0000-0000D98C0000}"/>
    <cellStyle name="Notas 2 7 2 3 3" xfId="39620" xr:uid="{00000000-0005-0000-0000-0000DA8C0000}"/>
    <cellStyle name="Notas 2 7 2 4" xfId="38258" xr:uid="{00000000-0005-0000-0000-0000DB8C0000}"/>
    <cellStyle name="Notas 2 7 2 4 2" xfId="41687" xr:uid="{00000000-0005-0000-0000-0000DC8C0000}"/>
    <cellStyle name="Notas 2 7 2 4 3" xfId="39644" xr:uid="{00000000-0005-0000-0000-0000DD8C0000}"/>
    <cellStyle name="Notas 2 7 2 5" xfId="37219" xr:uid="{00000000-0005-0000-0000-0000DE8C0000}"/>
    <cellStyle name="Notas 2 7 2 5 2" xfId="41549" xr:uid="{00000000-0005-0000-0000-0000DF8C0000}"/>
    <cellStyle name="Notas 2 7 2 5 3" xfId="39557" xr:uid="{00000000-0005-0000-0000-0000E08C0000}"/>
    <cellStyle name="Notas 2 7 3" xfId="35758" xr:uid="{00000000-0005-0000-0000-0000E18C0000}"/>
    <cellStyle name="Notas 2 7 3 2" xfId="37623" xr:uid="{00000000-0005-0000-0000-0000E28C0000}"/>
    <cellStyle name="Notas 2 7 3 2 2" xfId="41611" xr:uid="{00000000-0005-0000-0000-0000E38C0000}"/>
    <cellStyle name="Notas 2 7 3 2 3" xfId="39595" xr:uid="{00000000-0005-0000-0000-0000E48C0000}"/>
    <cellStyle name="Notas 2 7 3 3" xfId="40712" xr:uid="{00000000-0005-0000-0000-0000E58C0000}"/>
    <cellStyle name="Notas 2 7 3 4" xfId="38924" xr:uid="{00000000-0005-0000-0000-0000E68C0000}"/>
    <cellStyle name="Notas 2 7 4" xfId="38187" xr:uid="{00000000-0005-0000-0000-0000E78C0000}"/>
    <cellStyle name="Notas 2 7 4 2" xfId="41662" xr:uid="{00000000-0005-0000-0000-0000E88C0000}"/>
    <cellStyle name="Notas 2 7 4 3" xfId="39619" xr:uid="{00000000-0005-0000-0000-0000E98C0000}"/>
    <cellStyle name="Notas 2 7 5" xfId="38257" xr:uid="{00000000-0005-0000-0000-0000EA8C0000}"/>
    <cellStyle name="Notas 2 7 5 2" xfId="41686" xr:uid="{00000000-0005-0000-0000-0000EB8C0000}"/>
    <cellStyle name="Notas 2 7 5 3" xfId="39643" xr:uid="{00000000-0005-0000-0000-0000EC8C0000}"/>
    <cellStyle name="Notas 2 7 6" xfId="37218" xr:uid="{00000000-0005-0000-0000-0000ED8C0000}"/>
    <cellStyle name="Notas 2 7 6 2" xfId="41548" xr:uid="{00000000-0005-0000-0000-0000EE8C0000}"/>
    <cellStyle name="Notas 2 7 6 3" xfId="39556" xr:uid="{00000000-0005-0000-0000-0000EF8C0000}"/>
    <cellStyle name="Notas 2 7 7" xfId="40302" xr:uid="{00000000-0005-0000-0000-0000F08C0000}"/>
    <cellStyle name="Notas 2 8" xfId="33589" xr:uid="{00000000-0005-0000-0000-0000F18C0000}"/>
    <cellStyle name="Notas 2 8 2" xfId="35967" xr:uid="{00000000-0005-0000-0000-0000F28C0000}"/>
    <cellStyle name="Notas 2 8 2 2" xfId="37624" xr:uid="{00000000-0005-0000-0000-0000F38C0000}"/>
    <cellStyle name="Notas 2 8 2 2 2" xfId="41612" xr:uid="{00000000-0005-0000-0000-0000F48C0000}"/>
    <cellStyle name="Notas 2 8 2 2 3" xfId="39596" xr:uid="{00000000-0005-0000-0000-0000F58C0000}"/>
    <cellStyle name="Notas 2 8 2 3" xfId="40898" xr:uid="{00000000-0005-0000-0000-0000F68C0000}"/>
    <cellStyle name="Notas 2 8 2 4" xfId="39110" xr:uid="{00000000-0005-0000-0000-0000F78C0000}"/>
    <cellStyle name="Notas 2 8 3" xfId="38190" xr:uid="{00000000-0005-0000-0000-0000F88C0000}"/>
    <cellStyle name="Notas 2 8 3 2" xfId="41664" xr:uid="{00000000-0005-0000-0000-0000F98C0000}"/>
    <cellStyle name="Notas 2 8 3 3" xfId="39621" xr:uid="{00000000-0005-0000-0000-0000FA8C0000}"/>
    <cellStyle name="Notas 2 8 4" xfId="38259" xr:uid="{00000000-0005-0000-0000-0000FB8C0000}"/>
    <cellStyle name="Notas 2 8 4 2" xfId="41688" xr:uid="{00000000-0005-0000-0000-0000FC8C0000}"/>
    <cellStyle name="Notas 2 8 4 3" xfId="39645" xr:uid="{00000000-0005-0000-0000-0000FD8C0000}"/>
    <cellStyle name="Notas 2 8 5" xfId="37220" xr:uid="{00000000-0005-0000-0000-0000FE8C0000}"/>
    <cellStyle name="Notas 2 8 5 2" xfId="41550" xr:uid="{00000000-0005-0000-0000-0000FF8C0000}"/>
    <cellStyle name="Notas 2 8 5 3" xfId="39558" xr:uid="{00000000-0005-0000-0000-0000008D0000}"/>
    <cellStyle name="Notas 2 8 6" xfId="40392" xr:uid="{00000000-0005-0000-0000-0000018D0000}"/>
    <cellStyle name="Notas 2 8 7" xfId="38682" xr:uid="{00000000-0005-0000-0000-0000028D0000}"/>
    <cellStyle name="Notas 2 9" xfId="34014" xr:uid="{00000000-0005-0000-0000-0000038D0000}"/>
    <cellStyle name="Notas 2 9 2" xfId="37625" xr:uid="{00000000-0005-0000-0000-0000048D0000}"/>
    <cellStyle name="Notas 2 9 2 2" xfId="41613" xr:uid="{00000000-0005-0000-0000-0000058D0000}"/>
    <cellStyle name="Notas 2 9 2 3" xfId="39597" xr:uid="{00000000-0005-0000-0000-0000068D0000}"/>
    <cellStyle name="Notas 20" xfId="33355" xr:uid="{00000000-0005-0000-0000-0000078D0000}"/>
    <cellStyle name="Notas 20 2" xfId="33356" xr:uid="{00000000-0005-0000-0000-0000088D0000}"/>
    <cellStyle name="Notas 20 2 2" xfId="33733" xr:uid="{00000000-0005-0000-0000-0000098D0000}"/>
    <cellStyle name="Notas 20 2 2 2" xfId="36018" xr:uid="{00000000-0005-0000-0000-00000A8D0000}"/>
    <cellStyle name="Notas 20 2 2 2 2" xfId="40929" xr:uid="{00000000-0005-0000-0000-00000B8D0000}"/>
    <cellStyle name="Notas 20 2 2 2 3" xfId="39141" xr:uid="{00000000-0005-0000-0000-00000C8D0000}"/>
    <cellStyle name="Notas 20 2 2 3" xfId="40426" xr:uid="{00000000-0005-0000-0000-00000D8D0000}"/>
    <cellStyle name="Notas 20 2 2 4" xfId="38713" xr:uid="{00000000-0005-0000-0000-00000E8D0000}"/>
    <cellStyle name="Notas 20 2 3" xfId="35808" xr:uid="{00000000-0005-0000-0000-00000F8D0000}"/>
    <cellStyle name="Notas 20 2 3 2" xfId="40739" xr:uid="{00000000-0005-0000-0000-0000108D0000}"/>
    <cellStyle name="Notas 20 2 3 3" xfId="38951" xr:uid="{00000000-0005-0000-0000-0000118D0000}"/>
    <cellStyle name="Notas 20 2 4" xfId="36464" xr:uid="{00000000-0005-0000-0000-0000128D0000}"/>
    <cellStyle name="Notas 20 2 4 2" xfId="41320" xr:uid="{00000000-0005-0000-0000-0000138D0000}"/>
    <cellStyle name="Notas 20 2 4 3" xfId="39365" xr:uid="{00000000-0005-0000-0000-0000148D0000}"/>
    <cellStyle name="Notas 20 2 5" xfId="38584" xr:uid="{00000000-0005-0000-0000-0000158D0000}"/>
    <cellStyle name="Notas 20 2 5 2" xfId="39815" xr:uid="{00000000-0005-0000-0000-0000168D0000}"/>
    <cellStyle name="Notas 20 3" xfId="33732" xr:uid="{00000000-0005-0000-0000-0000178D0000}"/>
    <cellStyle name="Notas 20 3 2" xfId="36017" xr:uid="{00000000-0005-0000-0000-0000188D0000}"/>
    <cellStyle name="Notas 20 3 2 2" xfId="40928" xr:uid="{00000000-0005-0000-0000-0000198D0000}"/>
    <cellStyle name="Notas 20 3 2 3" xfId="39140" xr:uid="{00000000-0005-0000-0000-00001A8D0000}"/>
    <cellStyle name="Notas 20 3 3" xfId="40425" xr:uid="{00000000-0005-0000-0000-00001B8D0000}"/>
    <cellStyle name="Notas 20 3 4" xfId="38712" xr:uid="{00000000-0005-0000-0000-00001C8D0000}"/>
    <cellStyle name="Notas 20 4" xfId="35807" xr:uid="{00000000-0005-0000-0000-00001D8D0000}"/>
    <cellStyle name="Notas 20 4 2" xfId="40738" xr:uid="{00000000-0005-0000-0000-00001E8D0000}"/>
    <cellStyle name="Notas 20 4 3" xfId="38950" xr:uid="{00000000-0005-0000-0000-00001F8D0000}"/>
    <cellStyle name="Notas 20 5" xfId="36463" xr:uid="{00000000-0005-0000-0000-0000208D0000}"/>
    <cellStyle name="Notas 20 5 2" xfId="41319" xr:uid="{00000000-0005-0000-0000-0000218D0000}"/>
    <cellStyle name="Notas 20 5 3" xfId="39364" xr:uid="{00000000-0005-0000-0000-0000228D0000}"/>
    <cellStyle name="Notas 20 6" xfId="38585" xr:uid="{00000000-0005-0000-0000-0000238D0000}"/>
    <cellStyle name="Notas 20 6 2" xfId="39816" xr:uid="{00000000-0005-0000-0000-0000248D0000}"/>
    <cellStyle name="Notas 21" xfId="33357" xr:uid="{00000000-0005-0000-0000-0000258D0000}"/>
    <cellStyle name="Notas 21 2" xfId="33358" xr:uid="{00000000-0005-0000-0000-0000268D0000}"/>
    <cellStyle name="Notas 21 2 2" xfId="33735" xr:uid="{00000000-0005-0000-0000-0000278D0000}"/>
    <cellStyle name="Notas 21 2 2 2" xfId="36020" xr:uid="{00000000-0005-0000-0000-0000288D0000}"/>
    <cellStyle name="Notas 21 2 2 2 2" xfId="40931" xr:uid="{00000000-0005-0000-0000-0000298D0000}"/>
    <cellStyle name="Notas 21 2 2 2 3" xfId="39143" xr:uid="{00000000-0005-0000-0000-00002A8D0000}"/>
    <cellStyle name="Notas 21 2 2 3" xfId="40428" xr:uid="{00000000-0005-0000-0000-00002B8D0000}"/>
    <cellStyle name="Notas 21 2 2 4" xfId="38715" xr:uid="{00000000-0005-0000-0000-00002C8D0000}"/>
    <cellStyle name="Notas 21 2 3" xfId="35810" xr:uid="{00000000-0005-0000-0000-00002D8D0000}"/>
    <cellStyle name="Notas 21 2 3 2" xfId="40741" xr:uid="{00000000-0005-0000-0000-00002E8D0000}"/>
    <cellStyle name="Notas 21 2 3 3" xfId="38953" xr:uid="{00000000-0005-0000-0000-00002F8D0000}"/>
    <cellStyle name="Notas 21 2 4" xfId="36466" xr:uid="{00000000-0005-0000-0000-0000308D0000}"/>
    <cellStyle name="Notas 21 2 4 2" xfId="41322" xr:uid="{00000000-0005-0000-0000-0000318D0000}"/>
    <cellStyle name="Notas 21 2 4 3" xfId="39367" xr:uid="{00000000-0005-0000-0000-0000328D0000}"/>
    <cellStyle name="Notas 21 2 5" xfId="38582" xr:uid="{00000000-0005-0000-0000-0000338D0000}"/>
    <cellStyle name="Notas 21 2 5 2" xfId="39813" xr:uid="{00000000-0005-0000-0000-0000348D0000}"/>
    <cellStyle name="Notas 21 3" xfId="33734" xr:uid="{00000000-0005-0000-0000-0000358D0000}"/>
    <cellStyle name="Notas 21 3 2" xfId="36019" xr:uid="{00000000-0005-0000-0000-0000368D0000}"/>
    <cellStyle name="Notas 21 3 2 2" xfId="40930" xr:uid="{00000000-0005-0000-0000-0000378D0000}"/>
    <cellStyle name="Notas 21 3 2 3" xfId="39142" xr:uid="{00000000-0005-0000-0000-0000388D0000}"/>
    <cellStyle name="Notas 21 3 3" xfId="40427" xr:uid="{00000000-0005-0000-0000-0000398D0000}"/>
    <cellStyle name="Notas 21 3 4" xfId="38714" xr:uid="{00000000-0005-0000-0000-00003A8D0000}"/>
    <cellStyle name="Notas 21 4" xfId="35809" xr:uid="{00000000-0005-0000-0000-00003B8D0000}"/>
    <cellStyle name="Notas 21 4 2" xfId="40740" xr:uid="{00000000-0005-0000-0000-00003C8D0000}"/>
    <cellStyle name="Notas 21 4 3" xfId="38952" xr:uid="{00000000-0005-0000-0000-00003D8D0000}"/>
    <cellStyle name="Notas 21 5" xfId="36465" xr:uid="{00000000-0005-0000-0000-00003E8D0000}"/>
    <cellStyle name="Notas 21 5 2" xfId="41321" xr:uid="{00000000-0005-0000-0000-00003F8D0000}"/>
    <cellStyle name="Notas 21 5 3" xfId="39366" xr:uid="{00000000-0005-0000-0000-0000408D0000}"/>
    <cellStyle name="Notas 21 6" xfId="38583" xr:uid="{00000000-0005-0000-0000-0000418D0000}"/>
    <cellStyle name="Notas 21 6 2" xfId="39814" xr:uid="{00000000-0005-0000-0000-0000428D0000}"/>
    <cellStyle name="Notas 22" xfId="33359" xr:uid="{00000000-0005-0000-0000-0000438D0000}"/>
    <cellStyle name="Notas 22 2" xfId="33360" xr:uid="{00000000-0005-0000-0000-0000448D0000}"/>
    <cellStyle name="Notas 22 2 2" xfId="33737" xr:uid="{00000000-0005-0000-0000-0000458D0000}"/>
    <cellStyle name="Notas 22 2 2 2" xfId="36022" xr:uid="{00000000-0005-0000-0000-0000468D0000}"/>
    <cellStyle name="Notas 22 2 2 2 2" xfId="40933" xr:uid="{00000000-0005-0000-0000-0000478D0000}"/>
    <cellStyle name="Notas 22 2 2 2 3" xfId="39145" xr:uid="{00000000-0005-0000-0000-0000488D0000}"/>
    <cellStyle name="Notas 22 2 2 3" xfId="40430" xr:uid="{00000000-0005-0000-0000-0000498D0000}"/>
    <cellStyle name="Notas 22 2 2 4" xfId="38717" xr:uid="{00000000-0005-0000-0000-00004A8D0000}"/>
    <cellStyle name="Notas 22 2 3" xfId="35812" xr:uid="{00000000-0005-0000-0000-00004B8D0000}"/>
    <cellStyle name="Notas 22 2 3 2" xfId="40743" xr:uid="{00000000-0005-0000-0000-00004C8D0000}"/>
    <cellStyle name="Notas 22 2 3 3" xfId="38955" xr:uid="{00000000-0005-0000-0000-00004D8D0000}"/>
    <cellStyle name="Notas 22 2 4" xfId="36468" xr:uid="{00000000-0005-0000-0000-00004E8D0000}"/>
    <cellStyle name="Notas 22 2 4 2" xfId="41324" xr:uid="{00000000-0005-0000-0000-00004F8D0000}"/>
    <cellStyle name="Notas 22 2 4 3" xfId="39369" xr:uid="{00000000-0005-0000-0000-0000508D0000}"/>
    <cellStyle name="Notas 22 2 5" xfId="38580" xr:uid="{00000000-0005-0000-0000-0000518D0000}"/>
    <cellStyle name="Notas 22 2 5 2" xfId="39811" xr:uid="{00000000-0005-0000-0000-0000528D0000}"/>
    <cellStyle name="Notas 22 3" xfId="33736" xr:uid="{00000000-0005-0000-0000-0000538D0000}"/>
    <cellStyle name="Notas 22 3 2" xfId="36021" xr:uid="{00000000-0005-0000-0000-0000548D0000}"/>
    <cellStyle name="Notas 22 3 2 2" xfId="40932" xr:uid="{00000000-0005-0000-0000-0000558D0000}"/>
    <cellStyle name="Notas 22 3 2 3" xfId="39144" xr:uid="{00000000-0005-0000-0000-0000568D0000}"/>
    <cellStyle name="Notas 22 3 3" xfId="40429" xr:uid="{00000000-0005-0000-0000-0000578D0000}"/>
    <cellStyle name="Notas 22 3 4" xfId="38716" xr:uid="{00000000-0005-0000-0000-0000588D0000}"/>
    <cellStyle name="Notas 22 4" xfId="35811" xr:uid="{00000000-0005-0000-0000-0000598D0000}"/>
    <cellStyle name="Notas 22 4 2" xfId="40742" xr:uid="{00000000-0005-0000-0000-00005A8D0000}"/>
    <cellStyle name="Notas 22 4 3" xfId="38954" xr:uid="{00000000-0005-0000-0000-00005B8D0000}"/>
    <cellStyle name="Notas 22 5" xfId="36467" xr:uid="{00000000-0005-0000-0000-00005C8D0000}"/>
    <cellStyle name="Notas 22 5 2" xfId="41323" xr:uid="{00000000-0005-0000-0000-00005D8D0000}"/>
    <cellStyle name="Notas 22 5 3" xfId="39368" xr:uid="{00000000-0005-0000-0000-00005E8D0000}"/>
    <cellStyle name="Notas 22 6" xfId="38581" xr:uid="{00000000-0005-0000-0000-00005F8D0000}"/>
    <cellStyle name="Notas 22 6 2" xfId="39812" xr:uid="{00000000-0005-0000-0000-0000608D0000}"/>
    <cellStyle name="Notas 23" xfId="33361" xr:uid="{00000000-0005-0000-0000-0000618D0000}"/>
    <cellStyle name="Notas 23 2" xfId="33362" xr:uid="{00000000-0005-0000-0000-0000628D0000}"/>
    <cellStyle name="Notas 23 2 2" xfId="33739" xr:uid="{00000000-0005-0000-0000-0000638D0000}"/>
    <cellStyle name="Notas 23 2 2 2" xfId="36024" xr:uid="{00000000-0005-0000-0000-0000648D0000}"/>
    <cellStyle name="Notas 23 2 2 2 2" xfId="40935" xr:uid="{00000000-0005-0000-0000-0000658D0000}"/>
    <cellStyle name="Notas 23 2 2 2 3" xfId="39147" xr:uid="{00000000-0005-0000-0000-0000668D0000}"/>
    <cellStyle name="Notas 23 2 2 3" xfId="40432" xr:uid="{00000000-0005-0000-0000-0000678D0000}"/>
    <cellStyle name="Notas 23 2 2 4" xfId="38719" xr:uid="{00000000-0005-0000-0000-0000688D0000}"/>
    <cellStyle name="Notas 23 2 3" xfId="35814" xr:uid="{00000000-0005-0000-0000-0000698D0000}"/>
    <cellStyle name="Notas 23 2 3 2" xfId="40745" xr:uid="{00000000-0005-0000-0000-00006A8D0000}"/>
    <cellStyle name="Notas 23 2 3 3" xfId="38957" xr:uid="{00000000-0005-0000-0000-00006B8D0000}"/>
    <cellStyle name="Notas 23 2 4" xfId="36470" xr:uid="{00000000-0005-0000-0000-00006C8D0000}"/>
    <cellStyle name="Notas 23 2 4 2" xfId="41326" xr:uid="{00000000-0005-0000-0000-00006D8D0000}"/>
    <cellStyle name="Notas 23 2 4 3" xfId="39371" xr:uid="{00000000-0005-0000-0000-00006E8D0000}"/>
    <cellStyle name="Notas 23 2 5" xfId="38578" xr:uid="{00000000-0005-0000-0000-00006F8D0000}"/>
    <cellStyle name="Notas 23 2 5 2" xfId="39809" xr:uid="{00000000-0005-0000-0000-0000708D0000}"/>
    <cellStyle name="Notas 23 3" xfId="33738" xr:uid="{00000000-0005-0000-0000-0000718D0000}"/>
    <cellStyle name="Notas 23 3 2" xfId="36023" xr:uid="{00000000-0005-0000-0000-0000728D0000}"/>
    <cellStyle name="Notas 23 3 2 2" xfId="40934" xr:uid="{00000000-0005-0000-0000-0000738D0000}"/>
    <cellStyle name="Notas 23 3 2 3" xfId="39146" xr:uid="{00000000-0005-0000-0000-0000748D0000}"/>
    <cellStyle name="Notas 23 3 3" xfId="40431" xr:uid="{00000000-0005-0000-0000-0000758D0000}"/>
    <cellStyle name="Notas 23 3 4" xfId="38718" xr:uid="{00000000-0005-0000-0000-0000768D0000}"/>
    <cellStyle name="Notas 23 4" xfId="35813" xr:uid="{00000000-0005-0000-0000-0000778D0000}"/>
    <cellStyle name="Notas 23 4 2" xfId="40744" xr:uid="{00000000-0005-0000-0000-0000788D0000}"/>
    <cellStyle name="Notas 23 4 3" xfId="38956" xr:uid="{00000000-0005-0000-0000-0000798D0000}"/>
    <cellStyle name="Notas 23 5" xfId="36469" xr:uid="{00000000-0005-0000-0000-00007A8D0000}"/>
    <cellStyle name="Notas 23 5 2" xfId="41325" xr:uid="{00000000-0005-0000-0000-00007B8D0000}"/>
    <cellStyle name="Notas 23 5 3" xfId="39370" xr:uid="{00000000-0005-0000-0000-00007C8D0000}"/>
    <cellStyle name="Notas 23 6" xfId="38579" xr:uid="{00000000-0005-0000-0000-00007D8D0000}"/>
    <cellStyle name="Notas 23 6 2" xfId="39810" xr:uid="{00000000-0005-0000-0000-00007E8D0000}"/>
    <cellStyle name="Notas 24" xfId="33363" xr:uid="{00000000-0005-0000-0000-00007F8D0000}"/>
    <cellStyle name="Notas 24 2" xfId="33364" xr:uid="{00000000-0005-0000-0000-0000808D0000}"/>
    <cellStyle name="Notas 24 2 2" xfId="33741" xr:uid="{00000000-0005-0000-0000-0000818D0000}"/>
    <cellStyle name="Notas 24 2 2 2" xfId="36026" xr:uid="{00000000-0005-0000-0000-0000828D0000}"/>
    <cellStyle name="Notas 24 2 2 2 2" xfId="40937" xr:uid="{00000000-0005-0000-0000-0000838D0000}"/>
    <cellStyle name="Notas 24 2 2 2 3" xfId="39149" xr:uid="{00000000-0005-0000-0000-0000848D0000}"/>
    <cellStyle name="Notas 24 2 2 3" xfId="40434" xr:uid="{00000000-0005-0000-0000-0000858D0000}"/>
    <cellStyle name="Notas 24 2 2 4" xfId="38721" xr:uid="{00000000-0005-0000-0000-0000868D0000}"/>
    <cellStyle name="Notas 24 2 3" xfId="35816" xr:uid="{00000000-0005-0000-0000-0000878D0000}"/>
    <cellStyle name="Notas 24 2 3 2" xfId="40747" xr:uid="{00000000-0005-0000-0000-0000888D0000}"/>
    <cellStyle name="Notas 24 2 3 3" xfId="38959" xr:uid="{00000000-0005-0000-0000-0000898D0000}"/>
    <cellStyle name="Notas 24 2 4" xfId="36472" xr:uid="{00000000-0005-0000-0000-00008A8D0000}"/>
    <cellStyle name="Notas 24 2 4 2" xfId="41328" xr:uid="{00000000-0005-0000-0000-00008B8D0000}"/>
    <cellStyle name="Notas 24 2 4 3" xfId="39373" xr:uid="{00000000-0005-0000-0000-00008C8D0000}"/>
    <cellStyle name="Notas 24 2 5" xfId="38576" xr:uid="{00000000-0005-0000-0000-00008D8D0000}"/>
    <cellStyle name="Notas 24 2 5 2" xfId="39807" xr:uid="{00000000-0005-0000-0000-00008E8D0000}"/>
    <cellStyle name="Notas 24 3" xfId="33740" xr:uid="{00000000-0005-0000-0000-00008F8D0000}"/>
    <cellStyle name="Notas 24 3 2" xfId="36025" xr:uid="{00000000-0005-0000-0000-0000908D0000}"/>
    <cellStyle name="Notas 24 3 2 2" xfId="40936" xr:uid="{00000000-0005-0000-0000-0000918D0000}"/>
    <cellStyle name="Notas 24 3 2 3" xfId="39148" xr:uid="{00000000-0005-0000-0000-0000928D0000}"/>
    <cellStyle name="Notas 24 3 3" xfId="40433" xr:uid="{00000000-0005-0000-0000-0000938D0000}"/>
    <cellStyle name="Notas 24 3 4" xfId="38720" xr:uid="{00000000-0005-0000-0000-0000948D0000}"/>
    <cellStyle name="Notas 24 4" xfId="35815" xr:uid="{00000000-0005-0000-0000-0000958D0000}"/>
    <cellStyle name="Notas 24 4 2" xfId="40746" xr:uid="{00000000-0005-0000-0000-0000968D0000}"/>
    <cellStyle name="Notas 24 4 3" xfId="38958" xr:uid="{00000000-0005-0000-0000-0000978D0000}"/>
    <cellStyle name="Notas 24 5" xfId="36471" xr:uid="{00000000-0005-0000-0000-0000988D0000}"/>
    <cellStyle name="Notas 24 5 2" xfId="41327" xr:uid="{00000000-0005-0000-0000-0000998D0000}"/>
    <cellStyle name="Notas 24 5 3" xfId="39372" xr:uid="{00000000-0005-0000-0000-00009A8D0000}"/>
    <cellStyle name="Notas 24 6" xfId="38577" xr:uid="{00000000-0005-0000-0000-00009B8D0000}"/>
    <cellStyle name="Notas 24 6 2" xfId="39808" xr:uid="{00000000-0005-0000-0000-00009C8D0000}"/>
    <cellStyle name="Notas 25" xfId="33365" xr:uid="{00000000-0005-0000-0000-00009D8D0000}"/>
    <cellStyle name="Notas 25 2" xfId="33366" xr:uid="{00000000-0005-0000-0000-00009E8D0000}"/>
    <cellStyle name="Notas 25 2 2" xfId="33743" xr:uid="{00000000-0005-0000-0000-00009F8D0000}"/>
    <cellStyle name="Notas 25 2 2 2" xfId="36028" xr:uid="{00000000-0005-0000-0000-0000A08D0000}"/>
    <cellStyle name="Notas 25 2 2 2 2" xfId="40939" xr:uid="{00000000-0005-0000-0000-0000A18D0000}"/>
    <cellStyle name="Notas 25 2 2 2 3" xfId="39151" xr:uid="{00000000-0005-0000-0000-0000A28D0000}"/>
    <cellStyle name="Notas 25 2 2 3" xfId="40436" xr:uid="{00000000-0005-0000-0000-0000A38D0000}"/>
    <cellStyle name="Notas 25 2 2 4" xfId="38723" xr:uid="{00000000-0005-0000-0000-0000A48D0000}"/>
    <cellStyle name="Notas 25 2 3" xfId="35818" xr:uid="{00000000-0005-0000-0000-0000A58D0000}"/>
    <cellStyle name="Notas 25 2 3 2" xfId="40749" xr:uid="{00000000-0005-0000-0000-0000A68D0000}"/>
    <cellStyle name="Notas 25 2 3 3" xfId="38961" xr:uid="{00000000-0005-0000-0000-0000A78D0000}"/>
    <cellStyle name="Notas 25 2 4" xfId="36474" xr:uid="{00000000-0005-0000-0000-0000A88D0000}"/>
    <cellStyle name="Notas 25 2 4 2" xfId="41330" xr:uid="{00000000-0005-0000-0000-0000A98D0000}"/>
    <cellStyle name="Notas 25 2 4 3" xfId="39375" xr:uid="{00000000-0005-0000-0000-0000AA8D0000}"/>
    <cellStyle name="Notas 25 2 5" xfId="38574" xr:uid="{00000000-0005-0000-0000-0000AB8D0000}"/>
    <cellStyle name="Notas 25 2 5 2" xfId="39805" xr:uid="{00000000-0005-0000-0000-0000AC8D0000}"/>
    <cellStyle name="Notas 25 3" xfId="33742" xr:uid="{00000000-0005-0000-0000-0000AD8D0000}"/>
    <cellStyle name="Notas 25 3 2" xfId="36027" xr:uid="{00000000-0005-0000-0000-0000AE8D0000}"/>
    <cellStyle name="Notas 25 3 2 2" xfId="40938" xr:uid="{00000000-0005-0000-0000-0000AF8D0000}"/>
    <cellStyle name="Notas 25 3 2 3" xfId="39150" xr:uid="{00000000-0005-0000-0000-0000B08D0000}"/>
    <cellStyle name="Notas 25 3 3" xfId="40435" xr:uid="{00000000-0005-0000-0000-0000B18D0000}"/>
    <cellStyle name="Notas 25 3 4" xfId="38722" xr:uid="{00000000-0005-0000-0000-0000B28D0000}"/>
    <cellStyle name="Notas 25 4" xfId="35817" xr:uid="{00000000-0005-0000-0000-0000B38D0000}"/>
    <cellStyle name="Notas 25 4 2" xfId="40748" xr:uid="{00000000-0005-0000-0000-0000B48D0000}"/>
    <cellStyle name="Notas 25 4 3" xfId="38960" xr:uid="{00000000-0005-0000-0000-0000B58D0000}"/>
    <cellStyle name="Notas 25 5" xfId="36473" xr:uid="{00000000-0005-0000-0000-0000B68D0000}"/>
    <cellStyle name="Notas 25 5 2" xfId="41329" xr:uid="{00000000-0005-0000-0000-0000B78D0000}"/>
    <cellStyle name="Notas 25 5 3" xfId="39374" xr:uid="{00000000-0005-0000-0000-0000B88D0000}"/>
    <cellStyle name="Notas 25 6" xfId="38575" xr:uid="{00000000-0005-0000-0000-0000B98D0000}"/>
    <cellStyle name="Notas 25 6 2" xfId="39806" xr:uid="{00000000-0005-0000-0000-0000BA8D0000}"/>
    <cellStyle name="Notas 26" xfId="33367" xr:uid="{00000000-0005-0000-0000-0000BB8D0000}"/>
    <cellStyle name="Notas 26 2" xfId="33368" xr:uid="{00000000-0005-0000-0000-0000BC8D0000}"/>
    <cellStyle name="Notas 26 2 2" xfId="33745" xr:uid="{00000000-0005-0000-0000-0000BD8D0000}"/>
    <cellStyle name="Notas 26 2 2 2" xfId="36030" xr:uid="{00000000-0005-0000-0000-0000BE8D0000}"/>
    <cellStyle name="Notas 26 2 2 2 2" xfId="40941" xr:uid="{00000000-0005-0000-0000-0000BF8D0000}"/>
    <cellStyle name="Notas 26 2 2 2 3" xfId="39153" xr:uid="{00000000-0005-0000-0000-0000C08D0000}"/>
    <cellStyle name="Notas 26 2 2 3" xfId="40438" xr:uid="{00000000-0005-0000-0000-0000C18D0000}"/>
    <cellStyle name="Notas 26 2 2 4" xfId="38725" xr:uid="{00000000-0005-0000-0000-0000C28D0000}"/>
    <cellStyle name="Notas 26 2 3" xfId="35820" xr:uid="{00000000-0005-0000-0000-0000C38D0000}"/>
    <cellStyle name="Notas 26 2 3 2" xfId="40751" xr:uid="{00000000-0005-0000-0000-0000C48D0000}"/>
    <cellStyle name="Notas 26 2 3 3" xfId="38963" xr:uid="{00000000-0005-0000-0000-0000C58D0000}"/>
    <cellStyle name="Notas 26 2 4" xfId="36476" xr:uid="{00000000-0005-0000-0000-0000C68D0000}"/>
    <cellStyle name="Notas 26 2 4 2" xfId="41332" xr:uid="{00000000-0005-0000-0000-0000C78D0000}"/>
    <cellStyle name="Notas 26 2 4 3" xfId="39377" xr:uid="{00000000-0005-0000-0000-0000C88D0000}"/>
    <cellStyle name="Notas 26 2 5" xfId="38572" xr:uid="{00000000-0005-0000-0000-0000C98D0000}"/>
    <cellStyle name="Notas 26 2 5 2" xfId="39803" xr:uid="{00000000-0005-0000-0000-0000CA8D0000}"/>
    <cellStyle name="Notas 26 3" xfId="33744" xr:uid="{00000000-0005-0000-0000-0000CB8D0000}"/>
    <cellStyle name="Notas 26 3 2" xfId="36029" xr:uid="{00000000-0005-0000-0000-0000CC8D0000}"/>
    <cellStyle name="Notas 26 3 2 2" xfId="40940" xr:uid="{00000000-0005-0000-0000-0000CD8D0000}"/>
    <cellStyle name="Notas 26 3 2 3" xfId="39152" xr:uid="{00000000-0005-0000-0000-0000CE8D0000}"/>
    <cellStyle name="Notas 26 3 3" xfId="40437" xr:uid="{00000000-0005-0000-0000-0000CF8D0000}"/>
    <cellStyle name="Notas 26 3 4" xfId="38724" xr:uid="{00000000-0005-0000-0000-0000D08D0000}"/>
    <cellStyle name="Notas 26 4" xfId="35819" xr:uid="{00000000-0005-0000-0000-0000D18D0000}"/>
    <cellStyle name="Notas 26 4 2" xfId="40750" xr:uid="{00000000-0005-0000-0000-0000D28D0000}"/>
    <cellStyle name="Notas 26 4 3" xfId="38962" xr:uid="{00000000-0005-0000-0000-0000D38D0000}"/>
    <cellStyle name="Notas 26 5" xfId="36475" xr:uid="{00000000-0005-0000-0000-0000D48D0000}"/>
    <cellStyle name="Notas 26 5 2" xfId="41331" xr:uid="{00000000-0005-0000-0000-0000D58D0000}"/>
    <cellStyle name="Notas 26 5 3" xfId="39376" xr:uid="{00000000-0005-0000-0000-0000D68D0000}"/>
    <cellStyle name="Notas 26 6" xfId="38573" xr:uid="{00000000-0005-0000-0000-0000D78D0000}"/>
    <cellStyle name="Notas 26 6 2" xfId="39804" xr:uid="{00000000-0005-0000-0000-0000D88D0000}"/>
    <cellStyle name="Notas 27" xfId="33369" xr:uid="{00000000-0005-0000-0000-0000D98D0000}"/>
    <cellStyle name="Notas 27 2" xfId="33370" xr:uid="{00000000-0005-0000-0000-0000DA8D0000}"/>
    <cellStyle name="Notas 27 2 2" xfId="33747" xr:uid="{00000000-0005-0000-0000-0000DB8D0000}"/>
    <cellStyle name="Notas 27 2 2 2" xfId="36032" xr:uid="{00000000-0005-0000-0000-0000DC8D0000}"/>
    <cellStyle name="Notas 27 2 2 2 2" xfId="40943" xr:uid="{00000000-0005-0000-0000-0000DD8D0000}"/>
    <cellStyle name="Notas 27 2 2 2 3" xfId="39155" xr:uid="{00000000-0005-0000-0000-0000DE8D0000}"/>
    <cellStyle name="Notas 27 2 2 3" xfId="40440" xr:uid="{00000000-0005-0000-0000-0000DF8D0000}"/>
    <cellStyle name="Notas 27 2 2 4" xfId="38727" xr:uid="{00000000-0005-0000-0000-0000E08D0000}"/>
    <cellStyle name="Notas 27 2 3" xfId="35822" xr:uid="{00000000-0005-0000-0000-0000E18D0000}"/>
    <cellStyle name="Notas 27 2 3 2" xfId="40753" xr:uid="{00000000-0005-0000-0000-0000E28D0000}"/>
    <cellStyle name="Notas 27 2 3 3" xfId="38965" xr:uid="{00000000-0005-0000-0000-0000E38D0000}"/>
    <cellStyle name="Notas 27 2 4" xfId="36478" xr:uid="{00000000-0005-0000-0000-0000E48D0000}"/>
    <cellStyle name="Notas 27 2 4 2" xfId="41334" xr:uid="{00000000-0005-0000-0000-0000E58D0000}"/>
    <cellStyle name="Notas 27 2 4 3" xfId="39379" xr:uid="{00000000-0005-0000-0000-0000E68D0000}"/>
    <cellStyle name="Notas 27 2 5" xfId="38570" xr:uid="{00000000-0005-0000-0000-0000E78D0000}"/>
    <cellStyle name="Notas 27 2 5 2" xfId="39801" xr:uid="{00000000-0005-0000-0000-0000E88D0000}"/>
    <cellStyle name="Notas 27 3" xfId="33746" xr:uid="{00000000-0005-0000-0000-0000E98D0000}"/>
    <cellStyle name="Notas 27 3 2" xfId="36031" xr:uid="{00000000-0005-0000-0000-0000EA8D0000}"/>
    <cellStyle name="Notas 27 3 2 2" xfId="40942" xr:uid="{00000000-0005-0000-0000-0000EB8D0000}"/>
    <cellStyle name="Notas 27 3 2 3" xfId="39154" xr:uid="{00000000-0005-0000-0000-0000EC8D0000}"/>
    <cellStyle name="Notas 27 3 3" xfId="40439" xr:uid="{00000000-0005-0000-0000-0000ED8D0000}"/>
    <cellStyle name="Notas 27 3 4" xfId="38726" xr:uid="{00000000-0005-0000-0000-0000EE8D0000}"/>
    <cellStyle name="Notas 27 4" xfId="35821" xr:uid="{00000000-0005-0000-0000-0000EF8D0000}"/>
    <cellStyle name="Notas 27 4 2" xfId="40752" xr:uid="{00000000-0005-0000-0000-0000F08D0000}"/>
    <cellStyle name="Notas 27 4 3" xfId="38964" xr:uid="{00000000-0005-0000-0000-0000F18D0000}"/>
    <cellStyle name="Notas 27 5" xfId="36477" xr:uid="{00000000-0005-0000-0000-0000F28D0000}"/>
    <cellStyle name="Notas 27 5 2" xfId="41333" xr:uid="{00000000-0005-0000-0000-0000F38D0000}"/>
    <cellStyle name="Notas 27 5 3" xfId="39378" xr:uid="{00000000-0005-0000-0000-0000F48D0000}"/>
    <cellStyle name="Notas 27 6" xfId="38571" xr:uid="{00000000-0005-0000-0000-0000F58D0000}"/>
    <cellStyle name="Notas 27 6 2" xfId="39802" xr:uid="{00000000-0005-0000-0000-0000F68D0000}"/>
    <cellStyle name="Notas 28" xfId="33371" xr:uid="{00000000-0005-0000-0000-0000F78D0000}"/>
    <cellStyle name="Notas 28 2" xfId="33372" xr:uid="{00000000-0005-0000-0000-0000F88D0000}"/>
    <cellStyle name="Notas 28 2 2" xfId="33749" xr:uid="{00000000-0005-0000-0000-0000F98D0000}"/>
    <cellStyle name="Notas 28 2 2 2" xfId="36034" xr:uid="{00000000-0005-0000-0000-0000FA8D0000}"/>
    <cellStyle name="Notas 28 2 2 2 2" xfId="40945" xr:uid="{00000000-0005-0000-0000-0000FB8D0000}"/>
    <cellStyle name="Notas 28 2 2 2 3" xfId="39157" xr:uid="{00000000-0005-0000-0000-0000FC8D0000}"/>
    <cellStyle name="Notas 28 2 2 3" xfId="40442" xr:uid="{00000000-0005-0000-0000-0000FD8D0000}"/>
    <cellStyle name="Notas 28 2 2 4" xfId="38729" xr:uid="{00000000-0005-0000-0000-0000FE8D0000}"/>
    <cellStyle name="Notas 28 2 3" xfId="35824" xr:uid="{00000000-0005-0000-0000-0000FF8D0000}"/>
    <cellStyle name="Notas 28 2 3 2" xfId="40755" xr:uid="{00000000-0005-0000-0000-0000008E0000}"/>
    <cellStyle name="Notas 28 2 3 3" xfId="38967" xr:uid="{00000000-0005-0000-0000-0000018E0000}"/>
    <cellStyle name="Notas 28 2 4" xfId="36480" xr:uid="{00000000-0005-0000-0000-0000028E0000}"/>
    <cellStyle name="Notas 28 2 4 2" xfId="41336" xr:uid="{00000000-0005-0000-0000-0000038E0000}"/>
    <cellStyle name="Notas 28 2 4 3" xfId="39381" xr:uid="{00000000-0005-0000-0000-0000048E0000}"/>
    <cellStyle name="Notas 28 2 5" xfId="38568" xr:uid="{00000000-0005-0000-0000-0000058E0000}"/>
    <cellStyle name="Notas 28 2 5 2" xfId="39799" xr:uid="{00000000-0005-0000-0000-0000068E0000}"/>
    <cellStyle name="Notas 28 3" xfId="33748" xr:uid="{00000000-0005-0000-0000-0000078E0000}"/>
    <cellStyle name="Notas 28 3 2" xfId="36033" xr:uid="{00000000-0005-0000-0000-0000088E0000}"/>
    <cellStyle name="Notas 28 3 2 2" xfId="40944" xr:uid="{00000000-0005-0000-0000-0000098E0000}"/>
    <cellStyle name="Notas 28 3 2 3" xfId="39156" xr:uid="{00000000-0005-0000-0000-00000A8E0000}"/>
    <cellStyle name="Notas 28 3 3" xfId="40441" xr:uid="{00000000-0005-0000-0000-00000B8E0000}"/>
    <cellStyle name="Notas 28 3 4" xfId="38728" xr:uid="{00000000-0005-0000-0000-00000C8E0000}"/>
    <cellStyle name="Notas 28 4" xfId="35823" xr:uid="{00000000-0005-0000-0000-00000D8E0000}"/>
    <cellStyle name="Notas 28 4 2" xfId="40754" xr:uid="{00000000-0005-0000-0000-00000E8E0000}"/>
    <cellStyle name="Notas 28 4 3" xfId="38966" xr:uid="{00000000-0005-0000-0000-00000F8E0000}"/>
    <cellStyle name="Notas 28 5" xfId="36479" xr:uid="{00000000-0005-0000-0000-0000108E0000}"/>
    <cellStyle name="Notas 28 5 2" xfId="41335" xr:uid="{00000000-0005-0000-0000-0000118E0000}"/>
    <cellStyle name="Notas 28 5 3" xfId="39380" xr:uid="{00000000-0005-0000-0000-0000128E0000}"/>
    <cellStyle name="Notas 28 6" xfId="38569" xr:uid="{00000000-0005-0000-0000-0000138E0000}"/>
    <cellStyle name="Notas 28 6 2" xfId="39800" xr:uid="{00000000-0005-0000-0000-0000148E0000}"/>
    <cellStyle name="Notas 29" xfId="33373" xr:uid="{00000000-0005-0000-0000-0000158E0000}"/>
    <cellStyle name="Notas 29 2" xfId="33374" xr:uid="{00000000-0005-0000-0000-0000168E0000}"/>
    <cellStyle name="Notas 29 2 2" xfId="33751" xr:uid="{00000000-0005-0000-0000-0000178E0000}"/>
    <cellStyle name="Notas 29 2 2 2" xfId="36036" xr:uid="{00000000-0005-0000-0000-0000188E0000}"/>
    <cellStyle name="Notas 29 2 2 2 2" xfId="40947" xr:uid="{00000000-0005-0000-0000-0000198E0000}"/>
    <cellStyle name="Notas 29 2 2 2 3" xfId="39159" xr:uid="{00000000-0005-0000-0000-00001A8E0000}"/>
    <cellStyle name="Notas 29 2 2 3" xfId="40444" xr:uid="{00000000-0005-0000-0000-00001B8E0000}"/>
    <cellStyle name="Notas 29 2 2 4" xfId="38731" xr:uid="{00000000-0005-0000-0000-00001C8E0000}"/>
    <cellStyle name="Notas 29 2 3" xfId="35826" xr:uid="{00000000-0005-0000-0000-00001D8E0000}"/>
    <cellStyle name="Notas 29 2 3 2" xfId="40757" xr:uid="{00000000-0005-0000-0000-00001E8E0000}"/>
    <cellStyle name="Notas 29 2 3 3" xfId="38969" xr:uid="{00000000-0005-0000-0000-00001F8E0000}"/>
    <cellStyle name="Notas 29 2 4" xfId="36482" xr:uid="{00000000-0005-0000-0000-0000208E0000}"/>
    <cellStyle name="Notas 29 2 4 2" xfId="41338" xr:uid="{00000000-0005-0000-0000-0000218E0000}"/>
    <cellStyle name="Notas 29 2 4 3" xfId="39383" xr:uid="{00000000-0005-0000-0000-0000228E0000}"/>
    <cellStyle name="Notas 29 2 5" xfId="38566" xr:uid="{00000000-0005-0000-0000-0000238E0000}"/>
    <cellStyle name="Notas 29 2 5 2" xfId="39797" xr:uid="{00000000-0005-0000-0000-0000248E0000}"/>
    <cellStyle name="Notas 29 3" xfId="33750" xr:uid="{00000000-0005-0000-0000-0000258E0000}"/>
    <cellStyle name="Notas 29 3 2" xfId="36035" xr:uid="{00000000-0005-0000-0000-0000268E0000}"/>
    <cellStyle name="Notas 29 3 2 2" xfId="40946" xr:uid="{00000000-0005-0000-0000-0000278E0000}"/>
    <cellStyle name="Notas 29 3 2 3" xfId="39158" xr:uid="{00000000-0005-0000-0000-0000288E0000}"/>
    <cellStyle name="Notas 29 3 3" xfId="40443" xr:uid="{00000000-0005-0000-0000-0000298E0000}"/>
    <cellStyle name="Notas 29 3 4" xfId="38730" xr:uid="{00000000-0005-0000-0000-00002A8E0000}"/>
    <cellStyle name="Notas 29 4" xfId="35825" xr:uid="{00000000-0005-0000-0000-00002B8E0000}"/>
    <cellStyle name="Notas 29 4 2" xfId="40756" xr:uid="{00000000-0005-0000-0000-00002C8E0000}"/>
    <cellStyle name="Notas 29 4 3" xfId="38968" xr:uid="{00000000-0005-0000-0000-00002D8E0000}"/>
    <cellStyle name="Notas 29 5" xfId="36481" xr:uid="{00000000-0005-0000-0000-00002E8E0000}"/>
    <cellStyle name="Notas 29 5 2" xfId="41337" xr:uid="{00000000-0005-0000-0000-00002F8E0000}"/>
    <cellStyle name="Notas 29 5 3" xfId="39382" xr:uid="{00000000-0005-0000-0000-0000308E0000}"/>
    <cellStyle name="Notas 29 6" xfId="38567" xr:uid="{00000000-0005-0000-0000-0000318E0000}"/>
    <cellStyle name="Notas 29 6 2" xfId="39798" xr:uid="{00000000-0005-0000-0000-0000328E0000}"/>
    <cellStyle name="Notas 3" xfId="15466" xr:uid="{00000000-0005-0000-0000-0000338E0000}"/>
    <cellStyle name="Notas 3 10" xfId="36650" xr:uid="{00000000-0005-0000-0000-0000348E0000}"/>
    <cellStyle name="Notas 3 10 2" xfId="38260" xr:uid="{00000000-0005-0000-0000-0000358E0000}"/>
    <cellStyle name="Notas 3 10 2 2" xfId="41689" xr:uid="{00000000-0005-0000-0000-0000368E0000}"/>
    <cellStyle name="Notas 3 10 2 3" xfId="39646" xr:uid="{00000000-0005-0000-0000-0000378E0000}"/>
    <cellStyle name="Notas 3 10 3" xfId="41477" xr:uid="{00000000-0005-0000-0000-0000388E0000}"/>
    <cellStyle name="Notas 3 10 4" xfId="39522" xr:uid="{00000000-0005-0000-0000-0000398E0000}"/>
    <cellStyle name="Notas 3 11" xfId="38565" xr:uid="{00000000-0005-0000-0000-00003A8E0000}"/>
    <cellStyle name="Notas 3 11 2" xfId="39796" xr:uid="{00000000-0005-0000-0000-00003B8E0000}"/>
    <cellStyle name="Notas 3 12" xfId="39946" xr:uid="{00000000-0005-0000-0000-00003C8E0000}"/>
    <cellStyle name="Notas 3 2" xfId="15467" xr:uid="{00000000-0005-0000-0000-00003D8E0000}"/>
    <cellStyle name="Notas 3 2 10" xfId="32981" xr:uid="{00000000-0005-0000-0000-00003E8E0000}"/>
    <cellStyle name="Notas 3 2 11" xfId="32987" xr:uid="{00000000-0005-0000-0000-00003F8E0000}"/>
    <cellStyle name="Notas 3 2 12" xfId="33376" xr:uid="{00000000-0005-0000-0000-0000408E0000}"/>
    <cellStyle name="Notas 3 2 12 2" xfId="35828" xr:uid="{00000000-0005-0000-0000-0000418E0000}"/>
    <cellStyle name="Notas 3 2 12 2 2" xfId="40759" xr:uid="{00000000-0005-0000-0000-0000428E0000}"/>
    <cellStyle name="Notas 3 2 12 2 3" xfId="38971" xr:uid="{00000000-0005-0000-0000-0000438E0000}"/>
    <cellStyle name="Notas 3 2 12 3" xfId="40371" xr:uid="{00000000-0005-0000-0000-0000448E0000}"/>
    <cellStyle name="Notas 3 2 13" xfId="33753" xr:uid="{00000000-0005-0000-0000-0000458E0000}"/>
    <cellStyle name="Notas 3 2 13 2" xfId="36038" xr:uid="{00000000-0005-0000-0000-0000468E0000}"/>
    <cellStyle name="Notas 3 2 13 2 2" xfId="40949" xr:uid="{00000000-0005-0000-0000-0000478E0000}"/>
    <cellStyle name="Notas 3 2 13 2 3" xfId="39161" xr:uid="{00000000-0005-0000-0000-0000488E0000}"/>
    <cellStyle name="Notas 3 2 13 3" xfId="40446" xr:uid="{00000000-0005-0000-0000-0000498E0000}"/>
    <cellStyle name="Notas 3 2 13 4" xfId="38733" xr:uid="{00000000-0005-0000-0000-00004A8E0000}"/>
    <cellStyle name="Notas 3 2 14" xfId="35690" xr:uid="{00000000-0005-0000-0000-00004B8E0000}"/>
    <cellStyle name="Notas 3 2 14 2" xfId="40705" xr:uid="{00000000-0005-0000-0000-00004C8E0000}"/>
    <cellStyle name="Notas 3 2 14 3" xfId="38918" xr:uid="{00000000-0005-0000-0000-00004D8E0000}"/>
    <cellStyle name="Notas 3 2 15" xfId="36651" xr:uid="{00000000-0005-0000-0000-00004E8E0000}"/>
    <cellStyle name="Notas 3 2 15 2" xfId="41478" xr:uid="{00000000-0005-0000-0000-00004F8E0000}"/>
    <cellStyle name="Notas 3 2 15 3" xfId="39523" xr:uid="{00000000-0005-0000-0000-0000508E0000}"/>
    <cellStyle name="Notas 3 2 16" xfId="38564" xr:uid="{00000000-0005-0000-0000-0000518E0000}"/>
    <cellStyle name="Notas 3 2 16 2" xfId="39795" xr:uid="{00000000-0005-0000-0000-0000528E0000}"/>
    <cellStyle name="Notas 3 2 17" xfId="39924" xr:uid="{00000000-0005-0000-0000-0000538E0000}"/>
    <cellStyle name="Notas 3 2 2" xfId="15468" xr:uid="{00000000-0005-0000-0000-0000548E0000}"/>
    <cellStyle name="Notas 3 2 2 2" xfId="15469" xr:uid="{00000000-0005-0000-0000-0000558E0000}"/>
    <cellStyle name="Notas 3 2 2 2 2" xfId="35015" xr:uid="{00000000-0005-0000-0000-0000568E0000}"/>
    <cellStyle name="Notas 3 2 2 2 3" xfId="35014" xr:uid="{00000000-0005-0000-0000-0000578E0000}"/>
    <cellStyle name="Notas 3 2 2 2 4" xfId="37626" xr:uid="{00000000-0005-0000-0000-0000588E0000}"/>
    <cellStyle name="Notas 3 2 2 2 4 2" xfId="41614" xr:uid="{00000000-0005-0000-0000-0000598E0000}"/>
    <cellStyle name="Notas 3 2 2 2 4 3" xfId="39598" xr:uid="{00000000-0005-0000-0000-00005A8E0000}"/>
    <cellStyle name="Notas 3 2 2 3" xfId="33377" xr:uid="{00000000-0005-0000-0000-00005B8E0000}"/>
    <cellStyle name="Notas 3 2 2 3 2" xfId="35016" xr:uid="{00000000-0005-0000-0000-00005C8E0000}"/>
    <cellStyle name="Notas 3 2 2 3 3" xfId="35829" xr:uid="{00000000-0005-0000-0000-00005D8E0000}"/>
    <cellStyle name="Notas 3 2 2 3 3 2" xfId="40760" xr:uid="{00000000-0005-0000-0000-00005E8E0000}"/>
    <cellStyle name="Notas 3 2 2 3 3 3" xfId="38972" xr:uid="{00000000-0005-0000-0000-00005F8E0000}"/>
    <cellStyle name="Notas 3 2 2 3 4" xfId="38194" xr:uid="{00000000-0005-0000-0000-0000608E0000}"/>
    <cellStyle name="Notas 3 2 2 3 4 2" xfId="41667" xr:uid="{00000000-0005-0000-0000-0000618E0000}"/>
    <cellStyle name="Notas 3 2 2 3 4 3" xfId="39624" xr:uid="{00000000-0005-0000-0000-0000628E0000}"/>
    <cellStyle name="Notas 3 2 2 3 5" xfId="40372" xr:uid="{00000000-0005-0000-0000-0000638E0000}"/>
    <cellStyle name="Notas 3 2 2 4" xfId="33754" xr:uid="{00000000-0005-0000-0000-0000648E0000}"/>
    <cellStyle name="Notas 3 2 2 4 2" xfId="36039" xr:uid="{00000000-0005-0000-0000-0000658E0000}"/>
    <cellStyle name="Notas 3 2 2 4 2 2" xfId="40950" xr:uid="{00000000-0005-0000-0000-0000668E0000}"/>
    <cellStyle name="Notas 3 2 2 4 2 3" xfId="39162" xr:uid="{00000000-0005-0000-0000-0000678E0000}"/>
    <cellStyle name="Notas 3 2 2 4 3" xfId="38262" xr:uid="{00000000-0005-0000-0000-0000688E0000}"/>
    <cellStyle name="Notas 3 2 2 4 3 2" xfId="41691" xr:uid="{00000000-0005-0000-0000-0000698E0000}"/>
    <cellStyle name="Notas 3 2 2 4 3 3" xfId="39648" xr:uid="{00000000-0005-0000-0000-00006A8E0000}"/>
    <cellStyle name="Notas 3 2 2 4 4" xfId="40447" xr:uid="{00000000-0005-0000-0000-00006B8E0000}"/>
    <cellStyle name="Notas 3 2 2 4 5" xfId="38734" xr:uid="{00000000-0005-0000-0000-00006C8E0000}"/>
    <cellStyle name="Notas 3 2 2 5" xfId="36652" xr:uid="{00000000-0005-0000-0000-00006D8E0000}"/>
    <cellStyle name="Notas 3 2 2 5 2" xfId="41479" xr:uid="{00000000-0005-0000-0000-00006E8E0000}"/>
    <cellStyle name="Notas 3 2 2 5 3" xfId="39524" xr:uid="{00000000-0005-0000-0000-00006F8E0000}"/>
    <cellStyle name="Notas 3 2 2 6" xfId="38563" xr:uid="{00000000-0005-0000-0000-0000708E0000}"/>
    <cellStyle name="Notas 3 2 2 6 2" xfId="39794" xr:uid="{00000000-0005-0000-0000-0000718E0000}"/>
    <cellStyle name="Notas 3 2 2 7" xfId="40093" xr:uid="{00000000-0005-0000-0000-0000728E0000}"/>
    <cellStyle name="Notas 3 2 2 8" xfId="20473" xr:uid="{00000000-0005-0000-0000-0000738E0000}"/>
    <cellStyle name="Notas 3 2 3" xfId="15470" xr:uid="{00000000-0005-0000-0000-0000748E0000}"/>
    <cellStyle name="Notas 3 2 3 2" xfId="32715" xr:uid="{00000000-0005-0000-0000-0000758E0000}"/>
    <cellStyle name="Notas 3 2 3 3" xfId="37627" xr:uid="{00000000-0005-0000-0000-0000768E0000}"/>
    <cellStyle name="Notas 3 2 3 3 2" xfId="41615" xr:uid="{00000000-0005-0000-0000-0000778E0000}"/>
    <cellStyle name="Notas 3 2 3 3 3" xfId="39599" xr:uid="{00000000-0005-0000-0000-0000788E0000}"/>
    <cellStyle name="Notas 3 2 4" xfId="15471" xr:uid="{00000000-0005-0000-0000-0000798E0000}"/>
    <cellStyle name="Notas 3 2 4 2" xfId="38193" xr:uid="{00000000-0005-0000-0000-00007A8E0000}"/>
    <cellStyle name="Notas 3 2 4 2 2" xfId="41666" xr:uid="{00000000-0005-0000-0000-00007B8E0000}"/>
    <cellStyle name="Notas 3 2 4 2 3" xfId="39623" xr:uid="{00000000-0005-0000-0000-00007C8E0000}"/>
    <cellStyle name="Notas 3 2 4 3" xfId="18524" xr:uid="{00000000-0005-0000-0000-00007D8E0000}"/>
    <cellStyle name="Notas 3 2 5" xfId="32728" xr:uid="{00000000-0005-0000-0000-00007E8E0000}"/>
    <cellStyle name="Notas 3 2 5 2" xfId="38261" xr:uid="{00000000-0005-0000-0000-00007F8E0000}"/>
    <cellStyle name="Notas 3 2 5 2 2" xfId="41690" xr:uid="{00000000-0005-0000-0000-0000808E0000}"/>
    <cellStyle name="Notas 3 2 5 2 3" xfId="39647" xr:uid="{00000000-0005-0000-0000-0000818E0000}"/>
    <cellStyle name="Notas 3 2 6" xfId="32756" xr:uid="{00000000-0005-0000-0000-0000828E0000}"/>
    <cellStyle name="Notas 3 2 7" xfId="32792" xr:uid="{00000000-0005-0000-0000-0000838E0000}"/>
    <cellStyle name="Notas 3 2 8" xfId="32803" xr:uid="{00000000-0005-0000-0000-0000848E0000}"/>
    <cellStyle name="Notas 3 2 9" xfId="32939" xr:uid="{00000000-0005-0000-0000-0000858E0000}"/>
    <cellStyle name="Notas 3 3" xfId="15472" xr:uid="{00000000-0005-0000-0000-0000868E0000}"/>
    <cellStyle name="Notas 3 3 10" xfId="32982" xr:uid="{00000000-0005-0000-0000-0000878E0000}"/>
    <cellStyle name="Notas 3 3 11" xfId="32988" xr:uid="{00000000-0005-0000-0000-0000888E0000}"/>
    <cellStyle name="Notas 3 3 12" xfId="33378" xr:uid="{00000000-0005-0000-0000-0000898E0000}"/>
    <cellStyle name="Notas 3 3 12 2" xfId="35830" xr:uid="{00000000-0005-0000-0000-00008A8E0000}"/>
    <cellStyle name="Notas 3 3 12 2 2" xfId="40761" xr:uid="{00000000-0005-0000-0000-00008B8E0000}"/>
    <cellStyle name="Notas 3 3 12 2 3" xfId="38973" xr:uid="{00000000-0005-0000-0000-00008C8E0000}"/>
    <cellStyle name="Notas 3 3 12 3" xfId="40373" xr:uid="{00000000-0005-0000-0000-00008D8E0000}"/>
    <cellStyle name="Notas 3 3 13" xfId="33755" xr:uid="{00000000-0005-0000-0000-00008E8E0000}"/>
    <cellStyle name="Notas 3 3 13 2" xfId="36040" xr:uid="{00000000-0005-0000-0000-00008F8E0000}"/>
    <cellStyle name="Notas 3 3 13 2 2" xfId="40951" xr:uid="{00000000-0005-0000-0000-0000908E0000}"/>
    <cellStyle name="Notas 3 3 13 2 3" xfId="39163" xr:uid="{00000000-0005-0000-0000-0000918E0000}"/>
    <cellStyle name="Notas 3 3 13 3" xfId="40448" xr:uid="{00000000-0005-0000-0000-0000928E0000}"/>
    <cellStyle name="Notas 3 3 13 4" xfId="38735" xr:uid="{00000000-0005-0000-0000-0000938E0000}"/>
    <cellStyle name="Notas 3 3 14" xfId="36653" xr:uid="{00000000-0005-0000-0000-0000948E0000}"/>
    <cellStyle name="Notas 3 3 14 2" xfId="41480" xr:uid="{00000000-0005-0000-0000-0000958E0000}"/>
    <cellStyle name="Notas 3 3 14 3" xfId="39525" xr:uid="{00000000-0005-0000-0000-0000968E0000}"/>
    <cellStyle name="Notas 3 3 15" xfId="38562" xr:uid="{00000000-0005-0000-0000-0000978E0000}"/>
    <cellStyle name="Notas 3 3 15 2" xfId="39793" xr:uid="{00000000-0005-0000-0000-0000988E0000}"/>
    <cellStyle name="Notas 3 3 16" xfId="40052" xr:uid="{00000000-0005-0000-0000-0000998E0000}"/>
    <cellStyle name="Notas 3 3 17" xfId="19484" xr:uid="{00000000-0005-0000-0000-00009A8E0000}"/>
    <cellStyle name="Notas 3 3 2" xfId="15473" xr:uid="{00000000-0005-0000-0000-00009B8E0000}"/>
    <cellStyle name="Notas 3 3 2 2" xfId="32712" xr:uid="{00000000-0005-0000-0000-00009C8E0000}"/>
    <cellStyle name="Notas 3 3 2 2 2" xfId="37628" xr:uid="{00000000-0005-0000-0000-00009D8E0000}"/>
    <cellStyle name="Notas 3 3 2 2 2 2" xfId="41616" xr:uid="{00000000-0005-0000-0000-00009E8E0000}"/>
    <cellStyle name="Notas 3 3 2 2 2 3" xfId="39600" xr:uid="{00000000-0005-0000-0000-00009F8E0000}"/>
    <cellStyle name="Notas 3 3 2 3" xfId="38197" xr:uid="{00000000-0005-0000-0000-0000A08E0000}"/>
    <cellStyle name="Notas 3 3 2 3 2" xfId="41669" xr:uid="{00000000-0005-0000-0000-0000A18E0000}"/>
    <cellStyle name="Notas 3 3 2 3 3" xfId="39626" xr:uid="{00000000-0005-0000-0000-0000A28E0000}"/>
    <cellStyle name="Notas 3 3 2 4" xfId="38264" xr:uid="{00000000-0005-0000-0000-0000A38E0000}"/>
    <cellStyle name="Notas 3 3 2 4 2" xfId="41693" xr:uid="{00000000-0005-0000-0000-0000A48E0000}"/>
    <cellStyle name="Notas 3 3 2 4 3" xfId="39650" xr:uid="{00000000-0005-0000-0000-0000A58E0000}"/>
    <cellStyle name="Notas 3 3 2 5" xfId="37221" xr:uid="{00000000-0005-0000-0000-0000A68E0000}"/>
    <cellStyle name="Notas 3 3 2 5 2" xfId="41551" xr:uid="{00000000-0005-0000-0000-0000A78E0000}"/>
    <cellStyle name="Notas 3 3 2 5 3" xfId="39559" xr:uid="{00000000-0005-0000-0000-0000A88E0000}"/>
    <cellStyle name="Notas 3 3 3" xfId="32716" xr:uid="{00000000-0005-0000-0000-0000A98E0000}"/>
    <cellStyle name="Notas 3 3 3 2" xfId="37629" xr:uid="{00000000-0005-0000-0000-0000AA8E0000}"/>
    <cellStyle name="Notas 3 3 3 2 2" xfId="41617" xr:uid="{00000000-0005-0000-0000-0000AB8E0000}"/>
    <cellStyle name="Notas 3 3 3 2 3" xfId="39601" xr:uid="{00000000-0005-0000-0000-0000AC8E0000}"/>
    <cellStyle name="Notas 3 3 4" xfId="32720" xr:uid="{00000000-0005-0000-0000-0000AD8E0000}"/>
    <cellStyle name="Notas 3 3 4 2" xfId="38196" xr:uid="{00000000-0005-0000-0000-0000AE8E0000}"/>
    <cellStyle name="Notas 3 3 4 2 2" xfId="41668" xr:uid="{00000000-0005-0000-0000-0000AF8E0000}"/>
    <cellStyle name="Notas 3 3 4 2 3" xfId="39625" xr:uid="{00000000-0005-0000-0000-0000B08E0000}"/>
    <cellStyle name="Notas 3 3 5" xfId="32729" xr:uid="{00000000-0005-0000-0000-0000B18E0000}"/>
    <cellStyle name="Notas 3 3 5 2" xfId="38263" xr:uid="{00000000-0005-0000-0000-0000B28E0000}"/>
    <cellStyle name="Notas 3 3 5 2 2" xfId="41692" xr:uid="{00000000-0005-0000-0000-0000B38E0000}"/>
    <cellStyle name="Notas 3 3 5 2 3" xfId="39649" xr:uid="{00000000-0005-0000-0000-0000B48E0000}"/>
    <cellStyle name="Notas 3 3 6" xfId="32757" xr:uid="{00000000-0005-0000-0000-0000B58E0000}"/>
    <cellStyle name="Notas 3 3 7" xfId="32793" xr:uid="{00000000-0005-0000-0000-0000B68E0000}"/>
    <cellStyle name="Notas 3 3 8" xfId="32804" xr:uid="{00000000-0005-0000-0000-0000B78E0000}"/>
    <cellStyle name="Notas 3 3 9" xfId="32940" xr:uid="{00000000-0005-0000-0000-0000B88E0000}"/>
    <cellStyle name="Notas 3 4" xfId="15474" xr:uid="{00000000-0005-0000-0000-0000B98E0000}"/>
    <cellStyle name="Notas 3 4 2" xfId="35018" xr:uid="{00000000-0005-0000-0000-0000BA8E0000}"/>
    <cellStyle name="Notas 3 4 2 2" xfId="37630" xr:uid="{00000000-0005-0000-0000-0000BB8E0000}"/>
    <cellStyle name="Notas 3 4 2 2 2" xfId="41618" xr:uid="{00000000-0005-0000-0000-0000BC8E0000}"/>
    <cellStyle name="Notas 3 4 2 2 3" xfId="39602" xr:uid="{00000000-0005-0000-0000-0000BD8E0000}"/>
    <cellStyle name="Notas 3 4 2 3" xfId="38200" xr:uid="{00000000-0005-0000-0000-0000BE8E0000}"/>
    <cellStyle name="Notas 3 4 2 3 2" xfId="41671" xr:uid="{00000000-0005-0000-0000-0000BF8E0000}"/>
    <cellStyle name="Notas 3 4 2 3 3" xfId="39628" xr:uid="{00000000-0005-0000-0000-0000C08E0000}"/>
    <cellStyle name="Notas 3 4 2 4" xfId="38266" xr:uid="{00000000-0005-0000-0000-0000C18E0000}"/>
    <cellStyle name="Notas 3 4 2 4 2" xfId="41695" xr:uid="{00000000-0005-0000-0000-0000C28E0000}"/>
    <cellStyle name="Notas 3 4 2 4 3" xfId="39652" xr:uid="{00000000-0005-0000-0000-0000C38E0000}"/>
    <cellStyle name="Notas 3 4 2 5" xfId="37223" xr:uid="{00000000-0005-0000-0000-0000C48E0000}"/>
    <cellStyle name="Notas 3 4 2 5 2" xfId="41553" xr:uid="{00000000-0005-0000-0000-0000C58E0000}"/>
    <cellStyle name="Notas 3 4 2 5 3" xfId="39561" xr:uid="{00000000-0005-0000-0000-0000C68E0000}"/>
    <cellStyle name="Notas 3 4 3" xfId="35017" xr:uid="{00000000-0005-0000-0000-0000C78E0000}"/>
    <cellStyle name="Notas 3 4 3 2" xfId="37631" xr:uid="{00000000-0005-0000-0000-0000C88E0000}"/>
    <cellStyle name="Notas 3 4 3 2 2" xfId="41619" xr:uid="{00000000-0005-0000-0000-0000C98E0000}"/>
    <cellStyle name="Notas 3 4 3 2 3" xfId="39603" xr:uid="{00000000-0005-0000-0000-0000CA8E0000}"/>
    <cellStyle name="Notas 3 4 4" xfId="38199" xr:uid="{00000000-0005-0000-0000-0000CB8E0000}"/>
    <cellStyle name="Notas 3 4 4 2" xfId="41670" xr:uid="{00000000-0005-0000-0000-0000CC8E0000}"/>
    <cellStyle name="Notas 3 4 4 3" xfId="39627" xr:uid="{00000000-0005-0000-0000-0000CD8E0000}"/>
    <cellStyle name="Notas 3 4 5" xfId="38265" xr:uid="{00000000-0005-0000-0000-0000CE8E0000}"/>
    <cellStyle name="Notas 3 4 5 2" xfId="41694" xr:uid="{00000000-0005-0000-0000-0000CF8E0000}"/>
    <cellStyle name="Notas 3 4 5 3" xfId="39651" xr:uid="{00000000-0005-0000-0000-0000D08E0000}"/>
    <cellStyle name="Notas 3 4 6" xfId="37222" xr:uid="{00000000-0005-0000-0000-0000D18E0000}"/>
    <cellStyle name="Notas 3 4 6 2" xfId="41552" xr:uid="{00000000-0005-0000-0000-0000D28E0000}"/>
    <cellStyle name="Notas 3 4 6 3" xfId="39560" xr:uid="{00000000-0005-0000-0000-0000D38E0000}"/>
    <cellStyle name="Notas 3 5" xfId="15475" xr:uid="{00000000-0005-0000-0000-0000D48E0000}"/>
    <cellStyle name="Notas 3 5 2" xfId="37225" xr:uid="{00000000-0005-0000-0000-0000D58E0000}"/>
    <cellStyle name="Notas 3 5 2 2" xfId="37632" xr:uid="{00000000-0005-0000-0000-0000D68E0000}"/>
    <cellStyle name="Notas 3 5 2 2 2" xfId="41620" xr:uid="{00000000-0005-0000-0000-0000D78E0000}"/>
    <cellStyle name="Notas 3 5 2 2 3" xfId="39604" xr:uid="{00000000-0005-0000-0000-0000D88E0000}"/>
    <cellStyle name="Notas 3 5 2 3" xfId="38203" xr:uid="{00000000-0005-0000-0000-0000D98E0000}"/>
    <cellStyle name="Notas 3 5 2 3 2" xfId="41673" xr:uid="{00000000-0005-0000-0000-0000DA8E0000}"/>
    <cellStyle name="Notas 3 5 2 3 3" xfId="39630" xr:uid="{00000000-0005-0000-0000-0000DB8E0000}"/>
    <cellStyle name="Notas 3 5 2 4" xfId="38268" xr:uid="{00000000-0005-0000-0000-0000DC8E0000}"/>
    <cellStyle name="Notas 3 5 2 4 2" xfId="41697" xr:uid="{00000000-0005-0000-0000-0000DD8E0000}"/>
    <cellStyle name="Notas 3 5 2 4 3" xfId="39654" xr:uid="{00000000-0005-0000-0000-0000DE8E0000}"/>
    <cellStyle name="Notas 3 5 2 5" xfId="41555" xr:uid="{00000000-0005-0000-0000-0000DF8E0000}"/>
    <cellStyle name="Notas 3 5 2 6" xfId="39563" xr:uid="{00000000-0005-0000-0000-0000E08E0000}"/>
    <cellStyle name="Notas 3 5 3" xfId="37633" xr:uid="{00000000-0005-0000-0000-0000E18E0000}"/>
    <cellStyle name="Notas 3 5 3 2" xfId="41621" xr:uid="{00000000-0005-0000-0000-0000E28E0000}"/>
    <cellStyle name="Notas 3 5 3 3" xfId="39605" xr:uid="{00000000-0005-0000-0000-0000E38E0000}"/>
    <cellStyle name="Notas 3 5 4" xfId="38202" xr:uid="{00000000-0005-0000-0000-0000E48E0000}"/>
    <cellStyle name="Notas 3 5 4 2" xfId="41672" xr:uid="{00000000-0005-0000-0000-0000E58E0000}"/>
    <cellStyle name="Notas 3 5 4 3" xfId="39629" xr:uid="{00000000-0005-0000-0000-0000E68E0000}"/>
    <cellStyle name="Notas 3 5 5" xfId="38267" xr:uid="{00000000-0005-0000-0000-0000E78E0000}"/>
    <cellStyle name="Notas 3 5 5 2" xfId="41696" xr:uid="{00000000-0005-0000-0000-0000E88E0000}"/>
    <cellStyle name="Notas 3 5 5 3" xfId="39653" xr:uid="{00000000-0005-0000-0000-0000E98E0000}"/>
    <cellStyle name="Notas 3 5 6" xfId="37224" xr:uid="{00000000-0005-0000-0000-0000EA8E0000}"/>
    <cellStyle name="Notas 3 5 6 2" xfId="41554" xr:uid="{00000000-0005-0000-0000-0000EB8E0000}"/>
    <cellStyle name="Notas 3 5 6 3" xfId="39562" xr:uid="{00000000-0005-0000-0000-0000EC8E0000}"/>
    <cellStyle name="Notas 3 5 7" xfId="18523" xr:uid="{00000000-0005-0000-0000-0000ED8E0000}"/>
    <cellStyle name="Notas 3 6" xfId="15476" xr:uid="{00000000-0005-0000-0000-0000EE8E0000}"/>
    <cellStyle name="Notas 3 6 2" xfId="35759" xr:uid="{00000000-0005-0000-0000-0000EF8E0000}"/>
    <cellStyle name="Notas 3 6 2 2" xfId="37634" xr:uid="{00000000-0005-0000-0000-0000F08E0000}"/>
    <cellStyle name="Notas 3 6 2 2 2" xfId="41622" xr:uid="{00000000-0005-0000-0000-0000F18E0000}"/>
    <cellStyle name="Notas 3 6 2 2 3" xfId="39606" xr:uid="{00000000-0005-0000-0000-0000F28E0000}"/>
    <cellStyle name="Notas 3 6 2 3" xfId="38207" xr:uid="{00000000-0005-0000-0000-0000F38E0000}"/>
    <cellStyle name="Notas 3 6 2 3 2" xfId="41675" xr:uid="{00000000-0005-0000-0000-0000F48E0000}"/>
    <cellStyle name="Notas 3 6 2 3 3" xfId="39632" xr:uid="{00000000-0005-0000-0000-0000F58E0000}"/>
    <cellStyle name="Notas 3 6 2 4" xfId="38270" xr:uid="{00000000-0005-0000-0000-0000F68E0000}"/>
    <cellStyle name="Notas 3 6 2 4 2" xfId="41699" xr:uid="{00000000-0005-0000-0000-0000F78E0000}"/>
    <cellStyle name="Notas 3 6 2 4 3" xfId="39656" xr:uid="{00000000-0005-0000-0000-0000F88E0000}"/>
    <cellStyle name="Notas 3 6 2 5" xfId="37227" xr:uid="{00000000-0005-0000-0000-0000F98E0000}"/>
    <cellStyle name="Notas 3 6 2 5 2" xfId="41557" xr:uid="{00000000-0005-0000-0000-0000FA8E0000}"/>
    <cellStyle name="Notas 3 6 2 5 3" xfId="39565" xr:uid="{00000000-0005-0000-0000-0000FB8E0000}"/>
    <cellStyle name="Notas 3 6 2 6" xfId="40713" xr:uid="{00000000-0005-0000-0000-0000FC8E0000}"/>
    <cellStyle name="Notas 3 6 2 7" xfId="38925" xr:uid="{00000000-0005-0000-0000-0000FD8E0000}"/>
    <cellStyle name="Notas 3 6 3" xfId="37635" xr:uid="{00000000-0005-0000-0000-0000FE8E0000}"/>
    <cellStyle name="Notas 3 6 3 2" xfId="41623" xr:uid="{00000000-0005-0000-0000-0000FF8E0000}"/>
    <cellStyle name="Notas 3 6 3 3" xfId="39607" xr:uid="{00000000-0005-0000-0000-0000008F0000}"/>
    <cellStyle name="Notas 3 6 4" xfId="38206" xr:uid="{00000000-0005-0000-0000-0000018F0000}"/>
    <cellStyle name="Notas 3 6 4 2" xfId="41674" xr:uid="{00000000-0005-0000-0000-0000028F0000}"/>
    <cellStyle name="Notas 3 6 4 3" xfId="39631" xr:uid="{00000000-0005-0000-0000-0000038F0000}"/>
    <cellStyle name="Notas 3 6 5" xfId="38269" xr:uid="{00000000-0005-0000-0000-0000048F0000}"/>
    <cellStyle name="Notas 3 6 5 2" xfId="41698" xr:uid="{00000000-0005-0000-0000-0000058F0000}"/>
    <cellStyle name="Notas 3 6 5 3" xfId="39655" xr:uid="{00000000-0005-0000-0000-0000068F0000}"/>
    <cellStyle name="Notas 3 6 6" xfId="37226" xr:uid="{00000000-0005-0000-0000-0000078F0000}"/>
    <cellStyle name="Notas 3 6 6 2" xfId="41556" xr:uid="{00000000-0005-0000-0000-0000088F0000}"/>
    <cellStyle name="Notas 3 6 6 3" xfId="39564" xr:uid="{00000000-0005-0000-0000-0000098F0000}"/>
    <cellStyle name="Notas 3 6 7" xfId="40303" xr:uid="{00000000-0005-0000-0000-00000A8F0000}"/>
    <cellStyle name="Notas 3 7" xfId="33375" xr:uid="{00000000-0005-0000-0000-00000B8F0000}"/>
    <cellStyle name="Notas 3 7 2" xfId="35827" xr:uid="{00000000-0005-0000-0000-00000C8F0000}"/>
    <cellStyle name="Notas 3 7 2 2" xfId="37636" xr:uid="{00000000-0005-0000-0000-00000D8F0000}"/>
    <cellStyle name="Notas 3 7 2 2 2" xfId="41624" xr:uid="{00000000-0005-0000-0000-00000E8F0000}"/>
    <cellStyle name="Notas 3 7 2 2 3" xfId="39608" xr:uid="{00000000-0005-0000-0000-00000F8F0000}"/>
    <cellStyle name="Notas 3 7 2 3" xfId="40758" xr:uid="{00000000-0005-0000-0000-0000108F0000}"/>
    <cellStyle name="Notas 3 7 2 4" xfId="38970" xr:uid="{00000000-0005-0000-0000-0000118F0000}"/>
    <cellStyle name="Notas 3 7 3" xfId="38208" xr:uid="{00000000-0005-0000-0000-0000128F0000}"/>
    <cellStyle name="Notas 3 7 3 2" xfId="41676" xr:uid="{00000000-0005-0000-0000-0000138F0000}"/>
    <cellStyle name="Notas 3 7 3 3" xfId="39633" xr:uid="{00000000-0005-0000-0000-0000148F0000}"/>
    <cellStyle name="Notas 3 7 4" xfId="38271" xr:uid="{00000000-0005-0000-0000-0000158F0000}"/>
    <cellStyle name="Notas 3 7 4 2" xfId="41700" xr:uid="{00000000-0005-0000-0000-0000168F0000}"/>
    <cellStyle name="Notas 3 7 4 3" xfId="39657" xr:uid="{00000000-0005-0000-0000-0000178F0000}"/>
    <cellStyle name="Notas 3 7 5" xfId="37228" xr:uid="{00000000-0005-0000-0000-0000188F0000}"/>
    <cellStyle name="Notas 3 7 5 2" xfId="41558" xr:uid="{00000000-0005-0000-0000-0000198F0000}"/>
    <cellStyle name="Notas 3 7 5 3" xfId="39566" xr:uid="{00000000-0005-0000-0000-00001A8F0000}"/>
    <cellStyle name="Notas 3 7 6" xfId="40370" xr:uid="{00000000-0005-0000-0000-00001B8F0000}"/>
    <cellStyle name="Notas 3 8" xfId="33752" xr:uid="{00000000-0005-0000-0000-00001C8F0000}"/>
    <cellStyle name="Notas 3 8 2" xfId="36037" xr:uid="{00000000-0005-0000-0000-00001D8F0000}"/>
    <cellStyle name="Notas 3 8 2 2" xfId="40948" xr:uid="{00000000-0005-0000-0000-00001E8F0000}"/>
    <cellStyle name="Notas 3 8 2 3" xfId="39160" xr:uid="{00000000-0005-0000-0000-00001F8F0000}"/>
    <cellStyle name="Notas 3 8 3" xfId="37637" xr:uid="{00000000-0005-0000-0000-0000208F0000}"/>
    <cellStyle name="Notas 3 8 3 2" xfId="41625" xr:uid="{00000000-0005-0000-0000-0000218F0000}"/>
    <cellStyle name="Notas 3 8 3 3" xfId="39609" xr:uid="{00000000-0005-0000-0000-0000228F0000}"/>
    <cellStyle name="Notas 3 8 4" xfId="40445" xr:uid="{00000000-0005-0000-0000-0000238F0000}"/>
    <cellStyle name="Notas 3 8 5" xfId="38732" xr:uid="{00000000-0005-0000-0000-0000248F0000}"/>
    <cellStyle name="Notas 3 9" xfId="35674" xr:uid="{00000000-0005-0000-0000-0000258F0000}"/>
    <cellStyle name="Notas 3 9 2" xfId="38192" xr:uid="{00000000-0005-0000-0000-0000268F0000}"/>
    <cellStyle name="Notas 3 9 2 2" xfId="41665" xr:uid="{00000000-0005-0000-0000-0000278F0000}"/>
    <cellStyle name="Notas 3 9 2 3" xfId="39622" xr:uid="{00000000-0005-0000-0000-0000288F0000}"/>
    <cellStyle name="Notas 3 9 3" xfId="40698" xr:uid="{00000000-0005-0000-0000-0000298F0000}"/>
    <cellStyle name="Notas 3 9 4" xfId="38911" xr:uid="{00000000-0005-0000-0000-00002A8F0000}"/>
    <cellStyle name="Notas 30" xfId="33379" xr:uid="{00000000-0005-0000-0000-00002B8F0000}"/>
    <cellStyle name="Notas 30 2" xfId="33380" xr:uid="{00000000-0005-0000-0000-00002C8F0000}"/>
    <cellStyle name="Notas 30 2 2" xfId="33757" xr:uid="{00000000-0005-0000-0000-00002D8F0000}"/>
    <cellStyle name="Notas 30 2 2 2" xfId="36042" xr:uid="{00000000-0005-0000-0000-00002E8F0000}"/>
    <cellStyle name="Notas 30 2 2 2 2" xfId="40953" xr:uid="{00000000-0005-0000-0000-00002F8F0000}"/>
    <cellStyle name="Notas 30 2 2 2 3" xfId="39165" xr:uid="{00000000-0005-0000-0000-0000308F0000}"/>
    <cellStyle name="Notas 30 2 2 3" xfId="40450" xr:uid="{00000000-0005-0000-0000-0000318F0000}"/>
    <cellStyle name="Notas 30 2 2 4" xfId="38737" xr:uid="{00000000-0005-0000-0000-0000328F0000}"/>
    <cellStyle name="Notas 30 2 3" xfId="35832" xr:uid="{00000000-0005-0000-0000-0000338F0000}"/>
    <cellStyle name="Notas 30 2 3 2" xfId="40763" xr:uid="{00000000-0005-0000-0000-0000348F0000}"/>
    <cellStyle name="Notas 30 2 3 3" xfId="38975" xr:uid="{00000000-0005-0000-0000-0000358F0000}"/>
    <cellStyle name="Notas 30 2 4" xfId="36484" xr:uid="{00000000-0005-0000-0000-0000368F0000}"/>
    <cellStyle name="Notas 30 2 4 2" xfId="41340" xr:uid="{00000000-0005-0000-0000-0000378F0000}"/>
    <cellStyle name="Notas 30 2 4 3" xfId="39385" xr:uid="{00000000-0005-0000-0000-0000388F0000}"/>
    <cellStyle name="Notas 30 2 5" xfId="38560" xr:uid="{00000000-0005-0000-0000-0000398F0000}"/>
    <cellStyle name="Notas 30 2 5 2" xfId="39791" xr:uid="{00000000-0005-0000-0000-00003A8F0000}"/>
    <cellStyle name="Notas 30 3" xfId="33756" xr:uid="{00000000-0005-0000-0000-00003B8F0000}"/>
    <cellStyle name="Notas 30 3 2" xfId="36041" xr:uid="{00000000-0005-0000-0000-00003C8F0000}"/>
    <cellStyle name="Notas 30 3 2 2" xfId="40952" xr:uid="{00000000-0005-0000-0000-00003D8F0000}"/>
    <cellStyle name="Notas 30 3 2 3" xfId="39164" xr:uid="{00000000-0005-0000-0000-00003E8F0000}"/>
    <cellStyle name="Notas 30 3 3" xfId="40449" xr:uid="{00000000-0005-0000-0000-00003F8F0000}"/>
    <cellStyle name="Notas 30 3 4" xfId="38736" xr:uid="{00000000-0005-0000-0000-0000408F0000}"/>
    <cellStyle name="Notas 30 4" xfId="35831" xr:uid="{00000000-0005-0000-0000-0000418F0000}"/>
    <cellStyle name="Notas 30 4 2" xfId="40762" xr:uid="{00000000-0005-0000-0000-0000428F0000}"/>
    <cellStyle name="Notas 30 4 3" xfId="38974" xr:uid="{00000000-0005-0000-0000-0000438F0000}"/>
    <cellStyle name="Notas 30 5" xfId="36483" xr:uid="{00000000-0005-0000-0000-0000448F0000}"/>
    <cellStyle name="Notas 30 5 2" xfId="41339" xr:uid="{00000000-0005-0000-0000-0000458F0000}"/>
    <cellStyle name="Notas 30 5 3" xfId="39384" xr:uid="{00000000-0005-0000-0000-0000468F0000}"/>
    <cellStyle name="Notas 30 6" xfId="38561" xr:uid="{00000000-0005-0000-0000-0000478F0000}"/>
    <cellStyle name="Notas 30 6 2" xfId="39792" xr:uid="{00000000-0005-0000-0000-0000488F0000}"/>
    <cellStyle name="Notas 31" xfId="33381" xr:uid="{00000000-0005-0000-0000-0000498F0000}"/>
    <cellStyle name="Notas 31 2" xfId="33382" xr:uid="{00000000-0005-0000-0000-00004A8F0000}"/>
    <cellStyle name="Notas 31 2 2" xfId="33759" xr:uid="{00000000-0005-0000-0000-00004B8F0000}"/>
    <cellStyle name="Notas 31 2 2 2" xfId="36044" xr:uid="{00000000-0005-0000-0000-00004C8F0000}"/>
    <cellStyle name="Notas 31 2 2 2 2" xfId="40955" xr:uid="{00000000-0005-0000-0000-00004D8F0000}"/>
    <cellStyle name="Notas 31 2 2 2 3" xfId="39167" xr:uid="{00000000-0005-0000-0000-00004E8F0000}"/>
    <cellStyle name="Notas 31 2 2 3" xfId="40452" xr:uid="{00000000-0005-0000-0000-00004F8F0000}"/>
    <cellStyle name="Notas 31 2 2 4" xfId="38739" xr:uid="{00000000-0005-0000-0000-0000508F0000}"/>
    <cellStyle name="Notas 31 2 3" xfId="35834" xr:uid="{00000000-0005-0000-0000-0000518F0000}"/>
    <cellStyle name="Notas 31 2 3 2" xfId="40765" xr:uid="{00000000-0005-0000-0000-0000528F0000}"/>
    <cellStyle name="Notas 31 2 3 3" xfId="38977" xr:uid="{00000000-0005-0000-0000-0000538F0000}"/>
    <cellStyle name="Notas 31 2 4" xfId="36486" xr:uid="{00000000-0005-0000-0000-0000548F0000}"/>
    <cellStyle name="Notas 31 2 4 2" xfId="41342" xr:uid="{00000000-0005-0000-0000-0000558F0000}"/>
    <cellStyle name="Notas 31 2 4 3" xfId="39387" xr:uid="{00000000-0005-0000-0000-0000568F0000}"/>
    <cellStyle name="Notas 31 2 5" xfId="38558" xr:uid="{00000000-0005-0000-0000-0000578F0000}"/>
    <cellStyle name="Notas 31 2 5 2" xfId="39789" xr:uid="{00000000-0005-0000-0000-0000588F0000}"/>
    <cellStyle name="Notas 31 3" xfId="33758" xr:uid="{00000000-0005-0000-0000-0000598F0000}"/>
    <cellStyle name="Notas 31 3 2" xfId="36043" xr:uid="{00000000-0005-0000-0000-00005A8F0000}"/>
    <cellStyle name="Notas 31 3 2 2" xfId="40954" xr:uid="{00000000-0005-0000-0000-00005B8F0000}"/>
    <cellStyle name="Notas 31 3 2 3" xfId="39166" xr:uid="{00000000-0005-0000-0000-00005C8F0000}"/>
    <cellStyle name="Notas 31 3 3" xfId="40451" xr:uid="{00000000-0005-0000-0000-00005D8F0000}"/>
    <cellStyle name="Notas 31 3 4" xfId="38738" xr:uid="{00000000-0005-0000-0000-00005E8F0000}"/>
    <cellStyle name="Notas 31 4" xfId="35833" xr:uid="{00000000-0005-0000-0000-00005F8F0000}"/>
    <cellStyle name="Notas 31 4 2" xfId="40764" xr:uid="{00000000-0005-0000-0000-0000608F0000}"/>
    <cellStyle name="Notas 31 4 3" xfId="38976" xr:uid="{00000000-0005-0000-0000-0000618F0000}"/>
    <cellStyle name="Notas 31 5" xfId="36485" xr:uid="{00000000-0005-0000-0000-0000628F0000}"/>
    <cellStyle name="Notas 31 5 2" xfId="41341" xr:uid="{00000000-0005-0000-0000-0000638F0000}"/>
    <cellStyle name="Notas 31 5 3" xfId="39386" xr:uid="{00000000-0005-0000-0000-0000648F0000}"/>
    <cellStyle name="Notas 31 6" xfId="38559" xr:uid="{00000000-0005-0000-0000-0000658F0000}"/>
    <cellStyle name="Notas 31 6 2" xfId="39790" xr:uid="{00000000-0005-0000-0000-0000668F0000}"/>
    <cellStyle name="Notas 32" xfId="33383" xr:uid="{00000000-0005-0000-0000-0000678F0000}"/>
    <cellStyle name="Notas 32 2" xfId="33384" xr:uid="{00000000-0005-0000-0000-0000688F0000}"/>
    <cellStyle name="Notas 32 2 2" xfId="33761" xr:uid="{00000000-0005-0000-0000-0000698F0000}"/>
    <cellStyle name="Notas 32 2 2 2" xfId="36046" xr:uid="{00000000-0005-0000-0000-00006A8F0000}"/>
    <cellStyle name="Notas 32 2 2 2 2" xfId="40957" xr:uid="{00000000-0005-0000-0000-00006B8F0000}"/>
    <cellStyle name="Notas 32 2 2 2 3" xfId="39169" xr:uid="{00000000-0005-0000-0000-00006C8F0000}"/>
    <cellStyle name="Notas 32 2 2 3" xfId="40454" xr:uid="{00000000-0005-0000-0000-00006D8F0000}"/>
    <cellStyle name="Notas 32 2 2 4" xfId="38741" xr:uid="{00000000-0005-0000-0000-00006E8F0000}"/>
    <cellStyle name="Notas 32 2 3" xfId="35836" xr:uid="{00000000-0005-0000-0000-00006F8F0000}"/>
    <cellStyle name="Notas 32 2 3 2" xfId="40767" xr:uid="{00000000-0005-0000-0000-0000708F0000}"/>
    <cellStyle name="Notas 32 2 3 3" xfId="38979" xr:uid="{00000000-0005-0000-0000-0000718F0000}"/>
    <cellStyle name="Notas 32 2 4" xfId="36488" xr:uid="{00000000-0005-0000-0000-0000728F0000}"/>
    <cellStyle name="Notas 32 2 4 2" xfId="41344" xr:uid="{00000000-0005-0000-0000-0000738F0000}"/>
    <cellStyle name="Notas 32 2 4 3" xfId="39389" xr:uid="{00000000-0005-0000-0000-0000748F0000}"/>
    <cellStyle name="Notas 32 2 5" xfId="38556" xr:uid="{00000000-0005-0000-0000-0000758F0000}"/>
    <cellStyle name="Notas 32 2 5 2" xfId="39787" xr:uid="{00000000-0005-0000-0000-0000768F0000}"/>
    <cellStyle name="Notas 32 3" xfId="33760" xr:uid="{00000000-0005-0000-0000-0000778F0000}"/>
    <cellStyle name="Notas 32 3 2" xfId="36045" xr:uid="{00000000-0005-0000-0000-0000788F0000}"/>
    <cellStyle name="Notas 32 3 2 2" xfId="40956" xr:uid="{00000000-0005-0000-0000-0000798F0000}"/>
    <cellStyle name="Notas 32 3 2 3" xfId="39168" xr:uid="{00000000-0005-0000-0000-00007A8F0000}"/>
    <cellStyle name="Notas 32 3 3" xfId="40453" xr:uid="{00000000-0005-0000-0000-00007B8F0000}"/>
    <cellStyle name="Notas 32 3 4" xfId="38740" xr:uid="{00000000-0005-0000-0000-00007C8F0000}"/>
    <cellStyle name="Notas 32 4" xfId="35835" xr:uid="{00000000-0005-0000-0000-00007D8F0000}"/>
    <cellStyle name="Notas 32 4 2" xfId="40766" xr:uid="{00000000-0005-0000-0000-00007E8F0000}"/>
    <cellStyle name="Notas 32 4 3" xfId="38978" xr:uid="{00000000-0005-0000-0000-00007F8F0000}"/>
    <cellStyle name="Notas 32 5" xfId="36487" xr:uid="{00000000-0005-0000-0000-0000808F0000}"/>
    <cellStyle name="Notas 32 5 2" xfId="41343" xr:uid="{00000000-0005-0000-0000-0000818F0000}"/>
    <cellStyle name="Notas 32 5 3" xfId="39388" xr:uid="{00000000-0005-0000-0000-0000828F0000}"/>
    <cellStyle name="Notas 32 6" xfId="38557" xr:uid="{00000000-0005-0000-0000-0000838F0000}"/>
    <cellStyle name="Notas 32 6 2" xfId="39788" xr:uid="{00000000-0005-0000-0000-0000848F0000}"/>
    <cellStyle name="Notas 33" xfId="33385" xr:uid="{00000000-0005-0000-0000-0000858F0000}"/>
    <cellStyle name="Notas 33 2" xfId="33386" xr:uid="{00000000-0005-0000-0000-0000868F0000}"/>
    <cellStyle name="Notas 33 2 2" xfId="33763" xr:uid="{00000000-0005-0000-0000-0000878F0000}"/>
    <cellStyle name="Notas 33 2 2 2" xfId="36048" xr:uid="{00000000-0005-0000-0000-0000888F0000}"/>
    <cellStyle name="Notas 33 2 2 2 2" xfId="40959" xr:uid="{00000000-0005-0000-0000-0000898F0000}"/>
    <cellStyle name="Notas 33 2 2 2 3" xfId="39171" xr:uid="{00000000-0005-0000-0000-00008A8F0000}"/>
    <cellStyle name="Notas 33 2 2 3" xfId="40456" xr:uid="{00000000-0005-0000-0000-00008B8F0000}"/>
    <cellStyle name="Notas 33 2 2 4" xfId="38743" xr:uid="{00000000-0005-0000-0000-00008C8F0000}"/>
    <cellStyle name="Notas 33 2 3" xfId="35838" xr:uid="{00000000-0005-0000-0000-00008D8F0000}"/>
    <cellStyle name="Notas 33 2 3 2" xfId="40769" xr:uid="{00000000-0005-0000-0000-00008E8F0000}"/>
    <cellStyle name="Notas 33 2 3 3" xfId="38981" xr:uid="{00000000-0005-0000-0000-00008F8F0000}"/>
    <cellStyle name="Notas 33 2 4" xfId="36490" xr:uid="{00000000-0005-0000-0000-0000908F0000}"/>
    <cellStyle name="Notas 33 2 4 2" xfId="41346" xr:uid="{00000000-0005-0000-0000-0000918F0000}"/>
    <cellStyle name="Notas 33 2 4 3" xfId="39391" xr:uid="{00000000-0005-0000-0000-0000928F0000}"/>
    <cellStyle name="Notas 33 2 5" xfId="38554" xr:uid="{00000000-0005-0000-0000-0000938F0000}"/>
    <cellStyle name="Notas 33 2 5 2" xfId="39785" xr:uid="{00000000-0005-0000-0000-0000948F0000}"/>
    <cellStyle name="Notas 33 3" xfId="33762" xr:uid="{00000000-0005-0000-0000-0000958F0000}"/>
    <cellStyle name="Notas 33 3 2" xfId="36047" xr:uid="{00000000-0005-0000-0000-0000968F0000}"/>
    <cellStyle name="Notas 33 3 2 2" xfId="40958" xr:uid="{00000000-0005-0000-0000-0000978F0000}"/>
    <cellStyle name="Notas 33 3 2 3" xfId="39170" xr:uid="{00000000-0005-0000-0000-0000988F0000}"/>
    <cellStyle name="Notas 33 3 3" xfId="40455" xr:uid="{00000000-0005-0000-0000-0000998F0000}"/>
    <cellStyle name="Notas 33 3 4" xfId="38742" xr:uid="{00000000-0005-0000-0000-00009A8F0000}"/>
    <cellStyle name="Notas 33 4" xfId="35837" xr:uid="{00000000-0005-0000-0000-00009B8F0000}"/>
    <cellStyle name="Notas 33 4 2" xfId="40768" xr:uid="{00000000-0005-0000-0000-00009C8F0000}"/>
    <cellStyle name="Notas 33 4 3" xfId="38980" xr:uid="{00000000-0005-0000-0000-00009D8F0000}"/>
    <cellStyle name="Notas 33 5" xfId="36489" xr:uid="{00000000-0005-0000-0000-00009E8F0000}"/>
    <cellStyle name="Notas 33 5 2" xfId="41345" xr:uid="{00000000-0005-0000-0000-00009F8F0000}"/>
    <cellStyle name="Notas 33 5 3" xfId="39390" xr:uid="{00000000-0005-0000-0000-0000A08F0000}"/>
    <cellStyle name="Notas 33 6" xfId="38555" xr:uid="{00000000-0005-0000-0000-0000A18F0000}"/>
    <cellStyle name="Notas 33 6 2" xfId="39786" xr:uid="{00000000-0005-0000-0000-0000A28F0000}"/>
    <cellStyle name="Notas 34" xfId="33387" xr:uid="{00000000-0005-0000-0000-0000A38F0000}"/>
    <cellStyle name="Notas 34 2" xfId="33388" xr:uid="{00000000-0005-0000-0000-0000A48F0000}"/>
    <cellStyle name="Notas 34 2 2" xfId="33765" xr:uid="{00000000-0005-0000-0000-0000A58F0000}"/>
    <cellStyle name="Notas 34 2 2 2" xfId="36050" xr:uid="{00000000-0005-0000-0000-0000A68F0000}"/>
    <cellStyle name="Notas 34 2 2 2 2" xfId="40961" xr:uid="{00000000-0005-0000-0000-0000A78F0000}"/>
    <cellStyle name="Notas 34 2 2 2 3" xfId="39173" xr:uid="{00000000-0005-0000-0000-0000A88F0000}"/>
    <cellStyle name="Notas 34 2 2 3" xfId="40458" xr:uid="{00000000-0005-0000-0000-0000A98F0000}"/>
    <cellStyle name="Notas 34 2 2 4" xfId="38745" xr:uid="{00000000-0005-0000-0000-0000AA8F0000}"/>
    <cellStyle name="Notas 34 2 3" xfId="35840" xr:uid="{00000000-0005-0000-0000-0000AB8F0000}"/>
    <cellStyle name="Notas 34 2 3 2" xfId="40771" xr:uid="{00000000-0005-0000-0000-0000AC8F0000}"/>
    <cellStyle name="Notas 34 2 3 3" xfId="38983" xr:uid="{00000000-0005-0000-0000-0000AD8F0000}"/>
    <cellStyle name="Notas 34 2 4" xfId="36492" xr:uid="{00000000-0005-0000-0000-0000AE8F0000}"/>
    <cellStyle name="Notas 34 2 4 2" xfId="41348" xr:uid="{00000000-0005-0000-0000-0000AF8F0000}"/>
    <cellStyle name="Notas 34 2 4 3" xfId="39393" xr:uid="{00000000-0005-0000-0000-0000B08F0000}"/>
    <cellStyle name="Notas 34 2 5" xfId="38552" xr:uid="{00000000-0005-0000-0000-0000B18F0000}"/>
    <cellStyle name="Notas 34 2 5 2" xfId="39783" xr:uid="{00000000-0005-0000-0000-0000B28F0000}"/>
    <cellStyle name="Notas 34 3" xfId="33764" xr:uid="{00000000-0005-0000-0000-0000B38F0000}"/>
    <cellStyle name="Notas 34 3 2" xfId="36049" xr:uid="{00000000-0005-0000-0000-0000B48F0000}"/>
    <cellStyle name="Notas 34 3 2 2" xfId="40960" xr:uid="{00000000-0005-0000-0000-0000B58F0000}"/>
    <cellStyle name="Notas 34 3 2 3" xfId="39172" xr:uid="{00000000-0005-0000-0000-0000B68F0000}"/>
    <cellStyle name="Notas 34 3 3" xfId="40457" xr:uid="{00000000-0005-0000-0000-0000B78F0000}"/>
    <cellStyle name="Notas 34 3 4" xfId="38744" xr:uid="{00000000-0005-0000-0000-0000B88F0000}"/>
    <cellStyle name="Notas 34 4" xfId="35839" xr:uid="{00000000-0005-0000-0000-0000B98F0000}"/>
    <cellStyle name="Notas 34 4 2" xfId="40770" xr:uid="{00000000-0005-0000-0000-0000BA8F0000}"/>
    <cellStyle name="Notas 34 4 3" xfId="38982" xr:uid="{00000000-0005-0000-0000-0000BB8F0000}"/>
    <cellStyle name="Notas 34 5" xfId="36491" xr:uid="{00000000-0005-0000-0000-0000BC8F0000}"/>
    <cellStyle name="Notas 34 5 2" xfId="41347" xr:uid="{00000000-0005-0000-0000-0000BD8F0000}"/>
    <cellStyle name="Notas 34 5 3" xfId="39392" xr:uid="{00000000-0005-0000-0000-0000BE8F0000}"/>
    <cellStyle name="Notas 34 6" xfId="38553" xr:uid="{00000000-0005-0000-0000-0000BF8F0000}"/>
    <cellStyle name="Notas 34 6 2" xfId="39784" xr:uid="{00000000-0005-0000-0000-0000C08F0000}"/>
    <cellStyle name="Notas 35" xfId="33389" xr:uid="{00000000-0005-0000-0000-0000C18F0000}"/>
    <cellStyle name="Notas 35 2" xfId="33390" xr:uid="{00000000-0005-0000-0000-0000C28F0000}"/>
    <cellStyle name="Notas 35 2 2" xfId="33767" xr:uid="{00000000-0005-0000-0000-0000C38F0000}"/>
    <cellStyle name="Notas 35 2 2 2" xfId="36052" xr:uid="{00000000-0005-0000-0000-0000C48F0000}"/>
    <cellStyle name="Notas 35 2 2 2 2" xfId="40963" xr:uid="{00000000-0005-0000-0000-0000C58F0000}"/>
    <cellStyle name="Notas 35 2 2 2 3" xfId="39175" xr:uid="{00000000-0005-0000-0000-0000C68F0000}"/>
    <cellStyle name="Notas 35 2 2 3" xfId="40460" xr:uid="{00000000-0005-0000-0000-0000C78F0000}"/>
    <cellStyle name="Notas 35 2 2 4" xfId="38747" xr:uid="{00000000-0005-0000-0000-0000C88F0000}"/>
    <cellStyle name="Notas 35 2 3" xfId="35842" xr:uid="{00000000-0005-0000-0000-0000C98F0000}"/>
    <cellStyle name="Notas 35 2 3 2" xfId="40773" xr:uid="{00000000-0005-0000-0000-0000CA8F0000}"/>
    <cellStyle name="Notas 35 2 3 3" xfId="38985" xr:uid="{00000000-0005-0000-0000-0000CB8F0000}"/>
    <cellStyle name="Notas 35 2 4" xfId="36494" xr:uid="{00000000-0005-0000-0000-0000CC8F0000}"/>
    <cellStyle name="Notas 35 2 4 2" xfId="41350" xr:uid="{00000000-0005-0000-0000-0000CD8F0000}"/>
    <cellStyle name="Notas 35 2 4 3" xfId="39395" xr:uid="{00000000-0005-0000-0000-0000CE8F0000}"/>
    <cellStyle name="Notas 35 2 5" xfId="38550" xr:uid="{00000000-0005-0000-0000-0000CF8F0000}"/>
    <cellStyle name="Notas 35 2 5 2" xfId="39781" xr:uid="{00000000-0005-0000-0000-0000D08F0000}"/>
    <cellStyle name="Notas 35 3" xfId="33766" xr:uid="{00000000-0005-0000-0000-0000D18F0000}"/>
    <cellStyle name="Notas 35 3 2" xfId="36051" xr:uid="{00000000-0005-0000-0000-0000D28F0000}"/>
    <cellStyle name="Notas 35 3 2 2" xfId="40962" xr:uid="{00000000-0005-0000-0000-0000D38F0000}"/>
    <cellStyle name="Notas 35 3 2 3" xfId="39174" xr:uid="{00000000-0005-0000-0000-0000D48F0000}"/>
    <cellStyle name="Notas 35 3 3" xfId="40459" xr:uid="{00000000-0005-0000-0000-0000D58F0000}"/>
    <cellStyle name="Notas 35 3 4" xfId="38746" xr:uid="{00000000-0005-0000-0000-0000D68F0000}"/>
    <cellStyle name="Notas 35 4" xfId="35841" xr:uid="{00000000-0005-0000-0000-0000D78F0000}"/>
    <cellStyle name="Notas 35 4 2" xfId="40772" xr:uid="{00000000-0005-0000-0000-0000D88F0000}"/>
    <cellStyle name="Notas 35 4 3" xfId="38984" xr:uid="{00000000-0005-0000-0000-0000D98F0000}"/>
    <cellStyle name="Notas 35 5" xfId="36493" xr:uid="{00000000-0005-0000-0000-0000DA8F0000}"/>
    <cellStyle name="Notas 35 5 2" xfId="41349" xr:uid="{00000000-0005-0000-0000-0000DB8F0000}"/>
    <cellStyle name="Notas 35 5 3" xfId="39394" xr:uid="{00000000-0005-0000-0000-0000DC8F0000}"/>
    <cellStyle name="Notas 35 6" xfId="38551" xr:uid="{00000000-0005-0000-0000-0000DD8F0000}"/>
    <cellStyle name="Notas 35 6 2" xfId="39782" xr:uid="{00000000-0005-0000-0000-0000DE8F0000}"/>
    <cellStyle name="Notas 36" xfId="33391" xr:uid="{00000000-0005-0000-0000-0000DF8F0000}"/>
    <cellStyle name="Notas 36 2" xfId="33392" xr:uid="{00000000-0005-0000-0000-0000E08F0000}"/>
    <cellStyle name="Notas 36 2 2" xfId="33769" xr:uid="{00000000-0005-0000-0000-0000E18F0000}"/>
    <cellStyle name="Notas 36 2 2 2" xfId="36054" xr:uid="{00000000-0005-0000-0000-0000E28F0000}"/>
    <cellStyle name="Notas 36 2 2 2 2" xfId="40965" xr:uid="{00000000-0005-0000-0000-0000E38F0000}"/>
    <cellStyle name="Notas 36 2 2 2 3" xfId="39177" xr:uid="{00000000-0005-0000-0000-0000E48F0000}"/>
    <cellStyle name="Notas 36 2 2 3" xfId="40462" xr:uid="{00000000-0005-0000-0000-0000E58F0000}"/>
    <cellStyle name="Notas 36 2 2 4" xfId="38749" xr:uid="{00000000-0005-0000-0000-0000E68F0000}"/>
    <cellStyle name="Notas 36 2 3" xfId="35844" xr:uid="{00000000-0005-0000-0000-0000E78F0000}"/>
    <cellStyle name="Notas 36 2 3 2" xfId="40775" xr:uid="{00000000-0005-0000-0000-0000E88F0000}"/>
    <cellStyle name="Notas 36 2 3 3" xfId="38987" xr:uid="{00000000-0005-0000-0000-0000E98F0000}"/>
    <cellStyle name="Notas 36 2 4" xfId="36496" xr:uid="{00000000-0005-0000-0000-0000EA8F0000}"/>
    <cellStyle name="Notas 36 2 4 2" xfId="41352" xr:uid="{00000000-0005-0000-0000-0000EB8F0000}"/>
    <cellStyle name="Notas 36 2 4 3" xfId="39397" xr:uid="{00000000-0005-0000-0000-0000EC8F0000}"/>
    <cellStyle name="Notas 36 2 5" xfId="38548" xr:uid="{00000000-0005-0000-0000-0000ED8F0000}"/>
    <cellStyle name="Notas 36 2 5 2" xfId="39779" xr:uid="{00000000-0005-0000-0000-0000EE8F0000}"/>
    <cellStyle name="Notas 36 3" xfId="33768" xr:uid="{00000000-0005-0000-0000-0000EF8F0000}"/>
    <cellStyle name="Notas 36 3 2" xfId="36053" xr:uid="{00000000-0005-0000-0000-0000F08F0000}"/>
    <cellStyle name="Notas 36 3 2 2" xfId="40964" xr:uid="{00000000-0005-0000-0000-0000F18F0000}"/>
    <cellStyle name="Notas 36 3 2 3" xfId="39176" xr:uid="{00000000-0005-0000-0000-0000F28F0000}"/>
    <cellStyle name="Notas 36 3 3" xfId="40461" xr:uid="{00000000-0005-0000-0000-0000F38F0000}"/>
    <cellStyle name="Notas 36 3 4" xfId="38748" xr:uid="{00000000-0005-0000-0000-0000F48F0000}"/>
    <cellStyle name="Notas 36 4" xfId="35843" xr:uid="{00000000-0005-0000-0000-0000F58F0000}"/>
    <cellStyle name="Notas 36 4 2" xfId="40774" xr:uid="{00000000-0005-0000-0000-0000F68F0000}"/>
    <cellStyle name="Notas 36 4 3" xfId="38986" xr:uid="{00000000-0005-0000-0000-0000F78F0000}"/>
    <cellStyle name="Notas 36 5" xfId="36495" xr:uid="{00000000-0005-0000-0000-0000F88F0000}"/>
    <cellStyle name="Notas 36 5 2" xfId="41351" xr:uid="{00000000-0005-0000-0000-0000F98F0000}"/>
    <cellStyle name="Notas 36 5 3" xfId="39396" xr:uid="{00000000-0005-0000-0000-0000FA8F0000}"/>
    <cellStyle name="Notas 36 6" xfId="38549" xr:uid="{00000000-0005-0000-0000-0000FB8F0000}"/>
    <cellStyle name="Notas 36 6 2" xfId="39780" xr:uid="{00000000-0005-0000-0000-0000FC8F0000}"/>
    <cellStyle name="Notas 37" xfId="33393" xr:uid="{00000000-0005-0000-0000-0000FD8F0000}"/>
    <cellStyle name="Notas 37 2" xfId="33394" xr:uid="{00000000-0005-0000-0000-0000FE8F0000}"/>
    <cellStyle name="Notas 37 2 2" xfId="33771" xr:uid="{00000000-0005-0000-0000-0000FF8F0000}"/>
    <cellStyle name="Notas 37 2 2 2" xfId="36056" xr:uid="{00000000-0005-0000-0000-000000900000}"/>
    <cellStyle name="Notas 37 2 2 2 2" xfId="40967" xr:uid="{00000000-0005-0000-0000-000001900000}"/>
    <cellStyle name="Notas 37 2 2 2 3" xfId="39179" xr:uid="{00000000-0005-0000-0000-000002900000}"/>
    <cellStyle name="Notas 37 2 2 3" xfId="40464" xr:uid="{00000000-0005-0000-0000-000003900000}"/>
    <cellStyle name="Notas 37 2 2 4" xfId="38751" xr:uid="{00000000-0005-0000-0000-000004900000}"/>
    <cellStyle name="Notas 37 2 3" xfId="35846" xr:uid="{00000000-0005-0000-0000-000005900000}"/>
    <cellStyle name="Notas 37 2 3 2" xfId="40777" xr:uid="{00000000-0005-0000-0000-000006900000}"/>
    <cellStyle name="Notas 37 2 3 3" xfId="38989" xr:uid="{00000000-0005-0000-0000-000007900000}"/>
    <cellStyle name="Notas 37 2 4" xfId="36498" xr:uid="{00000000-0005-0000-0000-000008900000}"/>
    <cellStyle name="Notas 37 2 4 2" xfId="41354" xr:uid="{00000000-0005-0000-0000-000009900000}"/>
    <cellStyle name="Notas 37 2 4 3" xfId="39399" xr:uid="{00000000-0005-0000-0000-00000A900000}"/>
    <cellStyle name="Notas 37 2 5" xfId="38546" xr:uid="{00000000-0005-0000-0000-00000B900000}"/>
    <cellStyle name="Notas 37 2 5 2" xfId="39777" xr:uid="{00000000-0005-0000-0000-00000C900000}"/>
    <cellStyle name="Notas 37 3" xfId="33770" xr:uid="{00000000-0005-0000-0000-00000D900000}"/>
    <cellStyle name="Notas 37 3 2" xfId="36055" xr:uid="{00000000-0005-0000-0000-00000E900000}"/>
    <cellStyle name="Notas 37 3 2 2" xfId="40966" xr:uid="{00000000-0005-0000-0000-00000F900000}"/>
    <cellStyle name="Notas 37 3 2 3" xfId="39178" xr:uid="{00000000-0005-0000-0000-000010900000}"/>
    <cellStyle name="Notas 37 3 3" xfId="40463" xr:uid="{00000000-0005-0000-0000-000011900000}"/>
    <cellStyle name="Notas 37 3 4" xfId="38750" xr:uid="{00000000-0005-0000-0000-000012900000}"/>
    <cellStyle name="Notas 37 4" xfId="35845" xr:uid="{00000000-0005-0000-0000-000013900000}"/>
    <cellStyle name="Notas 37 4 2" xfId="40776" xr:uid="{00000000-0005-0000-0000-000014900000}"/>
    <cellStyle name="Notas 37 4 3" xfId="38988" xr:uid="{00000000-0005-0000-0000-000015900000}"/>
    <cellStyle name="Notas 37 5" xfId="36497" xr:uid="{00000000-0005-0000-0000-000016900000}"/>
    <cellStyle name="Notas 37 5 2" xfId="41353" xr:uid="{00000000-0005-0000-0000-000017900000}"/>
    <cellStyle name="Notas 37 5 3" xfId="39398" xr:uid="{00000000-0005-0000-0000-000018900000}"/>
    <cellStyle name="Notas 37 6" xfId="38547" xr:uid="{00000000-0005-0000-0000-000019900000}"/>
    <cellStyle name="Notas 37 6 2" xfId="39778" xr:uid="{00000000-0005-0000-0000-00001A900000}"/>
    <cellStyle name="Notas 38" xfId="33395" xr:uid="{00000000-0005-0000-0000-00001B900000}"/>
    <cellStyle name="Notas 38 2" xfId="33396" xr:uid="{00000000-0005-0000-0000-00001C900000}"/>
    <cellStyle name="Notas 38 2 2" xfId="33773" xr:uid="{00000000-0005-0000-0000-00001D900000}"/>
    <cellStyle name="Notas 38 2 2 2" xfId="36058" xr:uid="{00000000-0005-0000-0000-00001E900000}"/>
    <cellStyle name="Notas 38 2 2 2 2" xfId="40969" xr:uid="{00000000-0005-0000-0000-00001F900000}"/>
    <cellStyle name="Notas 38 2 2 2 3" xfId="39181" xr:uid="{00000000-0005-0000-0000-000020900000}"/>
    <cellStyle name="Notas 38 2 2 3" xfId="40466" xr:uid="{00000000-0005-0000-0000-000021900000}"/>
    <cellStyle name="Notas 38 2 2 4" xfId="38753" xr:uid="{00000000-0005-0000-0000-000022900000}"/>
    <cellStyle name="Notas 38 2 3" xfId="35848" xr:uid="{00000000-0005-0000-0000-000023900000}"/>
    <cellStyle name="Notas 38 2 3 2" xfId="40779" xr:uid="{00000000-0005-0000-0000-000024900000}"/>
    <cellStyle name="Notas 38 2 3 3" xfId="38991" xr:uid="{00000000-0005-0000-0000-000025900000}"/>
    <cellStyle name="Notas 38 2 4" xfId="36500" xr:uid="{00000000-0005-0000-0000-000026900000}"/>
    <cellStyle name="Notas 38 2 4 2" xfId="41356" xr:uid="{00000000-0005-0000-0000-000027900000}"/>
    <cellStyle name="Notas 38 2 4 3" xfId="39401" xr:uid="{00000000-0005-0000-0000-000028900000}"/>
    <cellStyle name="Notas 38 2 5" xfId="38544" xr:uid="{00000000-0005-0000-0000-000029900000}"/>
    <cellStyle name="Notas 38 2 5 2" xfId="39775" xr:uid="{00000000-0005-0000-0000-00002A900000}"/>
    <cellStyle name="Notas 38 3" xfId="33772" xr:uid="{00000000-0005-0000-0000-00002B900000}"/>
    <cellStyle name="Notas 38 3 2" xfId="36057" xr:uid="{00000000-0005-0000-0000-00002C900000}"/>
    <cellStyle name="Notas 38 3 2 2" xfId="40968" xr:uid="{00000000-0005-0000-0000-00002D900000}"/>
    <cellStyle name="Notas 38 3 2 3" xfId="39180" xr:uid="{00000000-0005-0000-0000-00002E900000}"/>
    <cellStyle name="Notas 38 3 3" xfId="40465" xr:uid="{00000000-0005-0000-0000-00002F900000}"/>
    <cellStyle name="Notas 38 3 4" xfId="38752" xr:uid="{00000000-0005-0000-0000-000030900000}"/>
    <cellStyle name="Notas 38 4" xfId="35847" xr:uid="{00000000-0005-0000-0000-000031900000}"/>
    <cellStyle name="Notas 38 4 2" xfId="40778" xr:uid="{00000000-0005-0000-0000-000032900000}"/>
    <cellStyle name="Notas 38 4 3" xfId="38990" xr:uid="{00000000-0005-0000-0000-000033900000}"/>
    <cellStyle name="Notas 38 5" xfId="36499" xr:uid="{00000000-0005-0000-0000-000034900000}"/>
    <cellStyle name="Notas 38 5 2" xfId="41355" xr:uid="{00000000-0005-0000-0000-000035900000}"/>
    <cellStyle name="Notas 38 5 3" xfId="39400" xr:uid="{00000000-0005-0000-0000-000036900000}"/>
    <cellStyle name="Notas 38 6" xfId="38545" xr:uid="{00000000-0005-0000-0000-000037900000}"/>
    <cellStyle name="Notas 38 6 2" xfId="39776" xr:uid="{00000000-0005-0000-0000-000038900000}"/>
    <cellStyle name="Notas 39" xfId="33397" xr:uid="{00000000-0005-0000-0000-000039900000}"/>
    <cellStyle name="Notas 39 2" xfId="33398" xr:uid="{00000000-0005-0000-0000-00003A900000}"/>
    <cellStyle name="Notas 39 2 2" xfId="33775" xr:uid="{00000000-0005-0000-0000-00003B900000}"/>
    <cellStyle name="Notas 39 2 2 2" xfId="36060" xr:uid="{00000000-0005-0000-0000-00003C900000}"/>
    <cellStyle name="Notas 39 2 2 2 2" xfId="40971" xr:uid="{00000000-0005-0000-0000-00003D900000}"/>
    <cellStyle name="Notas 39 2 2 2 3" xfId="39183" xr:uid="{00000000-0005-0000-0000-00003E900000}"/>
    <cellStyle name="Notas 39 2 2 3" xfId="40468" xr:uid="{00000000-0005-0000-0000-00003F900000}"/>
    <cellStyle name="Notas 39 2 2 4" xfId="38755" xr:uid="{00000000-0005-0000-0000-000040900000}"/>
    <cellStyle name="Notas 39 2 3" xfId="35850" xr:uid="{00000000-0005-0000-0000-000041900000}"/>
    <cellStyle name="Notas 39 2 3 2" xfId="40781" xr:uid="{00000000-0005-0000-0000-000042900000}"/>
    <cellStyle name="Notas 39 2 3 3" xfId="38993" xr:uid="{00000000-0005-0000-0000-000043900000}"/>
    <cellStyle name="Notas 39 2 4" xfId="36502" xr:uid="{00000000-0005-0000-0000-000044900000}"/>
    <cellStyle name="Notas 39 2 4 2" xfId="41358" xr:uid="{00000000-0005-0000-0000-000045900000}"/>
    <cellStyle name="Notas 39 2 4 3" xfId="39403" xr:uid="{00000000-0005-0000-0000-000046900000}"/>
    <cellStyle name="Notas 39 2 5" xfId="38542" xr:uid="{00000000-0005-0000-0000-000047900000}"/>
    <cellStyle name="Notas 39 2 5 2" xfId="39773" xr:uid="{00000000-0005-0000-0000-000048900000}"/>
    <cellStyle name="Notas 39 3" xfId="33774" xr:uid="{00000000-0005-0000-0000-000049900000}"/>
    <cellStyle name="Notas 39 3 2" xfId="36059" xr:uid="{00000000-0005-0000-0000-00004A900000}"/>
    <cellStyle name="Notas 39 3 2 2" xfId="40970" xr:uid="{00000000-0005-0000-0000-00004B900000}"/>
    <cellStyle name="Notas 39 3 2 3" xfId="39182" xr:uid="{00000000-0005-0000-0000-00004C900000}"/>
    <cellStyle name="Notas 39 3 3" xfId="40467" xr:uid="{00000000-0005-0000-0000-00004D900000}"/>
    <cellStyle name="Notas 39 3 4" xfId="38754" xr:uid="{00000000-0005-0000-0000-00004E900000}"/>
    <cellStyle name="Notas 39 4" xfId="35849" xr:uid="{00000000-0005-0000-0000-00004F900000}"/>
    <cellStyle name="Notas 39 4 2" xfId="40780" xr:uid="{00000000-0005-0000-0000-000050900000}"/>
    <cellStyle name="Notas 39 4 3" xfId="38992" xr:uid="{00000000-0005-0000-0000-000051900000}"/>
    <cellStyle name="Notas 39 5" xfId="36501" xr:uid="{00000000-0005-0000-0000-000052900000}"/>
    <cellStyle name="Notas 39 5 2" xfId="41357" xr:uid="{00000000-0005-0000-0000-000053900000}"/>
    <cellStyle name="Notas 39 5 3" xfId="39402" xr:uid="{00000000-0005-0000-0000-000054900000}"/>
    <cellStyle name="Notas 39 6" xfId="38543" xr:uid="{00000000-0005-0000-0000-000055900000}"/>
    <cellStyle name="Notas 39 6 2" xfId="39774" xr:uid="{00000000-0005-0000-0000-000056900000}"/>
    <cellStyle name="Notas 4" xfId="15477" xr:uid="{00000000-0005-0000-0000-000057900000}"/>
    <cellStyle name="Notas 4 10" xfId="38541" xr:uid="{00000000-0005-0000-0000-000058900000}"/>
    <cellStyle name="Notas 4 10 2" xfId="39772" xr:uid="{00000000-0005-0000-0000-000059900000}"/>
    <cellStyle name="Notas 4 11" xfId="39943" xr:uid="{00000000-0005-0000-0000-00005A900000}"/>
    <cellStyle name="Notas 4 2" xfId="15478" xr:uid="{00000000-0005-0000-0000-00005B900000}"/>
    <cellStyle name="Notas 4 2 2" xfId="15479" xr:uid="{00000000-0005-0000-0000-00005C900000}"/>
    <cellStyle name="Notas 4 2 2 2" xfId="15480" xr:uid="{00000000-0005-0000-0000-00005D900000}"/>
    <cellStyle name="Notas 4 2 2 3" xfId="20474" xr:uid="{00000000-0005-0000-0000-00005E900000}"/>
    <cellStyle name="Notas 4 2 3" xfId="15481" xr:uid="{00000000-0005-0000-0000-00005F900000}"/>
    <cellStyle name="Notas 4 2 4" xfId="33400" xr:uid="{00000000-0005-0000-0000-000060900000}"/>
    <cellStyle name="Notas 4 2 4 2" xfId="35852" xr:uid="{00000000-0005-0000-0000-000061900000}"/>
    <cellStyle name="Notas 4 2 4 2 2" xfId="40783" xr:uid="{00000000-0005-0000-0000-000062900000}"/>
    <cellStyle name="Notas 4 2 4 2 3" xfId="38995" xr:uid="{00000000-0005-0000-0000-000063900000}"/>
    <cellStyle name="Notas 4 2 4 3" xfId="40375" xr:uid="{00000000-0005-0000-0000-000064900000}"/>
    <cellStyle name="Notas 4 2 5" xfId="33777" xr:uid="{00000000-0005-0000-0000-000065900000}"/>
    <cellStyle name="Notas 4 2 5 2" xfId="36062" xr:uid="{00000000-0005-0000-0000-000066900000}"/>
    <cellStyle name="Notas 4 2 5 2 2" xfId="40973" xr:uid="{00000000-0005-0000-0000-000067900000}"/>
    <cellStyle name="Notas 4 2 5 2 3" xfId="39185" xr:uid="{00000000-0005-0000-0000-000068900000}"/>
    <cellStyle name="Notas 4 2 5 3" xfId="40470" xr:uid="{00000000-0005-0000-0000-000069900000}"/>
    <cellStyle name="Notas 4 2 5 4" xfId="38757" xr:uid="{00000000-0005-0000-0000-00006A900000}"/>
    <cellStyle name="Notas 4 2 6" xfId="36655" xr:uid="{00000000-0005-0000-0000-00006B900000}"/>
    <cellStyle name="Notas 4 2 6 2" xfId="41482" xr:uid="{00000000-0005-0000-0000-00006C900000}"/>
    <cellStyle name="Notas 4 2 6 3" xfId="39527" xr:uid="{00000000-0005-0000-0000-00006D900000}"/>
    <cellStyle name="Notas 4 2 7" xfId="38540" xr:uid="{00000000-0005-0000-0000-00006E900000}"/>
    <cellStyle name="Notas 4 2 7 2" xfId="39771" xr:uid="{00000000-0005-0000-0000-00006F900000}"/>
    <cellStyle name="Notas 4 2 8" xfId="39973" xr:uid="{00000000-0005-0000-0000-000070900000}"/>
    <cellStyle name="Notas 4 2 9" xfId="18526" xr:uid="{00000000-0005-0000-0000-000071900000}"/>
    <cellStyle name="Notas 4 3" xfId="15482" xr:uid="{00000000-0005-0000-0000-000072900000}"/>
    <cellStyle name="Notas 4 3 2" xfId="15483" xr:uid="{00000000-0005-0000-0000-000073900000}"/>
    <cellStyle name="Notas 4 3 3" xfId="19485" xr:uid="{00000000-0005-0000-0000-000074900000}"/>
    <cellStyle name="Notas 4 4" xfId="15484" xr:uid="{00000000-0005-0000-0000-000075900000}"/>
    <cellStyle name="Notas 4 5" xfId="15485" xr:uid="{00000000-0005-0000-0000-000076900000}"/>
    <cellStyle name="Notas 4 5 2" xfId="18525" xr:uid="{00000000-0005-0000-0000-000077900000}"/>
    <cellStyle name="Notas 4 6" xfId="33399" xr:uid="{00000000-0005-0000-0000-000078900000}"/>
    <cellStyle name="Notas 4 6 2" xfId="35851" xr:uid="{00000000-0005-0000-0000-000079900000}"/>
    <cellStyle name="Notas 4 6 2 2" xfId="40782" xr:uid="{00000000-0005-0000-0000-00007A900000}"/>
    <cellStyle name="Notas 4 6 2 3" xfId="38994" xr:uid="{00000000-0005-0000-0000-00007B900000}"/>
    <cellStyle name="Notas 4 6 3" xfId="40374" xr:uid="{00000000-0005-0000-0000-00007C900000}"/>
    <cellStyle name="Notas 4 7" xfId="33776" xr:uid="{00000000-0005-0000-0000-00007D900000}"/>
    <cellStyle name="Notas 4 7 2" xfId="36061" xr:uid="{00000000-0005-0000-0000-00007E900000}"/>
    <cellStyle name="Notas 4 7 2 2" xfId="40972" xr:uid="{00000000-0005-0000-0000-00007F900000}"/>
    <cellStyle name="Notas 4 7 2 3" xfId="39184" xr:uid="{00000000-0005-0000-0000-000080900000}"/>
    <cellStyle name="Notas 4 7 3" xfId="40469" xr:uid="{00000000-0005-0000-0000-000081900000}"/>
    <cellStyle name="Notas 4 7 4" xfId="38756" xr:uid="{00000000-0005-0000-0000-000082900000}"/>
    <cellStyle name="Notas 4 8" xfId="35678" xr:uid="{00000000-0005-0000-0000-000083900000}"/>
    <cellStyle name="Notas 4 8 2" xfId="40699" xr:uid="{00000000-0005-0000-0000-000084900000}"/>
    <cellStyle name="Notas 4 8 3" xfId="38912" xr:uid="{00000000-0005-0000-0000-000085900000}"/>
    <cellStyle name="Notas 4 9" xfId="36654" xr:uid="{00000000-0005-0000-0000-000086900000}"/>
    <cellStyle name="Notas 4 9 2" xfId="41481" xr:uid="{00000000-0005-0000-0000-000087900000}"/>
    <cellStyle name="Notas 4 9 3" xfId="39526" xr:uid="{00000000-0005-0000-0000-000088900000}"/>
    <cellStyle name="Notas 40" xfId="33401" xr:uid="{00000000-0005-0000-0000-000089900000}"/>
    <cellStyle name="Notas 40 2" xfId="33402" xr:uid="{00000000-0005-0000-0000-00008A900000}"/>
    <cellStyle name="Notas 40 2 2" xfId="33779" xr:uid="{00000000-0005-0000-0000-00008B900000}"/>
    <cellStyle name="Notas 40 2 2 2" xfId="36064" xr:uid="{00000000-0005-0000-0000-00008C900000}"/>
    <cellStyle name="Notas 40 2 2 2 2" xfId="40975" xr:uid="{00000000-0005-0000-0000-00008D900000}"/>
    <cellStyle name="Notas 40 2 2 2 3" xfId="39187" xr:uid="{00000000-0005-0000-0000-00008E900000}"/>
    <cellStyle name="Notas 40 2 2 3" xfId="40472" xr:uid="{00000000-0005-0000-0000-00008F900000}"/>
    <cellStyle name="Notas 40 2 2 4" xfId="38759" xr:uid="{00000000-0005-0000-0000-000090900000}"/>
    <cellStyle name="Notas 40 2 3" xfId="35854" xr:uid="{00000000-0005-0000-0000-000091900000}"/>
    <cellStyle name="Notas 40 2 3 2" xfId="40785" xr:uid="{00000000-0005-0000-0000-000092900000}"/>
    <cellStyle name="Notas 40 2 3 3" xfId="38997" xr:uid="{00000000-0005-0000-0000-000093900000}"/>
    <cellStyle name="Notas 40 2 4" xfId="36504" xr:uid="{00000000-0005-0000-0000-000094900000}"/>
    <cellStyle name="Notas 40 2 4 2" xfId="41360" xr:uid="{00000000-0005-0000-0000-000095900000}"/>
    <cellStyle name="Notas 40 2 4 3" xfId="39405" xr:uid="{00000000-0005-0000-0000-000096900000}"/>
    <cellStyle name="Notas 40 2 5" xfId="38538" xr:uid="{00000000-0005-0000-0000-000097900000}"/>
    <cellStyle name="Notas 40 2 5 2" xfId="39769" xr:uid="{00000000-0005-0000-0000-000098900000}"/>
    <cellStyle name="Notas 40 3" xfId="33778" xr:uid="{00000000-0005-0000-0000-000099900000}"/>
    <cellStyle name="Notas 40 3 2" xfId="36063" xr:uid="{00000000-0005-0000-0000-00009A900000}"/>
    <cellStyle name="Notas 40 3 2 2" xfId="40974" xr:uid="{00000000-0005-0000-0000-00009B900000}"/>
    <cellStyle name="Notas 40 3 2 3" xfId="39186" xr:uid="{00000000-0005-0000-0000-00009C900000}"/>
    <cellStyle name="Notas 40 3 3" xfId="40471" xr:uid="{00000000-0005-0000-0000-00009D900000}"/>
    <cellStyle name="Notas 40 3 4" xfId="38758" xr:uid="{00000000-0005-0000-0000-00009E900000}"/>
    <cellStyle name="Notas 40 4" xfId="35853" xr:uid="{00000000-0005-0000-0000-00009F900000}"/>
    <cellStyle name="Notas 40 4 2" xfId="40784" xr:uid="{00000000-0005-0000-0000-0000A0900000}"/>
    <cellStyle name="Notas 40 4 3" xfId="38996" xr:uid="{00000000-0005-0000-0000-0000A1900000}"/>
    <cellStyle name="Notas 40 5" xfId="36503" xr:uid="{00000000-0005-0000-0000-0000A2900000}"/>
    <cellStyle name="Notas 40 5 2" xfId="41359" xr:uid="{00000000-0005-0000-0000-0000A3900000}"/>
    <cellStyle name="Notas 40 5 3" xfId="39404" xr:uid="{00000000-0005-0000-0000-0000A4900000}"/>
    <cellStyle name="Notas 40 6" xfId="38539" xr:uid="{00000000-0005-0000-0000-0000A5900000}"/>
    <cellStyle name="Notas 40 6 2" xfId="39770" xr:uid="{00000000-0005-0000-0000-0000A6900000}"/>
    <cellStyle name="Notas 41" xfId="33403" xr:uid="{00000000-0005-0000-0000-0000A7900000}"/>
    <cellStyle name="Notas 41 2" xfId="33404" xr:uid="{00000000-0005-0000-0000-0000A8900000}"/>
    <cellStyle name="Notas 41 2 2" xfId="33781" xr:uid="{00000000-0005-0000-0000-0000A9900000}"/>
    <cellStyle name="Notas 41 2 2 2" xfId="36066" xr:uid="{00000000-0005-0000-0000-0000AA900000}"/>
    <cellStyle name="Notas 41 2 2 2 2" xfId="40977" xr:uid="{00000000-0005-0000-0000-0000AB900000}"/>
    <cellStyle name="Notas 41 2 2 2 3" xfId="39189" xr:uid="{00000000-0005-0000-0000-0000AC900000}"/>
    <cellStyle name="Notas 41 2 2 3" xfId="40474" xr:uid="{00000000-0005-0000-0000-0000AD900000}"/>
    <cellStyle name="Notas 41 2 2 4" xfId="38761" xr:uid="{00000000-0005-0000-0000-0000AE900000}"/>
    <cellStyle name="Notas 41 2 3" xfId="35856" xr:uid="{00000000-0005-0000-0000-0000AF900000}"/>
    <cellStyle name="Notas 41 2 3 2" xfId="40787" xr:uid="{00000000-0005-0000-0000-0000B0900000}"/>
    <cellStyle name="Notas 41 2 3 3" xfId="38999" xr:uid="{00000000-0005-0000-0000-0000B1900000}"/>
    <cellStyle name="Notas 41 2 4" xfId="36506" xr:uid="{00000000-0005-0000-0000-0000B2900000}"/>
    <cellStyle name="Notas 41 2 4 2" xfId="41362" xr:uid="{00000000-0005-0000-0000-0000B3900000}"/>
    <cellStyle name="Notas 41 2 4 3" xfId="39407" xr:uid="{00000000-0005-0000-0000-0000B4900000}"/>
    <cellStyle name="Notas 41 2 5" xfId="38536" xr:uid="{00000000-0005-0000-0000-0000B5900000}"/>
    <cellStyle name="Notas 41 2 5 2" xfId="39767" xr:uid="{00000000-0005-0000-0000-0000B6900000}"/>
    <cellStyle name="Notas 41 3" xfId="33780" xr:uid="{00000000-0005-0000-0000-0000B7900000}"/>
    <cellStyle name="Notas 41 3 2" xfId="36065" xr:uid="{00000000-0005-0000-0000-0000B8900000}"/>
    <cellStyle name="Notas 41 3 2 2" xfId="40976" xr:uid="{00000000-0005-0000-0000-0000B9900000}"/>
    <cellStyle name="Notas 41 3 2 3" xfId="39188" xr:uid="{00000000-0005-0000-0000-0000BA900000}"/>
    <cellStyle name="Notas 41 3 3" xfId="40473" xr:uid="{00000000-0005-0000-0000-0000BB900000}"/>
    <cellStyle name="Notas 41 3 4" xfId="38760" xr:uid="{00000000-0005-0000-0000-0000BC900000}"/>
    <cellStyle name="Notas 41 4" xfId="35855" xr:uid="{00000000-0005-0000-0000-0000BD900000}"/>
    <cellStyle name="Notas 41 4 2" xfId="40786" xr:uid="{00000000-0005-0000-0000-0000BE900000}"/>
    <cellStyle name="Notas 41 4 3" xfId="38998" xr:uid="{00000000-0005-0000-0000-0000BF900000}"/>
    <cellStyle name="Notas 41 5" xfId="36505" xr:uid="{00000000-0005-0000-0000-0000C0900000}"/>
    <cellStyle name="Notas 41 5 2" xfId="41361" xr:uid="{00000000-0005-0000-0000-0000C1900000}"/>
    <cellStyle name="Notas 41 5 3" xfId="39406" xr:uid="{00000000-0005-0000-0000-0000C2900000}"/>
    <cellStyle name="Notas 41 6" xfId="38537" xr:uid="{00000000-0005-0000-0000-0000C3900000}"/>
    <cellStyle name="Notas 41 6 2" xfId="39768" xr:uid="{00000000-0005-0000-0000-0000C4900000}"/>
    <cellStyle name="Notas 42" xfId="33405" xr:uid="{00000000-0005-0000-0000-0000C5900000}"/>
    <cellStyle name="Notas 42 2" xfId="33406" xr:uid="{00000000-0005-0000-0000-0000C6900000}"/>
    <cellStyle name="Notas 42 2 2" xfId="33783" xr:uid="{00000000-0005-0000-0000-0000C7900000}"/>
    <cellStyle name="Notas 42 2 2 2" xfId="36068" xr:uid="{00000000-0005-0000-0000-0000C8900000}"/>
    <cellStyle name="Notas 42 2 2 2 2" xfId="40979" xr:uid="{00000000-0005-0000-0000-0000C9900000}"/>
    <cellStyle name="Notas 42 2 2 2 3" xfId="39191" xr:uid="{00000000-0005-0000-0000-0000CA900000}"/>
    <cellStyle name="Notas 42 2 2 3" xfId="40476" xr:uid="{00000000-0005-0000-0000-0000CB900000}"/>
    <cellStyle name="Notas 42 2 2 4" xfId="38763" xr:uid="{00000000-0005-0000-0000-0000CC900000}"/>
    <cellStyle name="Notas 42 2 3" xfId="35858" xr:uid="{00000000-0005-0000-0000-0000CD900000}"/>
    <cellStyle name="Notas 42 2 3 2" xfId="40789" xr:uid="{00000000-0005-0000-0000-0000CE900000}"/>
    <cellStyle name="Notas 42 2 3 3" xfId="39001" xr:uid="{00000000-0005-0000-0000-0000CF900000}"/>
    <cellStyle name="Notas 42 2 4" xfId="36508" xr:uid="{00000000-0005-0000-0000-0000D0900000}"/>
    <cellStyle name="Notas 42 2 4 2" xfId="41364" xr:uid="{00000000-0005-0000-0000-0000D1900000}"/>
    <cellStyle name="Notas 42 2 4 3" xfId="39409" xr:uid="{00000000-0005-0000-0000-0000D2900000}"/>
    <cellStyle name="Notas 42 2 5" xfId="38534" xr:uid="{00000000-0005-0000-0000-0000D3900000}"/>
    <cellStyle name="Notas 42 2 5 2" xfId="39765" xr:uid="{00000000-0005-0000-0000-0000D4900000}"/>
    <cellStyle name="Notas 42 3" xfId="33782" xr:uid="{00000000-0005-0000-0000-0000D5900000}"/>
    <cellStyle name="Notas 42 3 2" xfId="36067" xr:uid="{00000000-0005-0000-0000-0000D6900000}"/>
    <cellStyle name="Notas 42 3 2 2" xfId="40978" xr:uid="{00000000-0005-0000-0000-0000D7900000}"/>
    <cellStyle name="Notas 42 3 2 3" xfId="39190" xr:uid="{00000000-0005-0000-0000-0000D8900000}"/>
    <cellStyle name="Notas 42 3 3" xfId="40475" xr:uid="{00000000-0005-0000-0000-0000D9900000}"/>
    <cellStyle name="Notas 42 3 4" xfId="38762" xr:uid="{00000000-0005-0000-0000-0000DA900000}"/>
    <cellStyle name="Notas 42 4" xfId="35857" xr:uid="{00000000-0005-0000-0000-0000DB900000}"/>
    <cellStyle name="Notas 42 4 2" xfId="40788" xr:uid="{00000000-0005-0000-0000-0000DC900000}"/>
    <cellStyle name="Notas 42 4 3" xfId="39000" xr:uid="{00000000-0005-0000-0000-0000DD900000}"/>
    <cellStyle name="Notas 42 5" xfId="36507" xr:uid="{00000000-0005-0000-0000-0000DE900000}"/>
    <cellStyle name="Notas 42 5 2" xfId="41363" xr:uid="{00000000-0005-0000-0000-0000DF900000}"/>
    <cellStyle name="Notas 42 5 3" xfId="39408" xr:uid="{00000000-0005-0000-0000-0000E0900000}"/>
    <cellStyle name="Notas 42 6" xfId="38535" xr:uid="{00000000-0005-0000-0000-0000E1900000}"/>
    <cellStyle name="Notas 42 6 2" xfId="39766" xr:uid="{00000000-0005-0000-0000-0000E2900000}"/>
    <cellStyle name="Notas 43" xfId="33407" xr:uid="{00000000-0005-0000-0000-0000E3900000}"/>
    <cellStyle name="Notas 43 2" xfId="33408" xr:uid="{00000000-0005-0000-0000-0000E4900000}"/>
    <cellStyle name="Notas 43 2 2" xfId="33785" xr:uid="{00000000-0005-0000-0000-0000E5900000}"/>
    <cellStyle name="Notas 43 2 2 2" xfId="36070" xr:uid="{00000000-0005-0000-0000-0000E6900000}"/>
    <cellStyle name="Notas 43 2 2 2 2" xfId="40981" xr:uid="{00000000-0005-0000-0000-0000E7900000}"/>
    <cellStyle name="Notas 43 2 2 2 3" xfId="39193" xr:uid="{00000000-0005-0000-0000-0000E8900000}"/>
    <cellStyle name="Notas 43 2 2 3" xfId="40478" xr:uid="{00000000-0005-0000-0000-0000E9900000}"/>
    <cellStyle name="Notas 43 2 2 4" xfId="38765" xr:uid="{00000000-0005-0000-0000-0000EA900000}"/>
    <cellStyle name="Notas 43 2 3" xfId="35860" xr:uid="{00000000-0005-0000-0000-0000EB900000}"/>
    <cellStyle name="Notas 43 2 3 2" xfId="40791" xr:uid="{00000000-0005-0000-0000-0000EC900000}"/>
    <cellStyle name="Notas 43 2 3 3" xfId="39003" xr:uid="{00000000-0005-0000-0000-0000ED900000}"/>
    <cellStyle name="Notas 43 2 4" xfId="36510" xr:uid="{00000000-0005-0000-0000-0000EE900000}"/>
    <cellStyle name="Notas 43 2 4 2" xfId="41366" xr:uid="{00000000-0005-0000-0000-0000EF900000}"/>
    <cellStyle name="Notas 43 2 4 3" xfId="39411" xr:uid="{00000000-0005-0000-0000-0000F0900000}"/>
    <cellStyle name="Notas 43 2 5" xfId="38532" xr:uid="{00000000-0005-0000-0000-0000F1900000}"/>
    <cellStyle name="Notas 43 2 5 2" xfId="39763" xr:uid="{00000000-0005-0000-0000-0000F2900000}"/>
    <cellStyle name="Notas 43 3" xfId="33784" xr:uid="{00000000-0005-0000-0000-0000F3900000}"/>
    <cellStyle name="Notas 43 3 2" xfId="36069" xr:uid="{00000000-0005-0000-0000-0000F4900000}"/>
    <cellStyle name="Notas 43 3 2 2" xfId="40980" xr:uid="{00000000-0005-0000-0000-0000F5900000}"/>
    <cellStyle name="Notas 43 3 2 3" xfId="39192" xr:uid="{00000000-0005-0000-0000-0000F6900000}"/>
    <cellStyle name="Notas 43 3 3" xfId="40477" xr:uid="{00000000-0005-0000-0000-0000F7900000}"/>
    <cellStyle name="Notas 43 3 4" xfId="38764" xr:uid="{00000000-0005-0000-0000-0000F8900000}"/>
    <cellStyle name="Notas 43 4" xfId="35859" xr:uid="{00000000-0005-0000-0000-0000F9900000}"/>
    <cellStyle name="Notas 43 4 2" xfId="40790" xr:uid="{00000000-0005-0000-0000-0000FA900000}"/>
    <cellStyle name="Notas 43 4 3" xfId="39002" xr:uid="{00000000-0005-0000-0000-0000FB900000}"/>
    <cellStyle name="Notas 43 5" xfId="36509" xr:uid="{00000000-0005-0000-0000-0000FC900000}"/>
    <cellStyle name="Notas 43 5 2" xfId="41365" xr:uid="{00000000-0005-0000-0000-0000FD900000}"/>
    <cellStyle name="Notas 43 5 3" xfId="39410" xr:uid="{00000000-0005-0000-0000-0000FE900000}"/>
    <cellStyle name="Notas 43 6" xfId="38533" xr:uid="{00000000-0005-0000-0000-0000FF900000}"/>
    <cellStyle name="Notas 43 6 2" xfId="39764" xr:uid="{00000000-0005-0000-0000-000000910000}"/>
    <cellStyle name="Notas 44" xfId="33409" xr:uid="{00000000-0005-0000-0000-000001910000}"/>
    <cellStyle name="Notas 44 2" xfId="33410" xr:uid="{00000000-0005-0000-0000-000002910000}"/>
    <cellStyle name="Notas 44 2 2" xfId="33787" xr:uid="{00000000-0005-0000-0000-000003910000}"/>
    <cellStyle name="Notas 44 2 2 2" xfId="36072" xr:uid="{00000000-0005-0000-0000-000004910000}"/>
    <cellStyle name="Notas 44 2 2 2 2" xfId="40983" xr:uid="{00000000-0005-0000-0000-000005910000}"/>
    <cellStyle name="Notas 44 2 2 2 3" xfId="39195" xr:uid="{00000000-0005-0000-0000-000006910000}"/>
    <cellStyle name="Notas 44 2 2 3" xfId="40480" xr:uid="{00000000-0005-0000-0000-000007910000}"/>
    <cellStyle name="Notas 44 2 2 4" xfId="38767" xr:uid="{00000000-0005-0000-0000-000008910000}"/>
    <cellStyle name="Notas 44 2 3" xfId="35862" xr:uid="{00000000-0005-0000-0000-000009910000}"/>
    <cellStyle name="Notas 44 2 3 2" xfId="40793" xr:uid="{00000000-0005-0000-0000-00000A910000}"/>
    <cellStyle name="Notas 44 2 3 3" xfId="39005" xr:uid="{00000000-0005-0000-0000-00000B910000}"/>
    <cellStyle name="Notas 44 2 4" xfId="36512" xr:uid="{00000000-0005-0000-0000-00000C910000}"/>
    <cellStyle name="Notas 44 2 4 2" xfId="41368" xr:uid="{00000000-0005-0000-0000-00000D910000}"/>
    <cellStyle name="Notas 44 2 4 3" xfId="39413" xr:uid="{00000000-0005-0000-0000-00000E910000}"/>
    <cellStyle name="Notas 44 2 5" xfId="38530" xr:uid="{00000000-0005-0000-0000-00000F910000}"/>
    <cellStyle name="Notas 44 2 5 2" xfId="39761" xr:uid="{00000000-0005-0000-0000-000010910000}"/>
    <cellStyle name="Notas 44 3" xfId="33786" xr:uid="{00000000-0005-0000-0000-000011910000}"/>
    <cellStyle name="Notas 44 3 2" xfId="36071" xr:uid="{00000000-0005-0000-0000-000012910000}"/>
    <cellStyle name="Notas 44 3 2 2" xfId="40982" xr:uid="{00000000-0005-0000-0000-000013910000}"/>
    <cellStyle name="Notas 44 3 2 3" xfId="39194" xr:uid="{00000000-0005-0000-0000-000014910000}"/>
    <cellStyle name="Notas 44 3 3" xfId="40479" xr:uid="{00000000-0005-0000-0000-000015910000}"/>
    <cellStyle name="Notas 44 3 4" xfId="38766" xr:uid="{00000000-0005-0000-0000-000016910000}"/>
    <cellStyle name="Notas 44 4" xfId="35861" xr:uid="{00000000-0005-0000-0000-000017910000}"/>
    <cellStyle name="Notas 44 4 2" xfId="40792" xr:uid="{00000000-0005-0000-0000-000018910000}"/>
    <cellStyle name="Notas 44 4 3" xfId="39004" xr:uid="{00000000-0005-0000-0000-000019910000}"/>
    <cellStyle name="Notas 44 5" xfId="36511" xr:uid="{00000000-0005-0000-0000-00001A910000}"/>
    <cellStyle name="Notas 44 5 2" xfId="41367" xr:uid="{00000000-0005-0000-0000-00001B910000}"/>
    <cellStyle name="Notas 44 5 3" xfId="39412" xr:uid="{00000000-0005-0000-0000-00001C910000}"/>
    <cellStyle name="Notas 44 6" xfId="38531" xr:uid="{00000000-0005-0000-0000-00001D910000}"/>
    <cellStyle name="Notas 44 6 2" xfId="39762" xr:uid="{00000000-0005-0000-0000-00001E910000}"/>
    <cellStyle name="Notas 45" xfId="33411" xr:uid="{00000000-0005-0000-0000-00001F910000}"/>
    <cellStyle name="Notas 45 2" xfId="33412" xr:uid="{00000000-0005-0000-0000-000020910000}"/>
    <cellStyle name="Notas 45 2 2" xfId="33789" xr:uid="{00000000-0005-0000-0000-000021910000}"/>
    <cellStyle name="Notas 45 2 2 2" xfId="36074" xr:uid="{00000000-0005-0000-0000-000022910000}"/>
    <cellStyle name="Notas 45 2 2 2 2" xfId="40985" xr:uid="{00000000-0005-0000-0000-000023910000}"/>
    <cellStyle name="Notas 45 2 2 2 3" xfId="39197" xr:uid="{00000000-0005-0000-0000-000024910000}"/>
    <cellStyle name="Notas 45 2 2 3" xfId="40482" xr:uid="{00000000-0005-0000-0000-000025910000}"/>
    <cellStyle name="Notas 45 2 2 4" xfId="38769" xr:uid="{00000000-0005-0000-0000-000026910000}"/>
    <cellStyle name="Notas 45 2 3" xfId="35864" xr:uid="{00000000-0005-0000-0000-000027910000}"/>
    <cellStyle name="Notas 45 2 3 2" xfId="40795" xr:uid="{00000000-0005-0000-0000-000028910000}"/>
    <cellStyle name="Notas 45 2 3 3" xfId="39007" xr:uid="{00000000-0005-0000-0000-000029910000}"/>
    <cellStyle name="Notas 45 2 4" xfId="36514" xr:uid="{00000000-0005-0000-0000-00002A910000}"/>
    <cellStyle name="Notas 45 2 4 2" xfId="41370" xr:uid="{00000000-0005-0000-0000-00002B910000}"/>
    <cellStyle name="Notas 45 2 4 3" xfId="39415" xr:uid="{00000000-0005-0000-0000-00002C910000}"/>
    <cellStyle name="Notas 45 2 5" xfId="38528" xr:uid="{00000000-0005-0000-0000-00002D910000}"/>
    <cellStyle name="Notas 45 2 5 2" xfId="39759" xr:uid="{00000000-0005-0000-0000-00002E910000}"/>
    <cellStyle name="Notas 45 3" xfId="33788" xr:uid="{00000000-0005-0000-0000-00002F910000}"/>
    <cellStyle name="Notas 45 3 2" xfId="36073" xr:uid="{00000000-0005-0000-0000-000030910000}"/>
    <cellStyle name="Notas 45 3 2 2" xfId="40984" xr:uid="{00000000-0005-0000-0000-000031910000}"/>
    <cellStyle name="Notas 45 3 2 3" xfId="39196" xr:uid="{00000000-0005-0000-0000-000032910000}"/>
    <cellStyle name="Notas 45 3 3" xfId="40481" xr:uid="{00000000-0005-0000-0000-000033910000}"/>
    <cellStyle name="Notas 45 3 4" xfId="38768" xr:uid="{00000000-0005-0000-0000-000034910000}"/>
    <cellStyle name="Notas 45 4" xfId="35863" xr:uid="{00000000-0005-0000-0000-000035910000}"/>
    <cellStyle name="Notas 45 4 2" xfId="40794" xr:uid="{00000000-0005-0000-0000-000036910000}"/>
    <cellStyle name="Notas 45 4 3" xfId="39006" xr:uid="{00000000-0005-0000-0000-000037910000}"/>
    <cellStyle name="Notas 45 5" xfId="36513" xr:uid="{00000000-0005-0000-0000-000038910000}"/>
    <cellStyle name="Notas 45 5 2" xfId="41369" xr:uid="{00000000-0005-0000-0000-000039910000}"/>
    <cellStyle name="Notas 45 5 3" xfId="39414" xr:uid="{00000000-0005-0000-0000-00003A910000}"/>
    <cellStyle name="Notas 45 6" xfId="38529" xr:uid="{00000000-0005-0000-0000-00003B910000}"/>
    <cellStyle name="Notas 45 6 2" xfId="39760" xr:uid="{00000000-0005-0000-0000-00003C910000}"/>
    <cellStyle name="Notas 46" xfId="33413" xr:uid="{00000000-0005-0000-0000-00003D910000}"/>
    <cellStyle name="Notas 46 2" xfId="33414" xr:uid="{00000000-0005-0000-0000-00003E910000}"/>
    <cellStyle name="Notas 46 2 2" xfId="33791" xr:uid="{00000000-0005-0000-0000-00003F910000}"/>
    <cellStyle name="Notas 46 2 2 2" xfId="36076" xr:uid="{00000000-0005-0000-0000-000040910000}"/>
    <cellStyle name="Notas 46 2 2 2 2" xfId="40987" xr:uid="{00000000-0005-0000-0000-000041910000}"/>
    <cellStyle name="Notas 46 2 2 2 3" xfId="39199" xr:uid="{00000000-0005-0000-0000-000042910000}"/>
    <cellStyle name="Notas 46 2 2 3" xfId="40484" xr:uid="{00000000-0005-0000-0000-000043910000}"/>
    <cellStyle name="Notas 46 2 2 4" xfId="38771" xr:uid="{00000000-0005-0000-0000-000044910000}"/>
    <cellStyle name="Notas 46 2 3" xfId="35866" xr:uid="{00000000-0005-0000-0000-000045910000}"/>
    <cellStyle name="Notas 46 2 3 2" xfId="40797" xr:uid="{00000000-0005-0000-0000-000046910000}"/>
    <cellStyle name="Notas 46 2 3 3" xfId="39009" xr:uid="{00000000-0005-0000-0000-000047910000}"/>
    <cellStyle name="Notas 46 2 4" xfId="36516" xr:uid="{00000000-0005-0000-0000-000048910000}"/>
    <cellStyle name="Notas 46 2 4 2" xfId="41372" xr:uid="{00000000-0005-0000-0000-000049910000}"/>
    <cellStyle name="Notas 46 2 4 3" xfId="39417" xr:uid="{00000000-0005-0000-0000-00004A910000}"/>
    <cellStyle name="Notas 46 2 5" xfId="38526" xr:uid="{00000000-0005-0000-0000-00004B910000}"/>
    <cellStyle name="Notas 46 2 5 2" xfId="39757" xr:uid="{00000000-0005-0000-0000-00004C910000}"/>
    <cellStyle name="Notas 46 3" xfId="33790" xr:uid="{00000000-0005-0000-0000-00004D910000}"/>
    <cellStyle name="Notas 46 3 2" xfId="36075" xr:uid="{00000000-0005-0000-0000-00004E910000}"/>
    <cellStyle name="Notas 46 3 2 2" xfId="40986" xr:uid="{00000000-0005-0000-0000-00004F910000}"/>
    <cellStyle name="Notas 46 3 2 3" xfId="39198" xr:uid="{00000000-0005-0000-0000-000050910000}"/>
    <cellStyle name="Notas 46 3 3" xfId="40483" xr:uid="{00000000-0005-0000-0000-000051910000}"/>
    <cellStyle name="Notas 46 3 4" xfId="38770" xr:uid="{00000000-0005-0000-0000-000052910000}"/>
    <cellStyle name="Notas 46 4" xfId="35865" xr:uid="{00000000-0005-0000-0000-000053910000}"/>
    <cellStyle name="Notas 46 4 2" xfId="40796" xr:uid="{00000000-0005-0000-0000-000054910000}"/>
    <cellStyle name="Notas 46 4 3" xfId="39008" xr:uid="{00000000-0005-0000-0000-000055910000}"/>
    <cellStyle name="Notas 46 5" xfId="36515" xr:uid="{00000000-0005-0000-0000-000056910000}"/>
    <cellStyle name="Notas 46 5 2" xfId="41371" xr:uid="{00000000-0005-0000-0000-000057910000}"/>
    <cellStyle name="Notas 46 5 3" xfId="39416" xr:uid="{00000000-0005-0000-0000-000058910000}"/>
    <cellStyle name="Notas 46 6" xfId="38527" xr:uid="{00000000-0005-0000-0000-000059910000}"/>
    <cellStyle name="Notas 46 6 2" xfId="39758" xr:uid="{00000000-0005-0000-0000-00005A910000}"/>
    <cellStyle name="Notas 47" xfId="33415" xr:uid="{00000000-0005-0000-0000-00005B910000}"/>
    <cellStyle name="Notas 47 2" xfId="33416" xr:uid="{00000000-0005-0000-0000-00005C910000}"/>
    <cellStyle name="Notas 47 2 2" xfId="33793" xr:uid="{00000000-0005-0000-0000-00005D910000}"/>
    <cellStyle name="Notas 47 2 2 2" xfId="36078" xr:uid="{00000000-0005-0000-0000-00005E910000}"/>
    <cellStyle name="Notas 47 2 2 2 2" xfId="40989" xr:uid="{00000000-0005-0000-0000-00005F910000}"/>
    <cellStyle name="Notas 47 2 2 2 3" xfId="39201" xr:uid="{00000000-0005-0000-0000-000060910000}"/>
    <cellStyle name="Notas 47 2 2 3" xfId="40486" xr:uid="{00000000-0005-0000-0000-000061910000}"/>
    <cellStyle name="Notas 47 2 2 4" xfId="38773" xr:uid="{00000000-0005-0000-0000-000062910000}"/>
    <cellStyle name="Notas 47 2 3" xfId="35868" xr:uid="{00000000-0005-0000-0000-000063910000}"/>
    <cellStyle name="Notas 47 2 3 2" xfId="40799" xr:uid="{00000000-0005-0000-0000-000064910000}"/>
    <cellStyle name="Notas 47 2 3 3" xfId="39011" xr:uid="{00000000-0005-0000-0000-000065910000}"/>
    <cellStyle name="Notas 47 2 4" xfId="36518" xr:uid="{00000000-0005-0000-0000-000066910000}"/>
    <cellStyle name="Notas 47 2 4 2" xfId="41374" xr:uid="{00000000-0005-0000-0000-000067910000}"/>
    <cellStyle name="Notas 47 2 4 3" xfId="39419" xr:uid="{00000000-0005-0000-0000-000068910000}"/>
    <cellStyle name="Notas 47 2 5" xfId="38524" xr:uid="{00000000-0005-0000-0000-000069910000}"/>
    <cellStyle name="Notas 47 2 5 2" xfId="39755" xr:uid="{00000000-0005-0000-0000-00006A910000}"/>
    <cellStyle name="Notas 47 3" xfId="33792" xr:uid="{00000000-0005-0000-0000-00006B910000}"/>
    <cellStyle name="Notas 47 3 2" xfId="36077" xr:uid="{00000000-0005-0000-0000-00006C910000}"/>
    <cellStyle name="Notas 47 3 2 2" xfId="40988" xr:uid="{00000000-0005-0000-0000-00006D910000}"/>
    <cellStyle name="Notas 47 3 2 3" xfId="39200" xr:uid="{00000000-0005-0000-0000-00006E910000}"/>
    <cellStyle name="Notas 47 3 3" xfId="40485" xr:uid="{00000000-0005-0000-0000-00006F910000}"/>
    <cellStyle name="Notas 47 3 4" xfId="38772" xr:uid="{00000000-0005-0000-0000-000070910000}"/>
    <cellStyle name="Notas 47 4" xfId="35867" xr:uid="{00000000-0005-0000-0000-000071910000}"/>
    <cellStyle name="Notas 47 4 2" xfId="40798" xr:uid="{00000000-0005-0000-0000-000072910000}"/>
    <cellStyle name="Notas 47 4 3" xfId="39010" xr:uid="{00000000-0005-0000-0000-000073910000}"/>
    <cellStyle name="Notas 47 5" xfId="36517" xr:uid="{00000000-0005-0000-0000-000074910000}"/>
    <cellStyle name="Notas 47 5 2" xfId="41373" xr:uid="{00000000-0005-0000-0000-000075910000}"/>
    <cellStyle name="Notas 47 5 3" xfId="39418" xr:uid="{00000000-0005-0000-0000-000076910000}"/>
    <cellStyle name="Notas 47 6" xfId="38525" xr:uid="{00000000-0005-0000-0000-000077910000}"/>
    <cellStyle name="Notas 47 6 2" xfId="39756" xr:uid="{00000000-0005-0000-0000-000078910000}"/>
    <cellStyle name="Notas 48" xfId="33417" xr:uid="{00000000-0005-0000-0000-000079910000}"/>
    <cellStyle name="Notas 48 2" xfId="33418" xr:uid="{00000000-0005-0000-0000-00007A910000}"/>
    <cellStyle name="Notas 48 2 2" xfId="33795" xr:uid="{00000000-0005-0000-0000-00007B910000}"/>
    <cellStyle name="Notas 48 2 2 2" xfId="36080" xr:uid="{00000000-0005-0000-0000-00007C910000}"/>
    <cellStyle name="Notas 48 2 2 2 2" xfId="40991" xr:uid="{00000000-0005-0000-0000-00007D910000}"/>
    <cellStyle name="Notas 48 2 2 2 3" xfId="39203" xr:uid="{00000000-0005-0000-0000-00007E910000}"/>
    <cellStyle name="Notas 48 2 2 3" xfId="40488" xr:uid="{00000000-0005-0000-0000-00007F910000}"/>
    <cellStyle name="Notas 48 2 2 4" xfId="38775" xr:uid="{00000000-0005-0000-0000-000080910000}"/>
    <cellStyle name="Notas 48 2 3" xfId="35870" xr:uid="{00000000-0005-0000-0000-000081910000}"/>
    <cellStyle name="Notas 48 2 3 2" xfId="40801" xr:uid="{00000000-0005-0000-0000-000082910000}"/>
    <cellStyle name="Notas 48 2 3 3" xfId="39013" xr:uid="{00000000-0005-0000-0000-000083910000}"/>
    <cellStyle name="Notas 48 2 4" xfId="36520" xr:uid="{00000000-0005-0000-0000-000084910000}"/>
    <cellStyle name="Notas 48 2 4 2" xfId="41376" xr:uid="{00000000-0005-0000-0000-000085910000}"/>
    <cellStyle name="Notas 48 2 4 3" xfId="39421" xr:uid="{00000000-0005-0000-0000-000086910000}"/>
    <cellStyle name="Notas 48 2 5" xfId="38522" xr:uid="{00000000-0005-0000-0000-000087910000}"/>
    <cellStyle name="Notas 48 2 5 2" xfId="39753" xr:uid="{00000000-0005-0000-0000-000088910000}"/>
    <cellStyle name="Notas 48 3" xfId="33794" xr:uid="{00000000-0005-0000-0000-000089910000}"/>
    <cellStyle name="Notas 48 3 2" xfId="36079" xr:uid="{00000000-0005-0000-0000-00008A910000}"/>
    <cellStyle name="Notas 48 3 2 2" xfId="40990" xr:uid="{00000000-0005-0000-0000-00008B910000}"/>
    <cellStyle name="Notas 48 3 2 3" xfId="39202" xr:uid="{00000000-0005-0000-0000-00008C910000}"/>
    <cellStyle name="Notas 48 3 3" xfId="40487" xr:uid="{00000000-0005-0000-0000-00008D910000}"/>
    <cellStyle name="Notas 48 3 4" xfId="38774" xr:uid="{00000000-0005-0000-0000-00008E910000}"/>
    <cellStyle name="Notas 48 4" xfId="35869" xr:uid="{00000000-0005-0000-0000-00008F910000}"/>
    <cellStyle name="Notas 48 4 2" xfId="40800" xr:uid="{00000000-0005-0000-0000-000090910000}"/>
    <cellStyle name="Notas 48 4 3" xfId="39012" xr:uid="{00000000-0005-0000-0000-000091910000}"/>
    <cellStyle name="Notas 48 5" xfId="36519" xr:uid="{00000000-0005-0000-0000-000092910000}"/>
    <cellStyle name="Notas 48 5 2" xfId="41375" xr:uid="{00000000-0005-0000-0000-000093910000}"/>
    <cellStyle name="Notas 48 5 3" xfId="39420" xr:uid="{00000000-0005-0000-0000-000094910000}"/>
    <cellStyle name="Notas 48 6" xfId="38523" xr:uid="{00000000-0005-0000-0000-000095910000}"/>
    <cellStyle name="Notas 48 6 2" xfId="39754" xr:uid="{00000000-0005-0000-0000-000096910000}"/>
    <cellStyle name="Notas 49" xfId="33419" xr:uid="{00000000-0005-0000-0000-000097910000}"/>
    <cellStyle name="Notas 49 2" xfId="33420" xr:uid="{00000000-0005-0000-0000-000098910000}"/>
    <cellStyle name="Notas 49 2 2" xfId="33797" xr:uid="{00000000-0005-0000-0000-000099910000}"/>
    <cellStyle name="Notas 49 2 2 2" xfId="36082" xr:uid="{00000000-0005-0000-0000-00009A910000}"/>
    <cellStyle name="Notas 49 2 2 2 2" xfId="40993" xr:uid="{00000000-0005-0000-0000-00009B910000}"/>
    <cellStyle name="Notas 49 2 2 2 3" xfId="39205" xr:uid="{00000000-0005-0000-0000-00009C910000}"/>
    <cellStyle name="Notas 49 2 2 3" xfId="40490" xr:uid="{00000000-0005-0000-0000-00009D910000}"/>
    <cellStyle name="Notas 49 2 2 4" xfId="38777" xr:uid="{00000000-0005-0000-0000-00009E910000}"/>
    <cellStyle name="Notas 49 2 3" xfId="35872" xr:uid="{00000000-0005-0000-0000-00009F910000}"/>
    <cellStyle name="Notas 49 2 3 2" xfId="40803" xr:uid="{00000000-0005-0000-0000-0000A0910000}"/>
    <cellStyle name="Notas 49 2 3 3" xfId="39015" xr:uid="{00000000-0005-0000-0000-0000A1910000}"/>
    <cellStyle name="Notas 49 2 4" xfId="36522" xr:uid="{00000000-0005-0000-0000-0000A2910000}"/>
    <cellStyle name="Notas 49 2 4 2" xfId="41378" xr:uid="{00000000-0005-0000-0000-0000A3910000}"/>
    <cellStyle name="Notas 49 2 4 3" xfId="39423" xr:uid="{00000000-0005-0000-0000-0000A4910000}"/>
    <cellStyle name="Notas 49 2 5" xfId="38520" xr:uid="{00000000-0005-0000-0000-0000A5910000}"/>
    <cellStyle name="Notas 49 2 5 2" xfId="39751" xr:uid="{00000000-0005-0000-0000-0000A6910000}"/>
    <cellStyle name="Notas 49 3" xfId="33796" xr:uid="{00000000-0005-0000-0000-0000A7910000}"/>
    <cellStyle name="Notas 49 3 2" xfId="36081" xr:uid="{00000000-0005-0000-0000-0000A8910000}"/>
    <cellStyle name="Notas 49 3 2 2" xfId="40992" xr:uid="{00000000-0005-0000-0000-0000A9910000}"/>
    <cellStyle name="Notas 49 3 2 3" xfId="39204" xr:uid="{00000000-0005-0000-0000-0000AA910000}"/>
    <cellStyle name="Notas 49 3 3" xfId="40489" xr:uid="{00000000-0005-0000-0000-0000AB910000}"/>
    <cellStyle name="Notas 49 3 4" xfId="38776" xr:uid="{00000000-0005-0000-0000-0000AC910000}"/>
    <cellStyle name="Notas 49 4" xfId="35871" xr:uid="{00000000-0005-0000-0000-0000AD910000}"/>
    <cellStyle name="Notas 49 4 2" xfId="40802" xr:uid="{00000000-0005-0000-0000-0000AE910000}"/>
    <cellStyle name="Notas 49 4 3" xfId="39014" xr:uid="{00000000-0005-0000-0000-0000AF910000}"/>
    <cellStyle name="Notas 49 5" xfId="36521" xr:uid="{00000000-0005-0000-0000-0000B0910000}"/>
    <cellStyle name="Notas 49 5 2" xfId="41377" xr:uid="{00000000-0005-0000-0000-0000B1910000}"/>
    <cellStyle name="Notas 49 5 3" xfId="39422" xr:uid="{00000000-0005-0000-0000-0000B2910000}"/>
    <cellStyle name="Notas 49 6" xfId="38521" xr:uid="{00000000-0005-0000-0000-0000B3910000}"/>
    <cellStyle name="Notas 49 6 2" xfId="39752" xr:uid="{00000000-0005-0000-0000-0000B4910000}"/>
    <cellStyle name="Notas 5" xfId="15486" xr:uid="{00000000-0005-0000-0000-0000B5910000}"/>
    <cellStyle name="Notas 5 10" xfId="38519" xr:uid="{00000000-0005-0000-0000-0000B6910000}"/>
    <cellStyle name="Notas 5 10 2" xfId="39750" xr:uid="{00000000-0005-0000-0000-0000B7910000}"/>
    <cellStyle name="Notas 5 11" xfId="39937" xr:uid="{00000000-0005-0000-0000-0000B8910000}"/>
    <cellStyle name="Notas 5 2" xfId="15487" xr:uid="{00000000-0005-0000-0000-0000B9910000}"/>
    <cellStyle name="Notas 5 2 2" xfId="15488" xr:uid="{00000000-0005-0000-0000-0000BA910000}"/>
    <cellStyle name="Notas 5 2 2 2" xfId="15489" xr:uid="{00000000-0005-0000-0000-0000BB910000}"/>
    <cellStyle name="Notas 5 2 2 3" xfId="20620" xr:uid="{00000000-0005-0000-0000-0000BC910000}"/>
    <cellStyle name="Notas 5 2 3" xfId="15490" xr:uid="{00000000-0005-0000-0000-0000BD910000}"/>
    <cellStyle name="Notas 5 2 4" xfId="33422" xr:uid="{00000000-0005-0000-0000-0000BE910000}"/>
    <cellStyle name="Notas 5 2 4 2" xfId="35874" xr:uid="{00000000-0005-0000-0000-0000BF910000}"/>
    <cellStyle name="Notas 5 2 4 2 2" xfId="40805" xr:uid="{00000000-0005-0000-0000-0000C0910000}"/>
    <cellStyle name="Notas 5 2 4 2 3" xfId="39017" xr:uid="{00000000-0005-0000-0000-0000C1910000}"/>
    <cellStyle name="Notas 5 2 4 3" xfId="40377" xr:uid="{00000000-0005-0000-0000-0000C2910000}"/>
    <cellStyle name="Notas 5 2 5" xfId="33799" xr:uid="{00000000-0005-0000-0000-0000C3910000}"/>
    <cellStyle name="Notas 5 2 5 2" xfId="36084" xr:uid="{00000000-0005-0000-0000-0000C4910000}"/>
    <cellStyle name="Notas 5 2 5 2 2" xfId="40995" xr:uid="{00000000-0005-0000-0000-0000C5910000}"/>
    <cellStyle name="Notas 5 2 5 2 3" xfId="39207" xr:uid="{00000000-0005-0000-0000-0000C6910000}"/>
    <cellStyle name="Notas 5 2 5 3" xfId="40492" xr:uid="{00000000-0005-0000-0000-0000C7910000}"/>
    <cellStyle name="Notas 5 2 5 4" xfId="38779" xr:uid="{00000000-0005-0000-0000-0000C8910000}"/>
    <cellStyle name="Notas 5 2 6" xfId="36524" xr:uid="{00000000-0005-0000-0000-0000C9910000}"/>
    <cellStyle name="Notas 5 2 6 2" xfId="41380" xr:uid="{00000000-0005-0000-0000-0000CA910000}"/>
    <cellStyle name="Notas 5 2 6 3" xfId="39425" xr:uid="{00000000-0005-0000-0000-0000CB910000}"/>
    <cellStyle name="Notas 5 2 7" xfId="38518" xr:uid="{00000000-0005-0000-0000-0000CC910000}"/>
    <cellStyle name="Notas 5 2 7 2" xfId="39749" xr:uid="{00000000-0005-0000-0000-0000CD910000}"/>
    <cellStyle name="Notas 5 2 8" xfId="39974" xr:uid="{00000000-0005-0000-0000-0000CE910000}"/>
    <cellStyle name="Notas 5 2 9" xfId="18528" xr:uid="{00000000-0005-0000-0000-0000CF910000}"/>
    <cellStyle name="Notas 5 3" xfId="15491" xr:uid="{00000000-0005-0000-0000-0000D0910000}"/>
    <cellStyle name="Notas 5 3 2" xfId="15492" xr:uid="{00000000-0005-0000-0000-0000D1910000}"/>
    <cellStyle name="Notas 5 3 3" xfId="19486" xr:uid="{00000000-0005-0000-0000-0000D2910000}"/>
    <cellStyle name="Notas 5 4" xfId="15493" xr:uid="{00000000-0005-0000-0000-0000D3910000}"/>
    <cellStyle name="Notas 5 5" xfId="15494" xr:uid="{00000000-0005-0000-0000-0000D4910000}"/>
    <cellStyle name="Notas 5 5 2" xfId="18527" xr:uid="{00000000-0005-0000-0000-0000D5910000}"/>
    <cellStyle name="Notas 5 6" xfId="33421" xr:uid="{00000000-0005-0000-0000-0000D6910000}"/>
    <cellStyle name="Notas 5 6 2" xfId="35873" xr:uid="{00000000-0005-0000-0000-0000D7910000}"/>
    <cellStyle name="Notas 5 6 2 2" xfId="40804" xr:uid="{00000000-0005-0000-0000-0000D8910000}"/>
    <cellStyle name="Notas 5 6 2 3" xfId="39016" xr:uid="{00000000-0005-0000-0000-0000D9910000}"/>
    <cellStyle name="Notas 5 6 3" xfId="40376" xr:uid="{00000000-0005-0000-0000-0000DA910000}"/>
    <cellStyle name="Notas 5 7" xfId="33798" xr:uid="{00000000-0005-0000-0000-0000DB910000}"/>
    <cellStyle name="Notas 5 7 2" xfId="36083" xr:uid="{00000000-0005-0000-0000-0000DC910000}"/>
    <cellStyle name="Notas 5 7 2 2" xfId="40994" xr:uid="{00000000-0005-0000-0000-0000DD910000}"/>
    <cellStyle name="Notas 5 7 2 3" xfId="39206" xr:uid="{00000000-0005-0000-0000-0000DE910000}"/>
    <cellStyle name="Notas 5 7 3" xfId="40491" xr:uid="{00000000-0005-0000-0000-0000DF910000}"/>
    <cellStyle name="Notas 5 7 4" xfId="38778" xr:uid="{00000000-0005-0000-0000-0000E0910000}"/>
    <cellStyle name="Notas 5 8" xfId="35683" xr:uid="{00000000-0005-0000-0000-0000E1910000}"/>
    <cellStyle name="Notas 5 8 2" xfId="40702" xr:uid="{00000000-0005-0000-0000-0000E2910000}"/>
    <cellStyle name="Notas 5 8 3" xfId="38915" xr:uid="{00000000-0005-0000-0000-0000E3910000}"/>
    <cellStyle name="Notas 5 9" xfId="36523" xr:uid="{00000000-0005-0000-0000-0000E4910000}"/>
    <cellStyle name="Notas 5 9 2" xfId="41379" xr:uid="{00000000-0005-0000-0000-0000E5910000}"/>
    <cellStyle name="Notas 5 9 3" xfId="39424" xr:uid="{00000000-0005-0000-0000-0000E6910000}"/>
    <cellStyle name="Notas 50" xfId="33423" xr:uid="{00000000-0005-0000-0000-0000E7910000}"/>
    <cellStyle name="Notas 50 2" xfId="33424" xr:uid="{00000000-0005-0000-0000-0000E8910000}"/>
    <cellStyle name="Notas 50 2 2" xfId="33801" xr:uid="{00000000-0005-0000-0000-0000E9910000}"/>
    <cellStyle name="Notas 50 2 2 2" xfId="36086" xr:uid="{00000000-0005-0000-0000-0000EA910000}"/>
    <cellStyle name="Notas 50 2 2 2 2" xfId="40997" xr:uid="{00000000-0005-0000-0000-0000EB910000}"/>
    <cellStyle name="Notas 50 2 2 2 3" xfId="39209" xr:uid="{00000000-0005-0000-0000-0000EC910000}"/>
    <cellStyle name="Notas 50 2 2 3" xfId="40494" xr:uid="{00000000-0005-0000-0000-0000ED910000}"/>
    <cellStyle name="Notas 50 2 2 4" xfId="38781" xr:uid="{00000000-0005-0000-0000-0000EE910000}"/>
    <cellStyle name="Notas 50 2 3" xfId="35876" xr:uid="{00000000-0005-0000-0000-0000EF910000}"/>
    <cellStyle name="Notas 50 2 3 2" xfId="40807" xr:uid="{00000000-0005-0000-0000-0000F0910000}"/>
    <cellStyle name="Notas 50 2 3 3" xfId="39019" xr:uid="{00000000-0005-0000-0000-0000F1910000}"/>
    <cellStyle name="Notas 50 2 4" xfId="36526" xr:uid="{00000000-0005-0000-0000-0000F2910000}"/>
    <cellStyle name="Notas 50 2 4 2" xfId="41382" xr:uid="{00000000-0005-0000-0000-0000F3910000}"/>
    <cellStyle name="Notas 50 2 4 3" xfId="39427" xr:uid="{00000000-0005-0000-0000-0000F4910000}"/>
    <cellStyle name="Notas 50 2 5" xfId="38516" xr:uid="{00000000-0005-0000-0000-0000F5910000}"/>
    <cellStyle name="Notas 50 2 5 2" xfId="39747" xr:uid="{00000000-0005-0000-0000-0000F6910000}"/>
    <cellStyle name="Notas 50 3" xfId="33800" xr:uid="{00000000-0005-0000-0000-0000F7910000}"/>
    <cellStyle name="Notas 50 3 2" xfId="36085" xr:uid="{00000000-0005-0000-0000-0000F8910000}"/>
    <cellStyle name="Notas 50 3 2 2" xfId="40996" xr:uid="{00000000-0005-0000-0000-0000F9910000}"/>
    <cellStyle name="Notas 50 3 2 3" xfId="39208" xr:uid="{00000000-0005-0000-0000-0000FA910000}"/>
    <cellStyle name="Notas 50 3 3" xfId="40493" xr:uid="{00000000-0005-0000-0000-0000FB910000}"/>
    <cellStyle name="Notas 50 3 4" xfId="38780" xr:uid="{00000000-0005-0000-0000-0000FC910000}"/>
    <cellStyle name="Notas 50 4" xfId="35875" xr:uid="{00000000-0005-0000-0000-0000FD910000}"/>
    <cellStyle name="Notas 50 4 2" xfId="40806" xr:uid="{00000000-0005-0000-0000-0000FE910000}"/>
    <cellStyle name="Notas 50 4 3" xfId="39018" xr:uid="{00000000-0005-0000-0000-0000FF910000}"/>
    <cellStyle name="Notas 50 5" xfId="36525" xr:uid="{00000000-0005-0000-0000-000000920000}"/>
    <cellStyle name="Notas 50 5 2" xfId="41381" xr:uid="{00000000-0005-0000-0000-000001920000}"/>
    <cellStyle name="Notas 50 5 3" xfId="39426" xr:uid="{00000000-0005-0000-0000-000002920000}"/>
    <cellStyle name="Notas 50 6" xfId="38517" xr:uid="{00000000-0005-0000-0000-000003920000}"/>
    <cellStyle name="Notas 50 6 2" xfId="39748" xr:uid="{00000000-0005-0000-0000-000004920000}"/>
    <cellStyle name="Notas 51" xfId="33425" xr:uid="{00000000-0005-0000-0000-000005920000}"/>
    <cellStyle name="Notas 51 2" xfId="33426" xr:uid="{00000000-0005-0000-0000-000006920000}"/>
    <cellStyle name="Notas 51 2 2" xfId="33803" xr:uid="{00000000-0005-0000-0000-000007920000}"/>
    <cellStyle name="Notas 51 2 2 2" xfId="36088" xr:uid="{00000000-0005-0000-0000-000008920000}"/>
    <cellStyle name="Notas 51 2 2 2 2" xfId="40999" xr:uid="{00000000-0005-0000-0000-000009920000}"/>
    <cellStyle name="Notas 51 2 2 2 3" xfId="39211" xr:uid="{00000000-0005-0000-0000-00000A920000}"/>
    <cellStyle name="Notas 51 2 2 3" xfId="40496" xr:uid="{00000000-0005-0000-0000-00000B920000}"/>
    <cellStyle name="Notas 51 2 2 4" xfId="38783" xr:uid="{00000000-0005-0000-0000-00000C920000}"/>
    <cellStyle name="Notas 51 2 3" xfId="35878" xr:uid="{00000000-0005-0000-0000-00000D920000}"/>
    <cellStyle name="Notas 51 2 3 2" xfId="40809" xr:uid="{00000000-0005-0000-0000-00000E920000}"/>
    <cellStyle name="Notas 51 2 3 3" xfId="39021" xr:uid="{00000000-0005-0000-0000-00000F920000}"/>
    <cellStyle name="Notas 51 2 4" xfId="36528" xr:uid="{00000000-0005-0000-0000-000010920000}"/>
    <cellStyle name="Notas 51 2 4 2" xfId="41384" xr:uid="{00000000-0005-0000-0000-000011920000}"/>
    <cellStyle name="Notas 51 2 4 3" xfId="39429" xr:uid="{00000000-0005-0000-0000-000012920000}"/>
    <cellStyle name="Notas 51 2 5" xfId="38514" xr:uid="{00000000-0005-0000-0000-000013920000}"/>
    <cellStyle name="Notas 51 2 5 2" xfId="39745" xr:uid="{00000000-0005-0000-0000-000014920000}"/>
    <cellStyle name="Notas 51 3" xfId="33802" xr:uid="{00000000-0005-0000-0000-000015920000}"/>
    <cellStyle name="Notas 51 3 2" xfId="36087" xr:uid="{00000000-0005-0000-0000-000016920000}"/>
    <cellStyle name="Notas 51 3 2 2" xfId="40998" xr:uid="{00000000-0005-0000-0000-000017920000}"/>
    <cellStyle name="Notas 51 3 2 3" xfId="39210" xr:uid="{00000000-0005-0000-0000-000018920000}"/>
    <cellStyle name="Notas 51 3 3" xfId="40495" xr:uid="{00000000-0005-0000-0000-000019920000}"/>
    <cellStyle name="Notas 51 3 4" xfId="38782" xr:uid="{00000000-0005-0000-0000-00001A920000}"/>
    <cellStyle name="Notas 51 4" xfId="35877" xr:uid="{00000000-0005-0000-0000-00001B920000}"/>
    <cellStyle name="Notas 51 4 2" xfId="40808" xr:uid="{00000000-0005-0000-0000-00001C920000}"/>
    <cellStyle name="Notas 51 4 3" xfId="39020" xr:uid="{00000000-0005-0000-0000-00001D920000}"/>
    <cellStyle name="Notas 51 5" xfId="36527" xr:uid="{00000000-0005-0000-0000-00001E920000}"/>
    <cellStyle name="Notas 51 5 2" xfId="41383" xr:uid="{00000000-0005-0000-0000-00001F920000}"/>
    <cellStyle name="Notas 51 5 3" xfId="39428" xr:uid="{00000000-0005-0000-0000-000020920000}"/>
    <cellStyle name="Notas 51 6" xfId="38515" xr:uid="{00000000-0005-0000-0000-000021920000}"/>
    <cellStyle name="Notas 51 6 2" xfId="39746" xr:uid="{00000000-0005-0000-0000-000022920000}"/>
    <cellStyle name="Notas 52" xfId="33427" xr:uid="{00000000-0005-0000-0000-000023920000}"/>
    <cellStyle name="Notas 52 2" xfId="33428" xr:uid="{00000000-0005-0000-0000-000024920000}"/>
    <cellStyle name="Notas 52 2 2" xfId="33805" xr:uid="{00000000-0005-0000-0000-000025920000}"/>
    <cellStyle name="Notas 52 2 2 2" xfId="36090" xr:uid="{00000000-0005-0000-0000-000026920000}"/>
    <cellStyle name="Notas 52 2 2 2 2" xfId="41001" xr:uid="{00000000-0005-0000-0000-000027920000}"/>
    <cellStyle name="Notas 52 2 2 2 3" xfId="39213" xr:uid="{00000000-0005-0000-0000-000028920000}"/>
    <cellStyle name="Notas 52 2 2 3" xfId="40498" xr:uid="{00000000-0005-0000-0000-000029920000}"/>
    <cellStyle name="Notas 52 2 2 4" xfId="38785" xr:uid="{00000000-0005-0000-0000-00002A920000}"/>
    <cellStyle name="Notas 52 2 3" xfId="35880" xr:uid="{00000000-0005-0000-0000-00002B920000}"/>
    <cellStyle name="Notas 52 2 3 2" xfId="40811" xr:uid="{00000000-0005-0000-0000-00002C920000}"/>
    <cellStyle name="Notas 52 2 3 3" xfId="39023" xr:uid="{00000000-0005-0000-0000-00002D920000}"/>
    <cellStyle name="Notas 52 2 4" xfId="36530" xr:uid="{00000000-0005-0000-0000-00002E920000}"/>
    <cellStyle name="Notas 52 2 4 2" xfId="41386" xr:uid="{00000000-0005-0000-0000-00002F920000}"/>
    <cellStyle name="Notas 52 2 4 3" xfId="39431" xr:uid="{00000000-0005-0000-0000-000030920000}"/>
    <cellStyle name="Notas 52 2 5" xfId="38512" xr:uid="{00000000-0005-0000-0000-000031920000}"/>
    <cellStyle name="Notas 52 2 5 2" xfId="39743" xr:uid="{00000000-0005-0000-0000-000032920000}"/>
    <cellStyle name="Notas 52 3" xfId="33804" xr:uid="{00000000-0005-0000-0000-000033920000}"/>
    <cellStyle name="Notas 52 3 2" xfId="36089" xr:uid="{00000000-0005-0000-0000-000034920000}"/>
    <cellStyle name="Notas 52 3 2 2" xfId="41000" xr:uid="{00000000-0005-0000-0000-000035920000}"/>
    <cellStyle name="Notas 52 3 2 3" xfId="39212" xr:uid="{00000000-0005-0000-0000-000036920000}"/>
    <cellStyle name="Notas 52 3 3" xfId="40497" xr:uid="{00000000-0005-0000-0000-000037920000}"/>
    <cellStyle name="Notas 52 3 4" xfId="38784" xr:uid="{00000000-0005-0000-0000-000038920000}"/>
    <cellStyle name="Notas 52 4" xfId="35879" xr:uid="{00000000-0005-0000-0000-000039920000}"/>
    <cellStyle name="Notas 52 4 2" xfId="40810" xr:uid="{00000000-0005-0000-0000-00003A920000}"/>
    <cellStyle name="Notas 52 4 3" xfId="39022" xr:uid="{00000000-0005-0000-0000-00003B920000}"/>
    <cellStyle name="Notas 52 5" xfId="36529" xr:uid="{00000000-0005-0000-0000-00003C920000}"/>
    <cellStyle name="Notas 52 5 2" xfId="41385" xr:uid="{00000000-0005-0000-0000-00003D920000}"/>
    <cellStyle name="Notas 52 5 3" xfId="39430" xr:uid="{00000000-0005-0000-0000-00003E920000}"/>
    <cellStyle name="Notas 52 6" xfId="38513" xr:uid="{00000000-0005-0000-0000-00003F920000}"/>
    <cellStyle name="Notas 52 6 2" xfId="39744" xr:uid="{00000000-0005-0000-0000-000040920000}"/>
    <cellStyle name="Notas 53" xfId="33429" xr:uid="{00000000-0005-0000-0000-000041920000}"/>
    <cellStyle name="Notas 53 2" xfId="33430" xr:uid="{00000000-0005-0000-0000-000042920000}"/>
    <cellStyle name="Notas 53 2 2" xfId="33807" xr:uid="{00000000-0005-0000-0000-000043920000}"/>
    <cellStyle name="Notas 53 2 2 2" xfId="36092" xr:uid="{00000000-0005-0000-0000-000044920000}"/>
    <cellStyle name="Notas 53 2 2 2 2" xfId="41003" xr:uid="{00000000-0005-0000-0000-000045920000}"/>
    <cellStyle name="Notas 53 2 2 2 3" xfId="39215" xr:uid="{00000000-0005-0000-0000-000046920000}"/>
    <cellStyle name="Notas 53 2 2 3" xfId="40500" xr:uid="{00000000-0005-0000-0000-000047920000}"/>
    <cellStyle name="Notas 53 2 2 4" xfId="38787" xr:uid="{00000000-0005-0000-0000-000048920000}"/>
    <cellStyle name="Notas 53 2 3" xfId="35882" xr:uid="{00000000-0005-0000-0000-000049920000}"/>
    <cellStyle name="Notas 53 2 3 2" xfId="40813" xr:uid="{00000000-0005-0000-0000-00004A920000}"/>
    <cellStyle name="Notas 53 2 3 3" xfId="39025" xr:uid="{00000000-0005-0000-0000-00004B920000}"/>
    <cellStyle name="Notas 53 2 4" xfId="36532" xr:uid="{00000000-0005-0000-0000-00004C920000}"/>
    <cellStyle name="Notas 53 2 4 2" xfId="41388" xr:uid="{00000000-0005-0000-0000-00004D920000}"/>
    <cellStyle name="Notas 53 2 4 3" xfId="39433" xr:uid="{00000000-0005-0000-0000-00004E920000}"/>
    <cellStyle name="Notas 53 2 5" xfId="38510" xr:uid="{00000000-0005-0000-0000-00004F920000}"/>
    <cellStyle name="Notas 53 2 5 2" xfId="39741" xr:uid="{00000000-0005-0000-0000-000050920000}"/>
    <cellStyle name="Notas 53 3" xfId="33806" xr:uid="{00000000-0005-0000-0000-000051920000}"/>
    <cellStyle name="Notas 53 3 2" xfId="36091" xr:uid="{00000000-0005-0000-0000-000052920000}"/>
    <cellStyle name="Notas 53 3 2 2" xfId="41002" xr:uid="{00000000-0005-0000-0000-000053920000}"/>
    <cellStyle name="Notas 53 3 2 3" xfId="39214" xr:uid="{00000000-0005-0000-0000-000054920000}"/>
    <cellStyle name="Notas 53 3 3" xfId="40499" xr:uid="{00000000-0005-0000-0000-000055920000}"/>
    <cellStyle name="Notas 53 3 4" xfId="38786" xr:uid="{00000000-0005-0000-0000-000056920000}"/>
    <cellStyle name="Notas 53 4" xfId="35881" xr:uid="{00000000-0005-0000-0000-000057920000}"/>
    <cellStyle name="Notas 53 4 2" xfId="40812" xr:uid="{00000000-0005-0000-0000-000058920000}"/>
    <cellStyle name="Notas 53 4 3" xfId="39024" xr:uid="{00000000-0005-0000-0000-000059920000}"/>
    <cellStyle name="Notas 53 5" xfId="36531" xr:uid="{00000000-0005-0000-0000-00005A920000}"/>
    <cellStyle name="Notas 53 5 2" xfId="41387" xr:uid="{00000000-0005-0000-0000-00005B920000}"/>
    <cellStyle name="Notas 53 5 3" xfId="39432" xr:uid="{00000000-0005-0000-0000-00005C920000}"/>
    <cellStyle name="Notas 53 6" xfId="38511" xr:uid="{00000000-0005-0000-0000-00005D920000}"/>
    <cellStyle name="Notas 53 6 2" xfId="39742" xr:uid="{00000000-0005-0000-0000-00005E920000}"/>
    <cellStyle name="Notas 54" xfId="33431" xr:uid="{00000000-0005-0000-0000-00005F920000}"/>
    <cellStyle name="Notas 54 2" xfId="33432" xr:uid="{00000000-0005-0000-0000-000060920000}"/>
    <cellStyle name="Notas 54 2 2" xfId="33809" xr:uid="{00000000-0005-0000-0000-000061920000}"/>
    <cellStyle name="Notas 54 2 2 2" xfId="36094" xr:uid="{00000000-0005-0000-0000-000062920000}"/>
    <cellStyle name="Notas 54 2 2 2 2" xfId="41005" xr:uid="{00000000-0005-0000-0000-000063920000}"/>
    <cellStyle name="Notas 54 2 2 2 3" xfId="39217" xr:uid="{00000000-0005-0000-0000-000064920000}"/>
    <cellStyle name="Notas 54 2 2 3" xfId="40502" xr:uid="{00000000-0005-0000-0000-000065920000}"/>
    <cellStyle name="Notas 54 2 2 4" xfId="38789" xr:uid="{00000000-0005-0000-0000-000066920000}"/>
    <cellStyle name="Notas 54 2 3" xfId="35884" xr:uid="{00000000-0005-0000-0000-000067920000}"/>
    <cellStyle name="Notas 54 2 3 2" xfId="40815" xr:uid="{00000000-0005-0000-0000-000068920000}"/>
    <cellStyle name="Notas 54 2 3 3" xfId="39027" xr:uid="{00000000-0005-0000-0000-000069920000}"/>
    <cellStyle name="Notas 54 2 4" xfId="36534" xr:uid="{00000000-0005-0000-0000-00006A920000}"/>
    <cellStyle name="Notas 54 2 4 2" xfId="41390" xr:uid="{00000000-0005-0000-0000-00006B920000}"/>
    <cellStyle name="Notas 54 2 4 3" xfId="39435" xr:uid="{00000000-0005-0000-0000-00006C920000}"/>
    <cellStyle name="Notas 54 2 5" xfId="38508" xr:uid="{00000000-0005-0000-0000-00006D920000}"/>
    <cellStyle name="Notas 54 2 5 2" xfId="39739" xr:uid="{00000000-0005-0000-0000-00006E920000}"/>
    <cellStyle name="Notas 54 3" xfId="33808" xr:uid="{00000000-0005-0000-0000-00006F920000}"/>
    <cellStyle name="Notas 54 3 2" xfId="36093" xr:uid="{00000000-0005-0000-0000-000070920000}"/>
    <cellStyle name="Notas 54 3 2 2" xfId="41004" xr:uid="{00000000-0005-0000-0000-000071920000}"/>
    <cellStyle name="Notas 54 3 2 3" xfId="39216" xr:uid="{00000000-0005-0000-0000-000072920000}"/>
    <cellStyle name="Notas 54 3 3" xfId="40501" xr:uid="{00000000-0005-0000-0000-000073920000}"/>
    <cellStyle name="Notas 54 3 4" xfId="38788" xr:uid="{00000000-0005-0000-0000-000074920000}"/>
    <cellStyle name="Notas 54 4" xfId="35883" xr:uid="{00000000-0005-0000-0000-000075920000}"/>
    <cellStyle name="Notas 54 4 2" xfId="40814" xr:uid="{00000000-0005-0000-0000-000076920000}"/>
    <cellStyle name="Notas 54 4 3" xfId="39026" xr:uid="{00000000-0005-0000-0000-000077920000}"/>
    <cellStyle name="Notas 54 5" xfId="36533" xr:uid="{00000000-0005-0000-0000-000078920000}"/>
    <cellStyle name="Notas 54 5 2" xfId="41389" xr:uid="{00000000-0005-0000-0000-000079920000}"/>
    <cellStyle name="Notas 54 5 3" xfId="39434" xr:uid="{00000000-0005-0000-0000-00007A920000}"/>
    <cellStyle name="Notas 54 6" xfId="38509" xr:uid="{00000000-0005-0000-0000-00007B920000}"/>
    <cellStyle name="Notas 54 6 2" xfId="39740" xr:uid="{00000000-0005-0000-0000-00007C920000}"/>
    <cellStyle name="Notas 55" xfId="33433" xr:uid="{00000000-0005-0000-0000-00007D920000}"/>
    <cellStyle name="Notas 55 2" xfId="33434" xr:uid="{00000000-0005-0000-0000-00007E920000}"/>
    <cellStyle name="Notas 55 2 2" xfId="33811" xr:uid="{00000000-0005-0000-0000-00007F920000}"/>
    <cellStyle name="Notas 55 2 2 2" xfId="36096" xr:uid="{00000000-0005-0000-0000-000080920000}"/>
    <cellStyle name="Notas 55 2 2 2 2" xfId="41007" xr:uid="{00000000-0005-0000-0000-000081920000}"/>
    <cellStyle name="Notas 55 2 2 2 3" xfId="39219" xr:uid="{00000000-0005-0000-0000-000082920000}"/>
    <cellStyle name="Notas 55 2 2 3" xfId="40504" xr:uid="{00000000-0005-0000-0000-000083920000}"/>
    <cellStyle name="Notas 55 2 2 4" xfId="38791" xr:uid="{00000000-0005-0000-0000-000084920000}"/>
    <cellStyle name="Notas 55 2 3" xfId="35886" xr:uid="{00000000-0005-0000-0000-000085920000}"/>
    <cellStyle name="Notas 55 2 3 2" xfId="40817" xr:uid="{00000000-0005-0000-0000-000086920000}"/>
    <cellStyle name="Notas 55 2 3 3" xfId="39029" xr:uid="{00000000-0005-0000-0000-000087920000}"/>
    <cellStyle name="Notas 55 2 4" xfId="36536" xr:uid="{00000000-0005-0000-0000-000088920000}"/>
    <cellStyle name="Notas 55 2 4 2" xfId="41392" xr:uid="{00000000-0005-0000-0000-000089920000}"/>
    <cellStyle name="Notas 55 2 4 3" xfId="39437" xr:uid="{00000000-0005-0000-0000-00008A920000}"/>
    <cellStyle name="Notas 55 2 5" xfId="38506" xr:uid="{00000000-0005-0000-0000-00008B920000}"/>
    <cellStyle name="Notas 55 2 5 2" xfId="39737" xr:uid="{00000000-0005-0000-0000-00008C920000}"/>
    <cellStyle name="Notas 55 3" xfId="33810" xr:uid="{00000000-0005-0000-0000-00008D920000}"/>
    <cellStyle name="Notas 55 3 2" xfId="36095" xr:uid="{00000000-0005-0000-0000-00008E920000}"/>
    <cellStyle name="Notas 55 3 2 2" xfId="41006" xr:uid="{00000000-0005-0000-0000-00008F920000}"/>
    <cellStyle name="Notas 55 3 2 3" xfId="39218" xr:uid="{00000000-0005-0000-0000-000090920000}"/>
    <cellStyle name="Notas 55 3 3" xfId="40503" xr:uid="{00000000-0005-0000-0000-000091920000}"/>
    <cellStyle name="Notas 55 3 4" xfId="38790" xr:uid="{00000000-0005-0000-0000-000092920000}"/>
    <cellStyle name="Notas 55 4" xfId="35885" xr:uid="{00000000-0005-0000-0000-000093920000}"/>
    <cellStyle name="Notas 55 4 2" xfId="40816" xr:uid="{00000000-0005-0000-0000-000094920000}"/>
    <cellStyle name="Notas 55 4 3" xfId="39028" xr:uid="{00000000-0005-0000-0000-000095920000}"/>
    <cellStyle name="Notas 55 5" xfId="36535" xr:uid="{00000000-0005-0000-0000-000096920000}"/>
    <cellStyle name="Notas 55 5 2" xfId="41391" xr:uid="{00000000-0005-0000-0000-000097920000}"/>
    <cellStyle name="Notas 55 5 3" xfId="39436" xr:uid="{00000000-0005-0000-0000-000098920000}"/>
    <cellStyle name="Notas 55 6" xfId="38507" xr:uid="{00000000-0005-0000-0000-000099920000}"/>
    <cellStyle name="Notas 55 6 2" xfId="39738" xr:uid="{00000000-0005-0000-0000-00009A920000}"/>
    <cellStyle name="Notas 56" xfId="33435" xr:uid="{00000000-0005-0000-0000-00009B920000}"/>
    <cellStyle name="Notas 56 2" xfId="33436" xr:uid="{00000000-0005-0000-0000-00009C920000}"/>
    <cellStyle name="Notas 56 2 2" xfId="33813" xr:uid="{00000000-0005-0000-0000-00009D920000}"/>
    <cellStyle name="Notas 56 2 2 2" xfId="36098" xr:uid="{00000000-0005-0000-0000-00009E920000}"/>
    <cellStyle name="Notas 56 2 2 2 2" xfId="41009" xr:uid="{00000000-0005-0000-0000-00009F920000}"/>
    <cellStyle name="Notas 56 2 2 2 3" xfId="39221" xr:uid="{00000000-0005-0000-0000-0000A0920000}"/>
    <cellStyle name="Notas 56 2 2 3" xfId="40506" xr:uid="{00000000-0005-0000-0000-0000A1920000}"/>
    <cellStyle name="Notas 56 2 2 4" xfId="38793" xr:uid="{00000000-0005-0000-0000-0000A2920000}"/>
    <cellStyle name="Notas 56 2 3" xfId="35888" xr:uid="{00000000-0005-0000-0000-0000A3920000}"/>
    <cellStyle name="Notas 56 2 3 2" xfId="40819" xr:uid="{00000000-0005-0000-0000-0000A4920000}"/>
    <cellStyle name="Notas 56 2 3 3" xfId="39031" xr:uid="{00000000-0005-0000-0000-0000A5920000}"/>
    <cellStyle name="Notas 56 2 4" xfId="36538" xr:uid="{00000000-0005-0000-0000-0000A6920000}"/>
    <cellStyle name="Notas 56 2 4 2" xfId="41394" xr:uid="{00000000-0005-0000-0000-0000A7920000}"/>
    <cellStyle name="Notas 56 2 4 3" xfId="39439" xr:uid="{00000000-0005-0000-0000-0000A8920000}"/>
    <cellStyle name="Notas 56 2 5" xfId="38504" xr:uid="{00000000-0005-0000-0000-0000A9920000}"/>
    <cellStyle name="Notas 56 2 5 2" xfId="39735" xr:uid="{00000000-0005-0000-0000-0000AA920000}"/>
    <cellStyle name="Notas 56 3" xfId="33812" xr:uid="{00000000-0005-0000-0000-0000AB920000}"/>
    <cellStyle name="Notas 56 3 2" xfId="36097" xr:uid="{00000000-0005-0000-0000-0000AC920000}"/>
    <cellStyle name="Notas 56 3 2 2" xfId="41008" xr:uid="{00000000-0005-0000-0000-0000AD920000}"/>
    <cellStyle name="Notas 56 3 2 3" xfId="39220" xr:uid="{00000000-0005-0000-0000-0000AE920000}"/>
    <cellStyle name="Notas 56 3 3" xfId="40505" xr:uid="{00000000-0005-0000-0000-0000AF920000}"/>
    <cellStyle name="Notas 56 3 4" xfId="38792" xr:uid="{00000000-0005-0000-0000-0000B0920000}"/>
    <cellStyle name="Notas 56 4" xfId="35887" xr:uid="{00000000-0005-0000-0000-0000B1920000}"/>
    <cellStyle name="Notas 56 4 2" xfId="40818" xr:uid="{00000000-0005-0000-0000-0000B2920000}"/>
    <cellStyle name="Notas 56 4 3" xfId="39030" xr:uid="{00000000-0005-0000-0000-0000B3920000}"/>
    <cellStyle name="Notas 56 5" xfId="36537" xr:uid="{00000000-0005-0000-0000-0000B4920000}"/>
    <cellStyle name="Notas 56 5 2" xfId="41393" xr:uid="{00000000-0005-0000-0000-0000B5920000}"/>
    <cellStyle name="Notas 56 5 3" xfId="39438" xr:uid="{00000000-0005-0000-0000-0000B6920000}"/>
    <cellStyle name="Notas 56 6" xfId="38505" xr:uid="{00000000-0005-0000-0000-0000B7920000}"/>
    <cellStyle name="Notas 56 6 2" xfId="39736" xr:uid="{00000000-0005-0000-0000-0000B8920000}"/>
    <cellStyle name="Notas 57" xfId="33437" xr:uid="{00000000-0005-0000-0000-0000B9920000}"/>
    <cellStyle name="Notas 57 2" xfId="33438" xr:uid="{00000000-0005-0000-0000-0000BA920000}"/>
    <cellStyle name="Notas 57 2 2" xfId="33815" xr:uid="{00000000-0005-0000-0000-0000BB920000}"/>
    <cellStyle name="Notas 57 2 2 2" xfId="36100" xr:uid="{00000000-0005-0000-0000-0000BC920000}"/>
    <cellStyle name="Notas 57 2 2 2 2" xfId="41011" xr:uid="{00000000-0005-0000-0000-0000BD920000}"/>
    <cellStyle name="Notas 57 2 2 2 3" xfId="39223" xr:uid="{00000000-0005-0000-0000-0000BE920000}"/>
    <cellStyle name="Notas 57 2 2 3" xfId="40508" xr:uid="{00000000-0005-0000-0000-0000BF920000}"/>
    <cellStyle name="Notas 57 2 2 4" xfId="38795" xr:uid="{00000000-0005-0000-0000-0000C0920000}"/>
    <cellStyle name="Notas 57 2 3" xfId="35890" xr:uid="{00000000-0005-0000-0000-0000C1920000}"/>
    <cellStyle name="Notas 57 2 3 2" xfId="40821" xr:uid="{00000000-0005-0000-0000-0000C2920000}"/>
    <cellStyle name="Notas 57 2 3 3" xfId="39033" xr:uid="{00000000-0005-0000-0000-0000C3920000}"/>
    <cellStyle name="Notas 57 2 4" xfId="36540" xr:uid="{00000000-0005-0000-0000-0000C4920000}"/>
    <cellStyle name="Notas 57 2 4 2" xfId="41396" xr:uid="{00000000-0005-0000-0000-0000C5920000}"/>
    <cellStyle name="Notas 57 2 4 3" xfId="39441" xr:uid="{00000000-0005-0000-0000-0000C6920000}"/>
    <cellStyle name="Notas 57 2 5" xfId="38502" xr:uid="{00000000-0005-0000-0000-0000C7920000}"/>
    <cellStyle name="Notas 57 2 5 2" xfId="39733" xr:uid="{00000000-0005-0000-0000-0000C8920000}"/>
    <cellStyle name="Notas 57 3" xfId="33814" xr:uid="{00000000-0005-0000-0000-0000C9920000}"/>
    <cellStyle name="Notas 57 3 2" xfId="36099" xr:uid="{00000000-0005-0000-0000-0000CA920000}"/>
    <cellStyle name="Notas 57 3 2 2" xfId="41010" xr:uid="{00000000-0005-0000-0000-0000CB920000}"/>
    <cellStyle name="Notas 57 3 2 3" xfId="39222" xr:uid="{00000000-0005-0000-0000-0000CC920000}"/>
    <cellStyle name="Notas 57 3 3" xfId="40507" xr:uid="{00000000-0005-0000-0000-0000CD920000}"/>
    <cellStyle name="Notas 57 3 4" xfId="38794" xr:uid="{00000000-0005-0000-0000-0000CE920000}"/>
    <cellStyle name="Notas 57 4" xfId="35889" xr:uid="{00000000-0005-0000-0000-0000CF920000}"/>
    <cellStyle name="Notas 57 4 2" xfId="40820" xr:uid="{00000000-0005-0000-0000-0000D0920000}"/>
    <cellStyle name="Notas 57 4 3" xfId="39032" xr:uid="{00000000-0005-0000-0000-0000D1920000}"/>
    <cellStyle name="Notas 57 5" xfId="36539" xr:uid="{00000000-0005-0000-0000-0000D2920000}"/>
    <cellStyle name="Notas 57 5 2" xfId="41395" xr:uid="{00000000-0005-0000-0000-0000D3920000}"/>
    <cellStyle name="Notas 57 5 3" xfId="39440" xr:uid="{00000000-0005-0000-0000-0000D4920000}"/>
    <cellStyle name="Notas 57 6" xfId="38503" xr:uid="{00000000-0005-0000-0000-0000D5920000}"/>
    <cellStyle name="Notas 57 6 2" xfId="39734" xr:uid="{00000000-0005-0000-0000-0000D6920000}"/>
    <cellStyle name="Notas 58" xfId="33439" xr:uid="{00000000-0005-0000-0000-0000D7920000}"/>
    <cellStyle name="Notas 58 2" xfId="33440" xr:uid="{00000000-0005-0000-0000-0000D8920000}"/>
    <cellStyle name="Notas 58 2 2" xfId="33817" xr:uid="{00000000-0005-0000-0000-0000D9920000}"/>
    <cellStyle name="Notas 58 2 2 2" xfId="36102" xr:uid="{00000000-0005-0000-0000-0000DA920000}"/>
    <cellStyle name="Notas 58 2 2 2 2" xfId="41013" xr:uid="{00000000-0005-0000-0000-0000DB920000}"/>
    <cellStyle name="Notas 58 2 2 2 3" xfId="39225" xr:uid="{00000000-0005-0000-0000-0000DC920000}"/>
    <cellStyle name="Notas 58 2 2 3" xfId="40510" xr:uid="{00000000-0005-0000-0000-0000DD920000}"/>
    <cellStyle name="Notas 58 2 2 4" xfId="38797" xr:uid="{00000000-0005-0000-0000-0000DE920000}"/>
    <cellStyle name="Notas 58 2 3" xfId="35892" xr:uid="{00000000-0005-0000-0000-0000DF920000}"/>
    <cellStyle name="Notas 58 2 3 2" xfId="40823" xr:uid="{00000000-0005-0000-0000-0000E0920000}"/>
    <cellStyle name="Notas 58 2 3 3" xfId="39035" xr:uid="{00000000-0005-0000-0000-0000E1920000}"/>
    <cellStyle name="Notas 58 2 4" xfId="36542" xr:uid="{00000000-0005-0000-0000-0000E2920000}"/>
    <cellStyle name="Notas 58 2 4 2" xfId="41398" xr:uid="{00000000-0005-0000-0000-0000E3920000}"/>
    <cellStyle name="Notas 58 2 4 3" xfId="39443" xr:uid="{00000000-0005-0000-0000-0000E4920000}"/>
    <cellStyle name="Notas 58 2 5" xfId="38500" xr:uid="{00000000-0005-0000-0000-0000E5920000}"/>
    <cellStyle name="Notas 58 2 5 2" xfId="39731" xr:uid="{00000000-0005-0000-0000-0000E6920000}"/>
    <cellStyle name="Notas 58 3" xfId="33816" xr:uid="{00000000-0005-0000-0000-0000E7920000}"/>
    <cellStyle name="Notas 58 3 2" xfId="36101" xr:uid="{00000000-0005-0000-0000-0000E8920000}"/>
    <cellStyle name="Notas 58 3 2 2" xfId="41012" xr:uid="{00000000-0005-0000-0000-0000E9920000}"/>
    <cellStyle name="Notas 58 3 2 3" xfId="39224" xr:uid="{00000000-0005-0000-0000-0000EA920000}"/>
    <cellStyle name="Notas 58 3 3" xfId="40509" xr:uid="{00000000-0005-0000-0000-0000EB920000}"/>
    <cellStyle name="Notas 58 3 4" xfId="38796" xr:uid="{00000000-0005-0000-0000-0000EC920000}"/>
    <cellStyle name="Notas 58 4" xfId="35891" xr:uid="{00000000-0005-0000-0000-0000ED920000}"/>
    <cellStyle name="Notas 58 4 2" xfId="40822" xr:uid="{00000000-0005-0000-0000-0000EE920000}"/>
    <cellStyle name="Notas 58 4 3" xfId="39034" xr:uid="{00000000-0005-0000-0000-0000EF920000}"/>
    <cellStyle name="Notas 58 5" xfId="36541" xr:uid="{00000000-0005-0000-0000-0000F0920000}"/>
    <cellStyle name="Notas 58 5 2" xfId="41397" xr:uid="{00000000-0005-0000-0000-0000F1920000}"/>
    <cellStyle name="Notas 58 5 3" xfId="39442" xr:uid="{00000000-0005-0000-0000-0000F2920000}"/>
    <cellStyle name="Notas 58 6" xfId="38501" xr:uid="{00000000-0005-0000-0000-0000F3920000}"/>
    <cellStyle name="Notas 58 6 2" xfId="39732" xr:uid="{00000000-0005-0000-0000-0000F4920000}"/>
    <cellStyle name="Notas 59" xfId="33441" xr:uid="{00000000-0005-0000-0000-0000F5920000}"/>
    <cellStyle name="Notas 59 2" xfId="33442" xr:uid="{00000000-0005-0000-0000-0000F6920000}"/>
    <cellStyle name="Notas 59 2 2" xfId="33819" xr:uid="{00000000-0005-0000-0000-0000F7920000}"/>
    <cellStyle name="Notas 59 2 2 2" xfId="36104" xr:uid="{00000000-0005-0000-0000-0000F8920000}"/>
    <cellStyle name="Notas 59 2 2 2 2" xfId="41015" xr:uid="{00000000-0005-0000-0000-0000F9920000}"/>
    <cellStyle name="Notas 59 2 2 2 3" xfId="39227" xr:uid="{00000000-0005-0000-0000-0000FA920000}"/>
    <cellStyle name="Notas 59 2 2 3" xfId="40512" xr:uid="{00000000-0005-0000-0000-0000FB920000}"/>
    <cellStyle name="Notas 59 2 2 4" xfId="38799" xr:uid="{00000000-0005-0000-0000-0000FC920000}"/>
    <cellStyle name="Notas 59 2 3" xfId="35894" xr:uid="{00000000-0005-0000-0000-0000FD920000}"/>
    <cellStyle name="Notas 59 2 3 2" xfId="40825" xr:uid="{00000000-0005-0000-0000-0000FE920000}"/>
    <cellStyle name="Notas 59 2 3 3" xfId="39037" xr:uid="{00000000-0005-0000-0000-0000FF920000}"/>
    <cellStyle name="Notas 59 2 4" xfId="36544" xr:uid="{00000000-0005-0000-0000-000000930000}"/>
    <cellStyle name="Notas 59 2 4 2" xfId="41400" xr:uid="{00000000-0005-0000-0000-000001930000}"/>
    <cellStyle name="Notas 59 2 4 3" xfId="39445" xr:uid="{00000000-0005-0000-0000-000002930000}"/>
    <cellStyle name="Notas 59 2 5" xfId="38498" xr:uid="{00000000-0005-0000-0000-000003930000}"/>
    <cellStyle name="Notas 59 2 5 2" xfId="39729" xr:uid="{00000000-0005-0000-0000-000004930000}"/>
    <cellStyle name="Notas 59 3" xfId="33818" xr:uid="{00000000-0005-0000-0000-000005930000}"/>
    <cellStyle name="Notas 59 3 2" xfId="36103" xr:uid="{00000000-0005-0000-0000-000006930000}"/>
    <cellStyle name="Notas 59 3 2 2" xfId="41014" xr:uid="{00000000-0005-0000-0000-000007930000}"/>
    <cellStyle name="Notas 59 3 2 3" xfId="39226" xr:uid="{00000000-0005-0000-0000-000008930000}"/>
    <cellStyle name="Notas 59 3 3" xfId="40511" xr:uid="{00000000-0005-0000-0000-000009930000}"/>
    <cellStyle name="Notas 59 3 4" xfId="38798" xr:uid="{00000000-0005-0000-0000-00000A930000}"/>
    <cellStyle name="Notas 59 4" xfId="35893" xr:uid="{00000000-0005-0000-0000-00000B930000}"/>
    <cellStyle name="Notas 59 4 2" xfId="40824" xr:uid="{00000000-0005-0000-0000-00000C930000}"/>
    <cellStyle name="Notas 59 4 3" xfId="39036" xr:uid="{00000000-0005-0000-0000-00000D930000}"/>
    <cellStyle name="Notas 59 5" xfId="36543" xr:uid="{00000000-0005-0000-0000-00000E930000}"/>
    <cellStyle name="Notas 59 5 2" xfId="41399" xr:uid="{00000000-0005-0000-0000-00000F930000}"/>
    <cellStyle name="Notas 59 5 3" xfId="39444" xr:uid="{00000000-0005-0000-0000-000010930000}"/>
    <cellStyle name="Notas 59 6" xfId="38499" xr:uid="{00000000-0005-0000-0000-000011930000}"/>
    <cellStyle name="Notas 59 6 2" xfId="39730" xr:uid="{00000000-0005-0000-0000-000012930000}"/>
    <cellStyle name="Notas 6" xfId="15495" xr:uid="{00000000-0005-0000-0000-000013930000}"/>
    <cellStyle name="Notas 6 2" xfId="15496" xr:uid="{00000000-0005-0000-0000-000014930000}"/>
    <cellStyle name="Notas 6 2 2" xfId="15497" xr:uid="{00000000-0005-0000-0000-000015930000}"/>
    <cellStyle name="Notas 6 2 2 2" xfId="38337" xr:uid="{00000000-0005-0000-0000-000016930000}"/>
    <cellStyle name="Notas 6 2 3" xfId="33444" xr:uid="{00000000-0005-0000-0000-000017930000}"/>
    <cellStyle name="Notas 6 2 3 2" xfId="35896" xr:uid="{00000000-0005-0000-0000-000018930000}"/>
    <cellStyle name="Notas 6 2 3 2 2" xfId="40827" xr:uid="{00000000-0005-0000-0000-000019930000}"/>
    <cellStyle name="Notas 6 2 3 2 3" xfId="39039" xr:uid="{00000000-0005-0000-0000-00001A930000}"/>
    <cellStyle name="Notas 6 2 3 3" xfId="40379" xr:uid="{00000000-0005-0000-0000-00001B930000}"/>
    <cellStyle name="Notas 6 2 4" xfId="33821" xr:uid="{00000000-0005-0000-0000-00001C930000}"/>
    <cellStyle name="Notas 6 2 4 2" xfId="36106" xr:uid="{00000000-0005-0000-0000-00001D930000}"/>
    <cellStyle name="Notas 6 2 4 2 2" xfId="41017" xr:uid="{00000000-0005-0000-0000-00001E930000}"/>
    <cellStyle name="Notas 6 2 4 2 3" xfId="39229" xr:uid="{00000000-0005-0000-0000-00001F930000}"/>
    <cellStyle name="Notas 6 2 4 3" xfId="40514" xr:uid="{00000000-0005-0000-0000-000020930000}"/>
    <cellStyle name="Notas 6 2 4 4" xfId="38801" xr:uid="{00000000-0005-0000-0000-000021930000}"/>
    <cellStyle name="Notas 6 2 5" xfId="36546" xr:uid="{00000000-0005-0000-0000-000022930000}"/>
    <cellStyle name="Notas 6 2 5 2" xfId="41402" xr:uid="{00000000-0005-0000-0000-000023930000}"/>
    <cellStyle name="Notas 6 2 5 3" xfId="39447" xr:uid="{00000000-0005-0000-0000-000024930000}"/>
    <cellStyle name="Notas 6 2 6" xfId="38496" xr:uid="{00000000-0005-0000-0000-000025930000}"/>
    <cellStyle name="Notas 6 2 6 2" xfId="39727" xr:uid="{00000000-0005-0000-0000-000026930000}"/>
    <cellStyle name="Notas 6 2 7" xfId="40092" xr:uid="{00000000-0005-0000-0000-000027930000}"/>
    <cellStyle name="Notas 6 2 8" xfId="20468" xr:uid="{00000000-0005-0000-0000-000028930000}"/>
    <cellStyle name="Notas 6 3" xfId="15498" xr:uid="{00000000-0005-0000-0000-000029930000}"/>
    <cellStyle name="Notas 6 3 2" xfId="38336" xr:uid="{00000000-0005-0000-0000-00002A930000}"/>
    <cellStyle name="Notas 6 3 3" xfId="38280" xr:uid="{00000000-0005-0000-0000-00002B930000}"/>
    <cellStyle name="Notas 6 4" xfId="33443" xr:uid="{00000000-0005-0000-0000-00002C930000}"/>
    <cellStyle name="Notas 6 4 2" xfId="35895" xr:uid="{00000000-0005-0000-0000-00002D930000}"/>
    <cellStyle name="Notas 6 4 2 2" xfId="38338" xr:uid="{00000000-0005-0000-0000-00002E930000}"/>
    <cellStyle name="Notas 6 4 2 3" xfId="40826" xr:uid="{00000000-0005-0000-0000-00002F930000}"/>
    <cellStyle name="Notas 6 4 2 4" xfId="39038" xr:uid="{00000000-0005-0000-0000-000030930000}"/>
    <cellStyle name="Notas 6 4 3" xfId="38282" xr:uid="{00000000-0005-0000-0000-000031930000}"/>
    <cellStyle name="Notas 6 4 4" xfId="40378" xr:uid="{00000000-0005-0000-0000-000032930000}"/>
    <cellStyle name="Notas 6 5" xfId="33820" xr:uid="{00000000-0005-0000-0000-000033930000}"/>
    <cellStyle name="Notas 6 5 2" xfId="36105" xr:uid="{00000000-0005-0000-0000-000034930000}"/>
    <cellStyle name="Notas 6 5 2 2" xfId="41016" xr:uid="{00000000-0005-0000-0000-000035930000}"/>
    <cellStyle name="Notas 6 5 2 3" xfId="39228" xr:uid="{00000000-0005-0000-0000-000036930000}"/>
    <cellStyle name="Notas 6 5 3" xfId="38309" xr:uid="{00000000-0005-0000-0000-000037930000}"/>
    <cellStyle name="Notas 6 5 4" xfId="40513" xr:uid="{00000000-0005-0000-0000-000038930000}"/>
    <cellStyle name="Notas 6 5 5" xfId="38800" xr:uid="{00000000-0005-0000-0000-000039930000}"/>
    <cellStyle name="Notas 6 6" xfId="36545" xr:uid="{00000000-0005-0000-0000-00003A930000}"/>
    <cellStyle name="Notas 6 6 2" xfId="41401" xr:uid="{00000000-0005-0000-0000-00003B930000}"/>
    <cellStyle name="Notas 6 6 3" xfId="39446" xr:uid="{00000000-0005-0000-0000-00003C930000}"/>
    <cellStyle name="Notas 6 7" xfId="38497" xr:uid="{00000000-0005-0000-0000-00003D930000}"/>
    <cellStyle name="Notas 6 7 2" xfId="39728" xr:uid="{00000000-0005-0000-0000-00003E930000}"/>
    <cellStyle name="Notas 6 8" xfId="39975" xr:uid="{00000000-0005-0000-0000-00003F930000}"/>
    <cellStyle name="Notas 6 9" xfId="18529" xr:uid="{00000000-0005-0000-0000-000040930000}"/>
    <cellStyle name="Notas 60" xfId="33445" xr:uid="{00000000-0005-0000-0000-000041930000}"/>
    <cellStyle name="Notas 60 2" xfId="33446" xr:uid="{00000000-0005-0000-0000-000042930000}"/>
    <cellStyle name="Notas 60 2 2" xfId="33823" xr:uid="{00000000-0005-0000-0000-000043930000}"/>
    <cellStyle name="Notas 60 2 2 2" xfId="36108" xr:uid="{00000000-0005-0000-0000-000044930000}"/>
    <cellStyle name="Notas 60 2 2 2 2" xfId="41019" xr:uid="{00000000-0005-0000-0000-000045930000}"/>
    <cellStyle name="Notas 60 2 2 2 3" xfId="39231" xr:uid="{00000000-0005-0000-0000-000046930000}"/>
    <cellStyle name="Notas 60 2 2 3" xfId="40516" xr:uid="{00000000-0005-0000-0000-000047930000}"/>
    <cellStyle name="Notas 60 2 2 4" xfId="38803" xr:uid="{00000000-0005-0000-0000-000048930000}"/>
    <cellStyle name="Notas 60 2 3" xfId="35898" xr:uid="{00000000-0005-0000-0000-000049930000}"/>
    <cellStyle name="Notas 60 2 3 2" xfId="40829" xr:uid="{00000000-0005-0000-0000-00004A930000}"/>
    <cellStyle name="Notas 60 2 3 3" xfId="39041" xr:uid="{00000000-0005-0000-0000-00004B930000}"/>
    <cellStyle name="Notas 60 2 4" xfId="36548" xr:uid="{00000000-0005-0000-0000-00004C930000}"/>
    <cellStyle name="Notas 60 2 4 2" xfId="41404" xr:uid="{00000000-0005-0000-0000-00004D930000}"/>
    <cellStyle name="Notas 60 2 4 3" xfId="39449" xr:uid="{00000000-0005-0000-0000-00004E930000}"/>
    <cellStyle name="Notas 60 2 5" xfId="38494" xr:uid="{00000000-0005-0000-0000-00004F930000}"/>
    <cellStyle name="Notas 60 2 5 2" xfId="39725" xr:uid="{00000000-0005-0000-0000-000050930000}"/>
    <cellStyle name="Notas 60 3" xfId="33822" xr:uid="{00000000-0005-0000-0000-000051930000}"/>
    <cellStyle name="Notas 60 3 2" xfId="36107" xr:uid="{00000000-0005-0000-0000-000052930000}"/>
    <cellStyle name="Notas 60 3 2 2" xfId="41018" xr:uid="{00000000-0005-0000-0000-000053930000}"/>
    <cellStyle name="Notas 60 3 2 3" xfId="39230" xr:uid="{00000000-0005-0000-0000-000054930000}"/>
    <cellStyle name="Notas 60 3 3" xfId="40515" xr:uid="{00000000-0005-0000-0000-000055930000}"/>
    <cellStyle name="Notas 60 3 4" xfId="38802" xr:uid="{00000000-0005-0000-0000-000056930000}"/>
    <cellStyle name="Notas 60 4" xfId="35897" xr:uid="{00000000-0005-0000-0000-000057930000}"/>
    <cellStyle name="Notas 60 4 2" xfId="40828" xr:uid="{00000000-0005-0000-0000-000058930000}"/>
    <cellStyle name="Notas 60 4 3" xfId="39040" xr:uid="{00000000-0005-0000-0000-000059930000}"/>
    <cellStyle name="Notas 60 5" xfId="36547" xr:uid="{00000000-0005-0000-0000-00005A930000}"/>
    <cellStyle name="Notas 60 5 2" xfId="41403" xr:uid="{00000000-0005-0000-0000-00005B930000}"/>
    <cellStyle name="Notas 60 5 3" xfId="39448" xr:uid="{00000000-0005-0000-0000-00005C930000}"/>
    <cellStyle name="Notas 60 6" xfId="38495" xr:uid="{00000000-0005-0000-0000-00005D930000}"/>
    <cellStyle name="Notas 60 6 2" xfId="39726" xr:uid="{00000000-0005-0000-0000-00005E930000}"/>
    <cellStyle name="Notas 61" xfId="33447" xr:uid="{00000000-0005-0000-0000-00005F930000}"/>
    <cellStyle name="Notas 61 2" xfId="33448" xr:uid="{00000000-0005-0000-0000-000060930000}"/>
    <cellStyle name="Notas 61 2 2" xfId="33825" xr:uid="{00000000-0005-0000-0000-000061930000}"/>
    <cellStyle name="Notas 61 2 2 2" xfId="36110" xr:uid="{00000000-0005-0000-0000-000062930000}"/>
    <cellStyle name="Notas 61 2 2 2 2" xfId="41021" xr:uid="{00000000-0005-0000-0000-000063930000}"/>
    <cellStyle name="Notas 61 2 2 2 3" xfId="39233" xr:uid="{00000000-0005-0000-0000-000064930000}"/>
    <cellStyle name="Notas 61 2 2 3" xfId="40518" xr:uid="{00000000-0005-0000-0000-000065930000}"/>
    <cellStyle name="Notas 61 2 2 4" xfId="38805" xr:uid="{00000000-0005-0000-0000-000066930000}"/>
    <cellStyle name="Notas 61 2 3" xfId="35900" xr:uid="{00000000-0005-0000-0000-000067930000}"/>
    <cellStyle name="Notas 61 2 3 2" xfId="40831" xr:uid="{00000000-0005-0000-0000-000068930000}"/>
    <cellStyle name="Notas 61 2 3 3" xfId="39043" xr:uid="{00000000-0005-0000-0000-000069930000}"/>
    <cellStyle name="Notas 61 2 4" xfId="36550" xr:uid="{00000000-0005-0000-0000-00006A930000}"/>
    <cellStyle name="Notas 61 2 4 2" xfId="41406" xr:uid="{00000000-0005-0000-0000-00006B930000}"/>
    <cellStyle name="Notas 61 2 4 3" xfId="39451" xr:uid="{00000000-0005-0000-0000-00006C930000}"/>
    <cellStyle name="Notas 61 2 5" xfId="38492" xr:uid="{00000000-0005-0000-0000-00006D930000}"/>
    <cellStyle name="Notas 61 2 5 2" xfId="39723" xr:uid="{00000000-0005-0000-0000-00006E930000}"/>
    <cellStyle name="Notas 61 3" xfId="33824" xr:uid="{00000000-0005-0000-0000-00006F930000}"/>
    <cellStyle name="Notas 61 3 2" xfId="36109" xr:uid="{00000000-0005-0000-0000-000070930000}"/>
    <cellStyle name="Notas 61 3 2 2" xfId="41020" xr:uid="{00000000-0005-0000-0000-000071930000}"/>
    <cellStyle name="Notas 61 3 2 3" xfId="39232" xr:uid="{00000000-0005-0000-0000-000072930000}"/>
    <cellStyle name="Notas 61 3 3" xfId="40517" xr:uid="{00000000-0005-0000-0000-000073930000}"/>
    <cellStyle name="Notas 61 3 4" xfId="38804" xr:uid="{00000000-0005-0000-0000-000074930000}"/>
    <cellStyle name="Notas 61 4" xfId="35899" xr:uid="{00000000-0005-0000-0000-000075930000}"/>
    <cellStyle name="Notas 61 4 2" xfId="40830" xr:uid="{00000000-0005-0000-0000-000076930000}"/>
    <cellStyle name="Notas 61 4 3" xfId="39042" xr:uid="{00000000-0005-0000-0000-000077930000}"/>
    <cellStyle name="Notas 61 5" xfId="36549" xr:uid="{00000000-0005-0000-0000-000078930000}"/>
    <cellStyle name="Notas 61 5 2" xfId="41405" xr:uid="{00000000-0005-0000-0000-000079930000}"/>
    <cellStyle name="Notas 61 5 3" xfId="39450" xr:uid="{00000000-0005-0000-0000-00007A930000}"/>
    <cellStyle name="Notas 61 6" xfId="38493" xr:uid="{00000000-0005-0000-0000-00007B930000}"/>
    <cellStyle name="Notas 61 6 2" xfId="39724" xr:uid="{00000000-0005-0000-0000-00007C930000}"/>
    <cellStyle name="Notas 62" xfId="33449" xr:uid="{00000000-0005-0000-0000-00007D930000}"/>
    <cellStyle name="Notas 62 2" xfId="33450" xr:uid="{00000000-0005-0000-0000-00007E930000}"/>
    <cellStyle name="Notas 62 2 2" xfId="33827" xr:uid="{00000000-0005-0000-0000-00007F930000}"/>
    <cellStyle name="Notas 62 2 2 2" xfId="36112" xr:uid="{00000000-0005-0000-0000-000080930000}"/>
    <cellStyle name="Notas 62 2 2 2 2" xfId="41023" xr:uid="{00000000-0005-0000-0000-000081930000}"/>
    <cellStyle name="Notas 62 2 2 2 3" xfId="39235" xr:uid="{00000000-0005-0000-0000-000082930000}"/>
    <cellStyle name="Notas 62 2 2 3" xfId="40520" xr:uid="{00000000-0005-0000-0000-000083930000}"/>
    <cellStyle name="Notas 62 2 2 4" xfId="38807" xr:uid="{00000000-0005-0000-0000-000084930000}"/>
    <cellStyle name="Notas 62 2 3" xfId="35902" xr:uid="{00000000-0005-0000-0000-000085930000}"/>
    <cellStyle name="Notas 62 2 3 2" xfId="40833" xr:uid="{00000000-0005-0000-0000-000086930000}"/>
    <cellStyle name="Notas 62 2 3 3" xfId="39045" xr:uid="{00000000-0005-0000-0000-000087930000}"/>
    <cellStyle name="Notas 62 2 4" xfId="36552" xr:uid="{00000000-0005-0000-0000-000088930000}"/>
    <cellStyle name="Notas 62 2 4 2" xfId="41408" xr:uid="{00000000-0005-0000-0000-000089930000}"/>
    <cellStyle name="Notas 62 2 4 3" xfId="39453" xr:uid="{00000000-0005-0000-0000-00008A930000}"/>
    <cellStyle name="Notas 62 2 5" xfId="38490" xr:uid="{00000000-0005-0000-0000-00008B930000}"/>
    <cellStyle name="Notas 62 2 5 2" xfId="39721" xr:uid="{00000000-0005-0000-0000-00008C930000}"/>
    <cellStyle name="Notas 62 3" xfId="33826" xr:uid="{00000000-0005-0000-0000-00008D930000}"/>
    <cellStyle name="Notas 62 3 2" xfId="36111" xr:uid="{00000000-0005-0000-0000-00008E930000}"/>
    <cellStyle name="Notas 62 3 2 2" xfId="41022" xr:uid="{00000000-0005-0000-0000-00008F930000}"/>
    <cellStyle name="Notas 62 3 2 3" xfId="39234" xr:uid="{00000000-0005-0000-0000-000090930000}"/>
    <cellStyle name="Notas 62 3 3" xfId="40519" xr:uid="{00000000-0005-0000-0000-000091930000}"/>
    <cellStyle name="Notas 62 3 4" xfId="38806" xr:uid="{00000000-0005-0000-0000-000092930000}"/>
    <cellStyle name="Notas 62 4" xfId="35901" xr:uid="{00000000-0005-0000-0000-000093930000}"/>
    <cellStyle name="Notas 62 4 2" xfId="40832" xr:uid="{00000000-0005-0000-0000-000094930000}"/>
    <cellStyle name="Notas 62 4 3" xfId="39044" xr:uid="{00000000-0005-0000-0000-000095930000}"/>
    <cellStyle name="Notas 62 5" xfId="36551" xr:uid="{00000000-0005-0000-0000-000096930000}"/>
    <cellStyle name="Notas 62 5 2" xfId="41407" xr:uid="{00000000-0005-0000-0000-000097930000}"/>
    <cellStyle name="Notas 62 5 3" xfId="39452" xr:uid="{00000000-0005-0000-0000-000098930000}"/>
    <cellStyle name="Notas 62 6" xfId="38491" xr:uid="{00000000-0005-0000-0000-000099930000}"/>
    <cellStyle name="Notas 62 6 2" xfId="39722" xr:uid="{00000000-0005-0000-0000-00009A930000}"/>
    <cellStyle name="Notas 63" xfId="33451" xr:uid="{00000000-0005-0000-0000-00009B930000}"/>
    <cellStyle name="Notas 63 2" xfId="33452" xr:uid="{00000000-0005-0000-0000-00009C930000}"/>
    <cellStyle name="Notas 63 2 2" xfId="33829" xr:uid="{00000000-0005-0000-0000-00009D930000}"/>
    <cellStyle name="Notas 63 2 2 2" xfId="36114" xr:uid="{00000000-0005-0000-0000-00009E930000}"/>
    <cellStyle name="Notas 63 2 2 2 2" xfId="41025" xr:uid="{00000000-0005-0000-0000-00009F930000}"/>
    <cellStyle name="Notas 63 2 2 2 3" xfId="39237" xr:uid="{00000000-0005-0000-0000-0000A0930000}"/>
    <cellStyle name="Notas 63 2 2 3" xfId="40522" xr:uid="{00000000-0005-0000-0000-0000A1930000}"/>
    <cellStyle name="Notas 63 2 2 4" xfId="38809" xr:uid="{00000000-0005-0000-0000-0000A2930000}"/>
    <cellStyle name="Notas 63 2 3" xfId="35904" xr:uid="{00000000-0005-0000-0000-0000A3930000}"/>
    <cellStyle name="Notas 63 2 3 2" xfId="40835" xr:uid="{00000000-0005-0000-0000-0000A4930000}"/>
    <cellStyle name="Notas 63 2 3 3" xfId="39047" xr:uid="{00000000-0005-0000-0000-0000A5930000}"/>
    <cellStyle name="Notas 63 2 4" xfId="36554" xr:uid="{00000000-0005-0000-0000-0000A6930000}"/>
    <cellStyle name="Notas 63 2 4 2" xfId="41410" xr:uid="{00000000-0005-0000-0000-0000A7930000}"/>
    <cellStyle name="Notas 63 2 4 3" xfId="39455" xr:uid="{00000000-0005-0000-0000-0000A8930000}"/>
    <cellStyle name="Notas 63 2 5" xfId="38488" xr:uid="{00000000-0005-0000-0000-0000A9930000}"/>
    <cellStyle name="Notas 63 2 5 2" xfId="39719" xr:uid="{00000000-0005-0000-0000-0000AA930000}"/>
    <cellStyle name="Notas 63 3" xfId="33828" xr:uid="{00000000-0005-0000-0000-0000AB930000}"/>
    <cellStyle name="Notas 63 3 2" xfId="36113" xr:uid="{00000000-0005-0000-0000-0000AC930000}"/>
    <cellStyle name="Notas 63 3 2 2" xfId="41024" xr:uid="{00000000-0005-0000-0000-0000AD930000}"/>
    <cellStyle name="Notas 63 3 2 3" xfId="39236" xr:uid="{00000000-0005-0000-0000-0000AE930000}"/>
    <cellStyle name="Notas 63 3 3" xfId="40521" xr:uid="{00000000-0005-0000-0000-0000AF930000}"/>
    <cellStyle name="Notas 63 3 4" xfId="38808" xr:uid="{00000000-0005-0000-0000-0000B0930000}"/>
    <cellStyle name="Notas 63 4" xfId="35903" xr:uid="{00000000-0005-0000-0000-0000B1930000}"/>
    <cellStyle name="Notas 63 4 2" xfId="40834" xr:uid="{00000000-0005-0000-0000-0000B2930000}"/>
    <cellStyle name="Notas 63 4 3" xfId="39046" xr:uid="{00000000-0005-0000-0000-0000B3930000}"/>
    <cellStyle name="Notas 63 5" xfId="36553" xr:uid="{00000000-0005-0000-0000-0000B4930000}"/>
    <cellStyle name="Notas 63 5 2" xfId="41409" xr:uid="{00000000-0005-0000-0000-0000B5930000}"/>
    <cellStyle name="Notas 63 5 3" xfId="39454" xr:uid="{00000000-0005-0000-0000-0000B6930000}"/>
    <cellStyle name="Notas 63 6" xfId="38489" xr:uid="{00000000-0005-0000-0000-0000B7930000}"/>
    <cellStyle name="Notas 63 6 2" xfId="39720" xr:uid="{00000000-0005-0000-0000-0000B8930000}"/>
    <cellStyle name="Notas 64" xfId="33453" xr:uid="{00000000-0005-0000-0000-0000B9930000}"/>
    <cellStyle name="Notas 64 2" xfId="33454" xr:uid="{00000000-0005-0000-0000-0000BA930000}"/>
    <cellStyle name="Notas 64 2 2" xfId="33831" xr:uid="{00000000-0005-0000-0000-0000BB930000}"/>
    <cellStyle name="Notas 64 2 2 2" xfId="36116" xr:uid="{00000000-0005-0000-0000-0000BC930000}"/>
    <cellStyle name="Notas 64 2 2 2 2" xfId="41027" xr:uid="{00000000-0005-0000-0000-0000BD930000}"/>
    <cellStyle name="Notas 64 2 2 2 3" xfId="39239" xr:uid="{00000000-0005-0000-0000-0000BE930000}"/>
    <cellStyle name="Notas 64 2 2 3" xfId="40524" xr:uid="{00000000-0005-0000-0000-0000BF930000}"/>
    <cellStyle name="Notas 64 2 2 4" xfId="38811" xr:uid="{00000000-0005-0000-0000-0000C0930000}"/>
    <cellStyle name="Notas 64 2 3" xfId="35906" xr:uid="{00000000-0005-0000-0000-0000C1930000}"/>
    <cellStyle name="Notas 64 2 3 2" xfId="40837" xr:uid="{00000000-0005-0000-0000-0000C2930000}"/>
    <cellStyle name="Notas 64 2 3 3" xfId="39049" xr:uid="{00000000-0005-0000-0000-0000C3930000}"/>
    <cellStyle name="Notas 64 2 4" xfId="36556" xr:uid="{00000000-0005-0000-0000-0000C4930000}"/>
    <cellStyle name="Notas 64 2 4 2" xfId="41412" xr:uid="{00000000-0005-0000-0000-0000C5930000}"/>
    <cellStyle name="Notas 64 2 4 3" xfId="39457" xr:uid="{00000000-0005-0000-0000-0000C6930000}"/>
    <cellStyle name="Notas 64 2 5" xfId="38486" xr:uid="{00000000-0005-0000-0000-0000C7930000}"/>
    <cellStyle name="Notas 64 2 5 2" xfId="39717" xr:uid="{00000000-0005-0000-0000-0000C8930000}"/>
    <cellStyle name="Notas 64 3" xfId="33830" xr:uid="{00000000-0005-0000-0000-0000C9930000}"/>
    <cellStyle name="Notas 64 3 2" xfId="36115" xr:uid="{00000000-0005-0000-0000-0000CA930000}"/>
    <cellStyle name="Notas 64 3 2 2" xfId="41026" xr:uid="{00000000-0005-0000-0000-0000CB930000}"/>
    <cellStyle name="Notas 64 3 2 3" xfId="39238" xr:uid="{00000000-0005-0000-0000-0000CC930000}"/>
    <cellStyle name="Notas 64 3 3" xfId="40523" xr:uid="{00000000-0005-0000-0000-0000CD930000}"/>
    <cellStyle name="Notas 64 3 4" xfId="38810" xr:uid="{00000000-0005-0000-0000-0000CE930000}"/>
    <cellStyle name="Notas 64 4" xfId="35905" xr:uid="{00000000-0005-0000-0000-0000CF930000}"/>
    <cellStyle name="Notas 64 4 2" xfId="40836" xr:uid="{00000000-0005-0000-0000-0000D0930000}"/>
    <cellStyle name="Notas 64 4 3" xfId="39048" xr:uid="{00000000-0005-0000-0000-0000D1930000}"/>
    <cellStyle name="Notas 64 5" xfId="36555" xr:uid="{00000000-0005-0000-0000-0000D2930000}"/>
    <cellStyle name="Notas 64 5 2" xfId="41411" xr:uid="{00000000-0005-0000-0000-0000D3930000}"/>
    <cellStyle name="Notas 64 5 3" xfId="39456" xr:uid="{00000000-0005-0000-0000-0000D4930000}"/>
    <cellStyle name="Notas 64 6" xfId="38487" xr:uid="{00000000-0005-0000-0000-0000D5930000}"/>
    <cellStyle name="Notas 64 6 2" xfId="39718" xr:uid="{00000000-0005-0000-0000-0000D6930000}"/>
    <cellStyle name="Notas 65" xfId="33455" xr:uid="{00000000-0005-0000-0000-0000D7930000}"/>
    <cellStyle name="Notas 65 2" xfId="33456" xr:uid="{00000000-0005-0000-0000-0000D8930000}"/>
    <cellStyle name="Notas 65 2 2" xfId="33833" xr:uid="{00000000-0005-0000-0000-0000D9930000}"/>
    <cellStyle name="Notas 65 2 2 2" xfId="36118" xr:uid="{00000000-0005-0000-0000-0000DA930000}"/>
    <cellStyle name="Notas 65 2 2 2 2" xfId="41029" xr:uid="{00000000-0005-0000-0000-0000DB930000}"/>
    <cellStyle name="Notas 65 2 2 2 3" xfId="39241" xr:uid="{00000000-0005-0000-0000-0000DC930000}"/>
    <cellStyle name="Notas 65 2 2 3" xfId="40526" xr:uid="{00000000-0005-0000-0000-0000DD930000}"/>
    <cellStyle name="Notas 65 2 2 4" xfId="38813" xr:uid="{00000000-0005-0000-0000-0000DE930000}"/>
    <cellStyle name="Notas 65 2 3" xfId="35908" xr:uid="{00000000-0005-0000-0000-0000DF930000}"/>
    <cellStyle name="Notas 65 2 3 2" xfId="40839" xr:uid="{00000000-0005-0000-0000-0000E0930000}"/>
    <cellStyle name="Notas 65 2 3 3" xfId="39051" xr:uid="{00000000-0005-0000-0000-0000E1930000}"/>
    <cellStyle name="Notas 65 2 4" xfId="36558" xr:uid="{00000000-0005-0000-0000-0000E2930000}"/>
    <cellStyle name="Notas 65 2 4 2" xfId="41414" xr:uid="{00000000-0005-0000-0000-0000E3930000}"/>
    <cellStyle name="Notas 65 2 4 3" xfId="39459" xr:uid="{00000000-0005-0000-0000-0000E4930000}"/>
    <cellStyle name="Notas 65 2 5" xfId="38484" xr:uid="{00000000-0005-0000-0000-0000E5930000}"/>
    <cellStyle name="Notas 65 2 5 2" xfId="39715" xr:uid="{00000000-0005-0000-0000-0000E6930000}"/>
    <cellStyle name="Notas 65 3" xfId="33832" xr:uid="{00000000-0005-0000-0000-0000E7930000}"/>
    <cellStyle name="Notas 65 3 2" xfId="36117" xr:uid="{00000000-0005-0000-0000-0000E8930000}"/>
    <cellStyle name="Notas 65 3 2 2" xfId="41028" xr:uid="{00000000-0005-0000-0000-0000E9930000}"/>
    <cellStyle name="Notas 65 3 2 3" xfId="39240" xr:uid="{00000000-0005-0000-0000-0000EA930000}"/>
    <cellStyle name="Notas 65 3 3" xfId="40525" xr:uid="{00000000-0005-0000-0000-0000EB930000}"/>
    <cellStyle name="Notas 65 3 4" xfId="38812" xr:uid="{00000000-0005-0000-0000-0000EC930000}"/>
    <cellStyle name="Notas 65 4" xfId="35907" xr:uid="{00000000-0005-0000-0000-0000ED930000}"/>
    <cellStyle name="Notas 65 4 2" xfId="40838" xr:uid="{00000000-0005-0000-0000-0000EE930000}"/>
    <cellStyle name="Notas 65 4 3" xfId="39050" xr:uid="{00000000-0005-0000-0000-0000EF930000}"/>
    <cellStyle name="Notas 65 5" xfId="36557" xr:uid="{00000000-0005-0000-0000-0000F0930000}"/>
    <cellStyle name="Notas 65 5 2" xfId="41413" xr:uid="{00000000-0005-0000-0000-0000F1930000}"/>
    <cellStyle name="Notas 65 5 3" xfId="39458" xr:uid="{00000000-0005-0000-0000-0000F2930000}"/>
    <cellStyle name="Notas 65 6" xfId="38485" xr:uid="{00000000-0005-0000-0000-0000F3930000}"/>
    <cellStyle name="Notas 65 6 2" xfId="39716" xr:uid="{00000000-0005-0000-0000-0000F4930000}"/>
    <cellStyle name="Notas 66" xfId="33457" xr:uid="{00000000-0005-0000-0000-0000F5930000}"/>
    <cellStyle name="Notas 66 2" xfId="33458" xr:uid="{00000000-0005-0000-0000-0000F6930000}"/>
    <cellStyle name="Notas 66 2 2" xfId="33835" xr:uid="{00000000-0005-0000-0000-0000F7930000}"/>
    <cellStyle name="Notas 66 2 2 2" xfId="36120" xr:uid="{00000000-0005-0000-0000-0000F8930000}"/>
    <cellStyle name="Notas 66 2 2 2 2" xfId="41031" xr:uid="{00000000-0005-0000-0000-0000F9930000}"/>
    <cellStyle name="Notas 66 2 2 2 3" xfId="39243" xr:uid="{00000000-0005-0000-0000-0000FA930000}"/>
    <cellStyle name="Notas 66 2 2 3" xfId="40528" xr:uid="{00000000-0005-0000-0000-0000FB930000}"/>
    <cellStyle name="Notas 66 2 2 4" xfId="38815" xr:uid="{00000000-0005-0000-0000-0000FC930000}"/>
    <cellStyle name="Notas 66 2 3" xfId="35910" xr:uid="{00000000-0005-0000-0000-0000FD930000}"/>
    <cellStyle name="Notas 66 2 3 2" xfId="40841" xr:uid="{00000000-0005-0000-0000-0000FE930000}"/>
    <cellStyle name="Notas 66 2 3 3" xfId="39053" xr:uid="{00000000-0005-0000-0000-0000FF930000}"/>
    <cellStyle name="Notas 66 2 4" xfId="36560" xr:uid="{00000000-0005-0000-0000-000000940000}"/>
    <cellStyle name="Notas 66 2 4 2" xfId="41416" xr:uid="{00000000-0005-0000-0000-000001940000}"/>
    <cellStyle name="Notas 66 2 4 3" xfId="39461" xr:uid="{00000000-0005-0000-0000-000002940000}"/>
    <cellStyle name="Notas 66 2 5" xfId="38482" xr:uid="{00000000-0005-0000-0000-000003940000}"/>
    <cellStyle name="Notas 66 2 5 2" xfId="39713" xr:uid="{00000000-0005-0000-0000-000004940000}"/>
    <cellStyle name="Notas 66 3" xfId="33834" xr:uid="{00000000-0005-0000-0000-000005940000}"/>
    <cellStyle name="Notas 66 3 2" xfId="36119" xr:uid="{00000000-0005-0000-0000-000006940000}"/>
    <cellStyle name="Notas 66 3 2 2" xfId="41030" xr:uid="{00000000-0005-0000-0000-000007940000}"/>
    <cellStyle name="Notas 66 3 2 3" xfId="39242" xr:uid="{00000000-0005-0000-0000-000008940000}"/>
    <cellStyle name="Notas 66 3 3" xfId="40527" xr:uid="{00000000-0005-0000-0000-000009940000}"/>
    <cellStyle name="Notas 66 3 4" xfId="38814" xr:uid="{00000000-0005-0000-0000-00000A940000}"/>
    <cellStyle name="Notas 66 4" xfId="35909" xr:uid="{00000000-0005-0000-0000-00000B940000}"/>
    <cellStyle name="Notas 66 4 2" xfId="40840" xr:uid="{00000000-0005-0000-0000-00000C940000}"/>
    <cellStyle name="Notas 66 4 3" xfId="39052" xr:uid="{00000000-0005-0000-0000-00000D940000}"/>
    <cellStyle name="Notas 66 5" xfId="36559" xr:uid="{00000000-0005-0000-0000-00000E940000}"/>
    <cellStyle name="Notas 66 5 2" xfId="41415" xr:uid="{00000000-0005-0000-0000-00000F940000}"/>
    <cellStyle name="Notas 66 5 3" xfId="39460" xr:uid="{00000000-0005-0000-0000-000010940000}"/>
    <cellStyle name="Notas 66 6" xfId="38483" xr:uid="{00000000-0005-0000-0000-000011940000}"/>
    <cellStyle name="Notas 66 6 2" xfId="39714" xr:uid="{00000000-0005-0000-0000-000012940000}"/>
    <cellStyle name="Notas 67" xfId="33459" xr:uid="{00000000-0005-0000-0000-000013940000}"/>
    <cellStyle name="Notas 67 2" xfId="33460" xr:uid="{00000000-0005-0000-0000-000014940000}"/>
    <cellStyle name="Notas 67 2 2" xfId="33837" xr:uid="{00000000-0005-0000-0000-000015940000}"/>
    <cellStyle name="Notas 67 2 2 2" xfId="36122" xr:uid="{00000000-0005-0000-0000-000016940000}"/>
    <cellStyle name="Notas 67 2 2 2 2" xfId="41033" xr:uid="{00000000-0005-0000-0000-000017940000}"/>
    <cellStyle name="Notas 67 2 2 2 3" xfId="39245" xr:uid="{00000000-0005-0000-0000-000018940000}"/>
    <cellStyle name="Notas 67 2 2 3" xfId="40530" xr:uid="{00000000-0005-0000-0000-000019940000}"/>
    <cellStyle name="Notas 67 2 2 4" xfId="38817" xr:uid="{00000000-0005-0000-0000-00001A940000}"/>
    <cellStyle name="Notas 67 2 3" xfId="35912" xr:uid="{00000000-0005-0000-0000-00001B940000}"/>
    <cellStyle name="Notas 67 2 3 2" xfId="40843" xr:uid="{00000000-0005-0000-0000-00001C940000}"/>
    <cellStyle name="Notas 67 2 3 3" xfId="39055" xr:uid="{00000000-0005-0000-0000-00001D940000}"/>
    <cellStyle name="Notas 67 2 4" xfId="36562" xr:uid="{00000000-0005-0000-0000-00001E940000}"/>
    <cellStyle name="Notas 67 2 4 2" xfId="41418" xr:uid="{00000000-0005-0000-0000-00001F940000}"/>
    <cellStyle name="Notas 67 2 4 3" xfId="39463" xr:uid="{00000000-0005-0000-0000-000020940000}"/>
    <cellStyle name="Notas 67 2 5" xfId="38480" xr:uid="{00000000-0005-0000-0000-000021940000}"/>
    <cellStyle name="Notas 67 2 5 2" xfId="39711" xr:uid="{00000000-0005-0000-0000-000022940000}"/>
    <cellStyle name="Notas 67 3" xfId="33836" xr:uid="{00000000-0005-0000-0000-000023940000}"/>
    <cellStyle name="Notas 67 3 2" xfId="36121" xr:uid="{00000000-0005-0000-0000-000024940000}"/>
    <cellStyle name="Notas 67 3 2 2" xfId="41032" xr:uid="{00000000-0005-0000-0000-000025940000}"/>
    <cellStyle name="Notas 67 3 2 3" xfId="39244" xr:uid="{00000000-0005-0000-0000-000026940000}"/>
    <cellStyle name="Notas 67 3 3" xfId="40529" xr:uid="{00000000-0005-0000-0000-000027940000}"/>
    <cellStyle name="Notas 67 3 4" xfId="38816" xr:uid="{00000000-0005-0000-0000-000028940000}"/>
    <cellStyle name="Notas 67 4" xfId="35911" xr:uid="{00000000-0005-0000-0000-000029940000}"/>
    <cellStyle name="Notas 67 4 2" xfId="40842" xr:uid="{00000000-0005-0000-0000-00002A940000}"/>
    <cellStyle name="Notas 67 4 3" xfId="39054" xr:uid="{00000000-0005-0000-0000-00002B940000}"/>
    <cellStyle name="Notas 67 5" xfId="36561" xr:uid="{00000000-0005-0000-0000-00002C940000}"/>
    <cellStyle name="Notas 67 5 2" xfId="41417" xr:uid="{00000000-0005-0000-0000-00002D940000}"/>
    <cellStyle name="Notas 67 5 3" xfId="39462" xr:uid="{00000000-0005-0000-0000-00002E940000}"/>
    <cellStyle name="Notas 67 6" xfId="38481" xr:uid="{00000000-0005-0000-0000-00002F940000}"/>
    <cellStyle name="Notas 67 6 2" xfId="39712" xr:uid="{00000000-0005-0000-0000-000030940000}"/>
    <cellStyle name="Notas 68" xfId="33461" xr:uid="{00000000-0005-0000-0000-000031940000}"/>
    <cellStyle name="Notas 68 2" xfId="33462" xr:uid="{00000000-0005-0000-0000-000032940000}"/>
    <cellStyle name="Notas 68 2 2" xfId="33839" xr:uid="{00000000-0005-0000-0000-000033940000}"/>
    <cellStyle name="Notas 68 2 2 2" xfId="36124" xr:uid="{00000000-0005-0000-0000-000034940000}"/>
    <cellStyle name="Notas 68 2 2 2 2" xfId="41035" xr:uid="{00000000-0005-0000-0000-000035940000}"/>
    <cellStyle name="Notas 68 2 2 2 3" xfId="39247" xr:uid="{00000000-0005-0000-0000-000036940000}"/>
    <cellStyle name="Notas 68 2 2 3" xfId="40532" xr:uid="{00000000-0005-0000-0000-000037940000}"/>
    <cellStyle name="Notas 68 2 2 4" xfId="38819" xr:uid="{00000000-0005-0000-0000-000038940000}"/>
    <cellStyle name="Notas 68 2 3" xfId="35914" xr:uid="{00000000-0005-0000-0000-000039940000}"/>
    <cellStyle name="Notas 68 2 3 2" xfId="40845" xr:uid="{00000000-0005-0000-0000-00003A940000}"/>
    <cellStyle name="Notas 68 2 3 3" xfId="39057" xr:uid="{00000000-0005-0000-0000-00003B940000}"/>
    <cellStyle name="Notas 68 2 4" xfId="36564" xr:uid="{00000000-0005-0000-0000-00003C940000}"/>
    <cellStyle name="Notas 68 2 4 2" xfId="41420" xr:uid="{00000000-0005-0000-0000-00003D940000}"/>
    <cellStyle name="Notas 68 2 4 3" xfId="39465" xr:uid="{00000000-0005-0000-0000-00003E940000}"/>
    <cellStyle name="Notas 68 2 5" xfId="38478" xr:uid="{00000000-0005-0000-0000-00003F940000}"/>
    <cellStyle name="Notas 68 2 5 2" xfId="39709" xr:uid="{00000000-0005-0000-0000-000040940000}"/>
    <cellStyle name="Notas 68 3" xfId="33838" xr:uid="{00000000-0005-0000-0000-000041940000}"/>
    <cellStyle name="Notas 68 3 2" xfId="36123" xr:uid="{00000000-0005-0000-0000-000042940000}"/>
    <cellStyle name="Notas 68 3 2 2" xfId="41034" xr:uid="{00000000-0005-0000-0000-000043940000}"/>
    <cellStyle name="Notas 68 3 2 3" xfId="39246" xr:uid="{00000000-0005-0000-0000-000044940000}"/>
    <cellStyle name="Notas 68 3 3" xfId="40531" xr:uid="{00000000-0005-0000-0000-000045940000}"/>
    <cellStyle name="Notas 68 3 4" xfId="38818" xr:uid="{00000000-0005-0000-0000-000046940000}"/>
    <cellStyle name="Notas 68 4" xfId="35913" xr:uid="{00000000-0005-0000-0000-000047940000}"/>
    <cellStyle name="Notas 68 4 2" xfId="40844" xr:uid="{00000000-0005-0000-0000-000048940000}"/>
    <cellStyle name="Notas 68 4 3" xfId="39056" xr:uid="{00000000-0005-0000-0000-000049940000}"/>
    <cellStyle name="Notas 68 5" xfId="36563" xr:uid="{00000000-0005-0000-0000-00004A940000}"/>
    <cellStyle name="Notas 68 5 2" xfId="41419" xr:uid="{00000000-0005-0000-0000-00004B940000}"/>
    <cellStyle name="Notas 68 5 3" xfId="39464" xr:uid="{00000000-0005-0000-0000-00004C940000}"/>
    <cellStyle name="Notas 68 6" xfId="38479" xr:uid="{00000000-0005-0000-0000-00004D940000}"/>
    <cellStyle name="Notas 68 6 2" xfId="39710" xr:uid="{00000000-0005-0000-0000-00004E940000}"/>
    <cellStyle name="Notas 69" xfId="33463" xr:uid="{00000000-0005-0000-0000-00004F940000}"/>
    <cellStyle name="Notas 69 2" xfId="33464" xr:uid="{00000000-0005-0000-0000-000050940000}"/>
    <cellStyle name="Notas 69 2 2" xfId="33841" xr:uid="{00000000-0005-0000-0000-000051940000}"/>
    <cellStyle name="Notas 69 2 2 2" xfId="36126" xr:uid="{00000000-0005-0000-0000-000052940000}"/>
    <cellStyle name="Notas 69 2 2 2 2" xfId="41037" xr:uid="{00000000-0005-0000-0000-000053940000}"/>
    <cellStyle name="Notas 69 2 2 2 3" xfId="39249" xr:uid="{00000000-0005-0000-0000-000054940000}"/>
    <cellStyle name="Notas 69 2 2 3" xfId="40534" xr:uid="{00000000-0005-0000-0000-000055940000}"/>
    <cellStyle name="Notas 69 2 2 4" xfId="38821" xr:uid="{00000000-0005-0000-0000-000056940000}"/>
    <cellStyle name="Notas 69 2 3" xfId="35916" xr:uid="{00000000-0005-0000-0000-000057940000}"/>
    <cellStyle name="Notas 69 2 3 2" xfId="40847" xr:uid="{00000000-0005-0000-0000-000058940000}"/>
    <cellStyle name="Notas 69 2 3 3" xfId="39059" xr:uid="{00000000-0005-0000-0000-000059940000}"/>
    <cellStyle name="Notas 69 2 4" xfId="36566" xr:uid="{00000000-0005-0000-0000-00005A940000}"/>
    <cellStyle name="Notas 69 2 4 2" xfId="41422" xr:uid="{00000000-0005-0000-0000-00005B940000}"/>
    <cellStyle name="Notas 69 2 4 3" xfId="39467" xr:uid="{00000000-0005-0000-0000-00005C940000}"/>
    <cellStyle name="Notas 69 2 5" xfId="38476" xr:uid="{00000000-0005-0000-0000-00005D940000}"/>
    <cellStyle name="Notas 69 2 5 2" xfId="39707" xr:uid="{00000000-0005-0000-0000-00005E940000}"/>
    <cellStyle name="Notas 69 3" xfId="33840" xr:uid="{00000000-0005-0000-0000-00005F940000}"/>
    <cellStyle name="Notas 69 3 2" xfId="36125" xr:uid="{00000000-0005-0000-0000-000060940000}"/>
    <cellStyle name="Notas 69 3 2 2" xfId="41036" xr:uid="{00000000-0005-0000-0000-000061940000}"/>
    <cellStyle name="Notas 69 3 2 3" xfId="39248" xr:uid="{00000000-0005-0000-0000-000062940000}"/>
    <cellStyle name="Notas 69 3 3" xfId="40533" xr:uid="{00000000-0005-0000-0000-000063940000}"/>
    <cellStyle name="Notas 69 3 4" xfId="38820" xr:uid="{00000000-0005-0000-0000-000064940000}"/>
    <cellStyle name="Notas 69 4" xfId="35915" xr:uid="{00000000-0005-0000-0000-000065940000}"/>
    <cellStyle name="Notas 69 4 2" xfId="40846" xr:uid="{00000000-0005-0000-0000-000066940000}"/>
    <cellStyle name="Notas 69 4 3" xfId="39058" xr:uid="{00000000-0005-0000-0000-000067940000}"/>
    <cellStyle name="Notas 69 5" xfId="36565" xr:uid="{00000000-0005-0000-0000-000068940000}"/>
    <cellStyle name="Notas 69 5 2" xfId="41421" xr:uid="{00000000-0005-0000-0000-000069940000}"/>
    <cellStyle name="Notas 69 5 3" xfId="39466" xr:uid="{00000000-0005-0000-0000-00006A940000}"/>
    <cellStyle name="Notas 69 6" xfId="38477" xr:uid="{00000000-0005-0000-0000-00006B940000}"/>
    <cellStyle name="Notas 69 6 2" xfId="39708" xr:uid="{00000000-0005-0000-0000-00006C940000}"/>
    <cellStyle name="Notas 7" xfId="15499" xr:uid="{00000000-0005-0000-0000-00006D940000}"/>
    <cellStyle name="Notas 7 2" xfId="15500" xr:uid="{00000000-0005-0000-0000-00006E940000}"/>
    <cellStyle name="Notas 7 2 2" xfId="33466" xr:uid="{00000000-0005-0000-0000-00006F940000}"/>
    <cellStyle name="Notas 7 2 2 2" xfId="35918" xr:uid="{00000000-0005-0000-0000-000070940000}"/>
    <cellStyle name="Notas 7 2 2 2 2" xfId="40849" xr:uid="{00000000-0005-0000-0000-000071940000}"/>
    <cellStyle name="Notas 7 2 2 2 3" xfId="39061" xr:uid="{00000000-0005-0000-0000-000072940000}"/>
    <cellStyle name="Notas 7 2 2 3" xfId="40381" xr:uid="{00000000-0005-0000-0000-000073940000}"/>
    <cellStyle name="Notas 7 2 3" xfId="33843" xr:uid="{00000000-0005-0000-0000-000074940000}"/>
    <cellStyle name="Notas 7 2 3 2" xfId="36128" xr:uid="{00000000-0005-0000-0000-000075940000}"/>
    <cellStyle name="Notas 7 2 3 2 2" xfId="41039" xr:uid="{00000000-0005-0000-0000-000076940000}"/>
    <cellStyle name="Notas 7 2 3 2 3" xfId="39251" xr:uid="{00000000-0005-0000-0000-000077940000}"/>
    <cellStyle name="Notas 7 2 3 3" xfId="40536" xr:uid="{00000000-0005-0000-0000-000078940000}"/>
    <cellStyle name="Notas 7 2 3 4" xfId="38823" xr:uid="{00000000-0005-0000-0000-000079940000}"/>
    <cellStyle name="Notas 7 2 4" xfId="36568" xr:uid="{00000000-0005-0000-0000-00007A940000}"/>
    <cellStyle name="Notas 7 2 4 2" xfId="41424" xr:uid="{00000000-0005-0000-0000-00007B940000}"/>
    <cellStyle name="Notas 7 2 4 3" xfId="39469" xr:uid="{00000000-0005-0000-0000-00007C940000}"/>
    <cellStyle name="Notas 7 2 5" xfId="38474" xr:uid="{00000000-0005-0000-0000-00007D940000}"/>
    <cellStyle name="Notas 7 2 5 2" xfId="39705" xr:uid="{00000000-0005-0000-0000-00007E940000}"/>
    <cellStyle name="Notas 7 2 6" xfId="40127" xr:uid="{00000000-0005-0000-0000-00007F940000}"/>
    <cellStyle name="Notas 7 3" xfId="33465" xr:uid="{00000000-0005-0000-0000-000080940000}"/>
    <cellStyle name="Notas 7 3 2" xfId="35917" xr:uid="{00000000-0005-0000-0000-000081940000}"/>
    <cellStyle name="Notas 7 3 2 2" xfId="40848" xr:uid="{00000000-0005-0000-0000-000082940000}"/>
    <cellStyle name="Notas 7 3 2 3" xfId="39060" xr:uid="{00000000-0005-0000-0000-000083940000}"/>
    <cellStyle name="Notas 7 3 3" xfId="40380" xr:uid="{00000000-0005-0000-0000-000084940000}"/>
    <cellStyle name="Notas 7 4" xfId="33842" xr:uid="{00000000-0005-0000-0000-000085940000}"/>
    <cellStyle name="Notas 7 4 2" xfId="36127" xr:uid="{00000000-0005-0000-0000-000086940000}"/>
    <cellStyle name="Notas 7 4 2 2" xfId="41038" xr:uid="{00000000-0005-0000-0000-000087940000}"/>
    <cellStyle name="Notas 7 4 2 3" xfId="39250" xr:uid="{00000000-0005-0000-0000-000088940000}"/>
    <cellStyle name="Notas 7 4 3" xfId="40535" xr:uid="{00000000-0005-0000-0000-000089940000}"/>
    <cellStyle name="Notas 7 4 4" xfId="38822" xr:uid="{00000000-0005-0000-0000-00008A940000}"/>
    <cellStyle name="Notas 7 5" xfId="36567" xr:uid="{00000000-0005-0000-0000-00008B940000}"/>
    <cellStyle name="Notas 7 5 2" xfId="41423" xr:uid="{00000000-0005-0000-0000-00008C940000}"/>
    <cellStyle name="Notas 7 5 3" xfId="39468" xr:uid="{00000000-0005-0000-0000-00008D940000}"/>
    <cellStyle name="Notas 7 6" xfId="38475" xr:uid="{00000000-0005-0000-0000-00008E940000}"/>
    <cellStyle name="Notas 7 6 2" xfId="39706" xr:uid="{00000000-0005-0000-0000-00008F940000}"/>
    <cellStyle name="Notas 7 7" xfId="40039" xr:uid="{00000000-0005-0000-0000-000090940000}"/>
    <cellStyle name="Notas 7 8" xfId="18654" xr:uid="{00000000-0005-0000-0000-000091940000}"/>
    <cellStyle name="Notas 70" xfId="33467" xr:uid="{00000000-0005-0000-0000-000092940000}"/>
    <cellStyle name="Notas 70 2" xfId="33468" xr:uid="{00000000-0005-0000-0000-000093940000}"/>
    <cellStyle name="Notas 70 2 2" xfId="33845" xr:uid="{00000000-0005-0000-0000-000094940000}"/>
    <cellStyle name="Notas 70 2 2 2" xfId="36130" xr:uid="{00000000-0005-0000-0000-000095940000}"/>
    <cellStyle name="Notas 70 2 2 2 2" xfId="41041" xr:uid="{00000000-0005-0000-0000-000096940000}"/>
    <cellStyle name="Notas 70 2 2 2 3" xfId="39253" xr:uid="{00000000-0005-0000-0000-000097940000}"/>
    <cellStyle name="Notas 70 2 2 3" xfId="40538" xr:uid="{00000000-0005-0000-0000-000098940000}"/>
    <cellStyle name="Notas 70 2 2 4" xfId="38825" xr:uid="{00000000-0005-0000-0000-000099940000}"/>
    <cellStyle name="Notas 70 2 3" xfId="35920" xr:uid="{00000000-0005-0000-0000-00009A940000}"/>
    <cellStyle name="Notas 70 2 3 2" xfId="40851" xr:uid="{00000000-0005-0000-0000-00009B940000}"/>
    <cellStyle name="Notas 70 2 3 3" xfId="39063" xr:uid="{00000000-0005-0000-0000-00009C940000}"/>
    <cellStyle name="Notas 70 2 4" xfId="36570" xr:uid="{00000000-0005-0000-0000-00009D940000}"/>
    <cellStyle name="Notas 70 2 4 2" xfId="41426" xr:uid="{00000000-0005-0000-0000-00009E940000}"/>
    <cellStyle name="Notas 70 2 4 3" xfId="39471" xr:uid="{00000000-0005-0000-0000-00009F940000}"/>
    <cellStyle name="Notas 70 2 5" xfId="38472" xr:uid="{00000000-0005-0000-0000-0000A0940000}"/>
    <cellStyle name="Notas 70 2 5 2" xfId="39703" xr:uid="{00000000-0005-0000-0000-0000A1940000}"/>
    <cellStyle name="Notas 70 3" xfId="33844" xr:uid="{00000000-0005-0000-0000-0000A2940000}"/>
    <cellStyle name="Notas 70 3 2" xfId="36129" xr:uid="{00000000-0005-0000-0000-0000A3940000}"/>
    <cellStyle name="Notas 70 3 2 2" xfId="41040" xr:uid="{00000000-0005-0000-0000-0000A4940000}"/>
    <cellStyle name="Notas 70 3 2 3" xfId="39252" xr:uid="{00000000-0005-0000-0000-0000A5940000}"/>
    <cellStyle name="Notas 70 3 3" xfId="40537" xr:uid="{00000000-0005-0000-0000-0000A6940000}"/>
    <cellStyle name="Notas 70 3 4" xfId="38824" xr:uid="{00000000-0005-0000-0000-0000A7940000}"/>
    <cellStyle name="Notas 70 4" xfId="35919" xr:uid="{00000000-0005-0000-0000-0000A8940000}"/>
    <cellStyle name="Notas 70 4 2" xfId="40850" xr:uid="{00000000-0005-0000-0000-0000A9940000}"/>
    <cellStyle name="Notas 70 4 3" xfId="39062" xr:uid="{00000000-0005-0000-0000-0000AA940000}"/>
    <cellStyle name="Notas 70 5" xfId="36569" xr:uid="{00000000-0005-0000-0000-0000AB940000}"/>
    <cellStyle name="Notas 70 5 2" xfId="41425" xr:uid="{00000000-0005-0000-0000-0000AC940000}"/>
    <cellStyle name="Notas 70 5 3" xfId="39470" xr:uid="{00000000-0005-0000-0000-0000AD940000}"/>
    <cellStyle name="Notas 70 6" xfId="38473" xr:uid="{00000000-0005-0000-0000-0000AE940000}"/>
    <cellStyle name="Notas 70 6 2" xfId="39704" xr:uid="{00000000-0005-0000-0000-0000AF940000}"/>
    <cellStyle name="Notas 71" xfId="33469" xr:uid="{00000000-0005-0000-0000-0000B0940000}"/>
    <cellStyle name="Notas 71 2" xfId="33470" xr:uid="{00000000-0005-0000-0000-0000B1940000}"/>
    <cellStyle name="Notas 71 2 2" xfId="33847" xr:uid="{00000000-0005-0000-0000-0000B2940000}"/>
    <cellStyle name="Notas 71 2 2 2" xfId="36132" xr:uid="{00000000-0005-0000-0000-0000B3940000}"/>
    <cellStyle name="Notas 71 2 2 2 2" xfId="41043" xr:uid="{00000000-0005-0000-0000-0000B4940000}"/>
    <cellStyle name="Notas 71 2 2 2 3" xfId="39255" xr:uid="{00000000-0005-0000-0000-0000B5940000}"/>
    <cellStyle name="Notas 71 2 2 3" xfId="40540" xr:uid="{00000000-0005-0000-0000-0000B6940000}"/>
    <cellStyle name="Notas 71 2 2 4" xfId="38827" xr:uid="{00000000-0005-0000-0000-0000B7940000}"/>
    <cellStyle name="Notas 71 2 3" xfId="35922" xr:uid="{00000000-0005-0000-0000-0000B8940000}"/>
    <cellStyle name="Notas 71 2 3 2" xfId="40853" xr:uid="{00000000-0005-0000-0000-0000B9940000}"/>
    <cellStyle name="Notas 71 2 3 3" xfId="39065" xr:uid="{00000000-0005-0000-0000-0000BA940000}"/>
    <cellStyle name="Notas 71 2 4" xfId="36572" xr:uid="{00000000-0005-0000-0000-0000BB940000}"/>
    <cellStyle name="Notas 71 2 4 2" xfId="41428" xr:uid="{00000000-0005-0000-0000-0000BC940000}"/>
    <cellStyle name="Notas 71 2 4 3" xfId="39473" xr:uid="{00000000-0005-0000-0000-0000BD940000}"/>
    <cellStyle name="Notas 71 2 5" xfId="38470" xr:uid="{00000000-0005-0000-0000-0000BE940000}"/>
    <cellStyle name="Notas 71 2 5 2" xfId="39701" xr:uid="{00000000-0005-0000-0000-0000BF940000}"/>
    <cellStyle name="Notas 71 3" xfId="33846" xr:uid="{00000000-0005-0000-0000-0000C0940000}"/>
    <cellStyle name="Notas 71 3 2" xfId="36131" xr:uid="{00000000-0005-0000-0000-0000C1940000}"/>
    <cellStyle name="Notas 71 3 2 2" xfId="41042" xr:uid="{00000000-0005-0000-0000-0000C2940000}"/>
    <cellStyle name="Notas 71 3 2 3" xfId="39254" xr:uid="{00000000-0005-0000-0000-0000C3940000}"/>
    <cellStyle name="Notas 71 3 3" xfId="40539" xr:uid="{00000000-0005-0000-0000-0000C4940000}"/>
    <cellStyle name="Notas 71 3 4" xfId="38826" xr:uid="{00000000-0005-0000-0000-0000C5940000}"/>
    <cellStyle name="Notas 71 4" xfId="35921" xr:uid="{00000000-0005-0000-0000-0000C6940000}"/>
    <cellStyle name="Notas 71 4 2" xfId="40852" xr:uid="{00000000-0005-0000-0000-0000C7940000}"/>
    <cellStyle name="Notas 71 4 3" xfId="39064" xr:uid="{00000000-0005-0000-0000-0000C8940000}"/>
    <cellStyle name="Notas 71 5" xfId="36571" xr:uid="{00000000-0005-0000-0000-0000C9940000}"/>
    <cellStyle name="Notas 71 5 2" xfId="41427" xr:uid="{00000000-0005-0000-0000-0000CA940000}"/>
    <cellStyle name="Notas 71 5 3" xfId="39472" xr:uid="{00000000-0005-0000-0000-0000CB940000}"/>
    <cellStyle name="Notas 71 6" xfId="38471" xr:uid="{00000000-0005-0000-0000-0000CC940000}"/>
    <cellStyle name="Notas 71 6 2" xfId="39702" xr:uid="{00000000-0005-0000-0000-0000CD940000}"/>
    <cellStyle name="Notas 72" xfId="33471" xr:uid="{00000000-0005-0000-0000-0000CE940000}"/>
    <cellStyle name="Notas 72 2" xfId="33472" xr:uid="{00000000-0005-0000-0000-0000CF940000}"/>
    <cellStyle name="Notas 72 2 2" xfId="33849" xr:uid="{00000000-0005-0000-0000-0000D0940000}"/>
    <cellStyle name="Notas 72 2 2 2" xfId="36134" xr:uid="{00000000-0005-0000-0000-0000D1940000}"/>
    <cellStyle name="Notas 72 2 2 2 2" xfId="41045" xr:uid="{00000000-0005-0000-0000-0000D2940000}"/>
    <cellStyle name="Notas 72 2 2 2 3" xfId="39257" xr:uid="{00000000-0005-0000-0000-0000D3940000}"/>
    <cellStyle name="Notas 72 2 2 3" xfId="40542" xr:uid="{00000000-0005-0000-0000-0000D4940000}"/>
    <cellStyle name="Notas 72 2 2 4" xfId="38829" xr:uid="{00000000-0005-0000-0000-0000D5940000}"/>
    <cellStyle name="Notas 72 2 3" xfId="35924" xr:uid="{00000000-0005-0000-0000-0000D6940000}"/>
    <cellStyle name="Notas 72 2 3 2" xfId="40855" xr:uid="{00000000-0005-0000-0000-0000D7940000}"/>
    <cellStyle name="Notas 72 2 3 3" xfId="39067" xr:uid="{00000000-0005-0000-0000-0000D8940000}"/>
    <cellStyle name="Notas 72 2 4" xfId="36574" xr:uid="{00000000-0005-0000-0000-0000D9940000}"/>
    <cellStyle name="Notas 72 2 4 2" xfId="41430" xr:uid="{00000000-0005-0000-0000-0000DA940000}"/>
    <cellStyle name="Notas 72 2 4 3" xfId="39475" xr:uid="{00000000-0005-0000-0000-0000DB940000}"/>
    <cellStyle name="Notas 72 2 5" xfId="38468" xr:uid="{00000000-0005-0000-0000-0000DC940000}"/>
    <cellStyle name="Notas 72 2 5 2" xfId="39699" xr:uid="{00000000-0005-0000-0000-0000DD940000}"/>
    <cellStyle name="Notas 72 3" xfId="33848" xr:uid="{00000000-0005-0000-0000-0000DE940000}"/>
    <cellStyle name="Notas 72 3 2" xfId="36133" xr:uid="{00000000-0005-0000-0000-0000DF940000}"/>
    <cellStyle name="Notas 72 3 2 2" xfId="41044" xr:uid="{00000000-0005-0000-0000-0000E0940000}"/>
    <cellStyle name="Notas 72 3 2 3" xfId="39256" xr:uid="{00000000-0005-0000-0000-0000E1940000}"/>
    <cellStyle name="Notas 72 3 3" xfId="40541" xr:uid="{00000000-0005-0000-0000-0000E2940000}"/>
    <cellStyle name="Notas 72 3 4" xfId="38828" xr:uid="{00000000-0005-0000-0000-0000E3940000}"/>
    <cellStyle name="Notas 72 4" xfId="35923" xr:uid="{00000000-0005-0000-0000-0000E4940000}"/>
    <cellStyle name="Notas 72 4 2" xfId="40854" xr:uid="{00000000-0005-0000-0000-0000E5940000}"/>
    <cellStyle name="Notas 72 4 3" xfId="39066" xr:uid="{00000000-0005-0000-0000-0000E6940000}"/>
    <cellStyle name="Notas 72 5" xfId="36573" xr:uid="{00000000-0005-0000-0000-0000E7940000}"/>
    <cellStyle name="Notas 72 5 2" xfId="41429" xr:uid="{00000000-0005-0000-0000-0000E8940000}"/>
    <cellStyle name="Notas 72 5 3" xfId="39474" xr:uid="{00000000-0005-0000-0000-0000E9940000}"/>
    <cellStyle name="Notas 72 6" xfId="38469" xr:uid="{00000000-0005-0000-0000-0000EA940000}"/>
    <cellStyle name="Notas 72 6 2" xfId="39700" xr:uid="{00000000-0005-0000-0000-0000EB940000}"/>
    <cellStyle name="Notas 73" xfId="33473" xr:uid="{00000000-0005-0000-0000-0000EC940000}"/>
    <cellStyle name="Notas 73 2" xfId="33474" xr:uid="{00000000-0005-0000-0000-0000ED940000}"/>
    <cellStyle name="Notas 73 2 2" xfId="33851" xr:uid="{00000000-0005-0000-0000-0000EE940000}"/>
    <cellStyle name="Notas 73 2 2 2" xfId="36136" xr:uid="{00000000-0005-0000-0000-0000EF940000}"/>
    <cellStyle name="Notas 73 2 2 2 2" xfId="41047" xr:uid="{00000000-0005-0000-0000-0000F0940000}"/>
    <cellStyle name="Notas 73 2 2 2 3" xfId="39259" xr:uid="{00000000-0005-0000-0000-0000F1940000}"/>
    <cellStyle name="Notas 73 2 2 3" xfId="40544" xr:uid="{00000000-0005-0000-0000-0000F2940000}"/>
    <cellStyle name="Notas 73 2 2 4" xfId="38831" xr:uid="{00000000-0005-0000-0000-0000F3940000}"/>
    <cellStyle name="Notas 73 2 3" xfId="35926" xr:uid="{00000000-0005-0000-0000-0000F4940000}"/>
    <cellStyle name="Notas 73 2 3 2" xfId="40857" xr:uid="{00000000-0005-0000-0000-0000F5940000}"/>
    <cellStyle name="Notas 73 2 3 3" xfId="39069" xr:uid="{00000000-0005-0000-0000-0000F6940000}"/>
    <cellStyle name="Notas 73 2 4" xfId="36576" xr:uid="{00000000-0005-0000-0000-0000F7940000}"/>
    <cellStyle name="Notas 73 2 4 2" xfId="41432" xr:uid="{00000000-0005-0000-0000-0000F8940000}"/>
    <cellStyle name="Notas 73 2 4 3" xfId="39477" xr:uid="{00000000-0005-0000-0000-0000F9940000}"/>
    <cellStyle name="Notas 73 2 5" xfId="38466" xr:uid="{00000000-0005-0000-0000-0000FA940000}"/>
    <cellStyle name="Notas 73 2 5 2" xfId="39697" xr:uid="{00000000-0005-0000-0000-0000FB940000}"/>
    <cellStyle name="Notas 73 3" xfId="33850" xr:uid="{00000000-0005-0000-0000-0000FC940000}"/>
    <cellStyle name="Notas 73 3 2" xfId="36135" xr:uid="{00000000-0005-0000-0000-0000FD940000}"/>
    <cellStyle name="Notas 73 3 2 2" xfId="41046" xr:uid="{00000000-0005-0000-0000-0000FE940000}"/>
    <cellStyle name="Notas 73 3 2 3" xfId="39258" xr:uid="{00000000-0005-0000-0000-0000FF940000}"/>
    <cellStyle name="Notas 73 3 3" xfId="40543" xr:uid="{00000000-0005-0000-0000-000000950000}"/>
    <cellStyle name="Notas 73 3 4" xfId="38830" xr:uid="{00000000-0005-0000-0000-000001950000}"/>
    <cellStyle name="Notas 73 4" xfId="35925" xr:uid="{00000000-0005-0000-0000-000002950000}"/>
    <cellStyle name="Notas 73 4 2" xfId="40856" xr:uid="{00000000-0005-0000-0000-000003950000}"/>
    <cellStyle name="Notas 73 4 3" xfId="39068" xr:uid="{00000000-0005-0000-0000-000004950000}"/>
    <cellStyle name="Notas 73 5" xfId="36575" xr:uid="{00000000-0005-0000-0000-000005950000}"/>
    <cellStyle name="Notas 73 5 2" xfId="41431" xr:uid="{00000000-0005-0000-0000-000006950000}"/>
    <cellStyle name="Notas 73 5 3" xfId="39476" xr:uid="{00000000-0005-0000-0000-000007950000}"/>
    <cellStyle name="Notas 73 6" xfId="38467" xr:uid="{00000000-0005-0000-0000-000008950000}"/>
    <cellStyle name="Notas 73 6 2" xfId="39698" xr:uid="{00000000-0005-0000-0000-000009950000}"/>
    <cellStyle name="Notas 74" xfId="33475" xr:uid="{00000000-0005-0000-0000-00000A950000}"/>
    <cellStyle name="Notas 74 2" xfId="33476" xr:uid="{00000000-0005-0000-0000-00000B950000}"/>
    <cellStyle name="Notas 74 2 2" xfId="33853" xr:uid="{00000000-0005-0000-0000-00000C950000}"/>
    <cellStyle name="Notas 74 2 2 2" xfId="36138" xr:uid="{00000000-0005-0000-0000-00000D950000}"/>
    <cellStyle name="Notas 74 2 2 2 2" xfId="41049" xr:uid="{00000000-0005-0000-0000-00000E950000}"/>
    <cellStyle name="Notas 74 2 2 2 3" xfId="39261" xr:uid="{00000000-0005-0000-0000-00000F950000}"/>
    <cellStyle name="Notas 74 2 2 3" xfId="40546" xr:uid="{00000000-0005-0000-0000-000010950000}"/>
    <cellStyle name="Notas 74 2 2 4" xfId="38833" xr:uid="{00000000-0005-0000-0000-000011950000}"/>
    <cellStyle name="Notas 74 2 3" xfId="35928" xr:uid="{00000000-0005-0000-0000-000012950000}"/>
    <cellStyle name="Notas 74 2 3 2" xfId="40859" xr:uid="{00000000-0005-0000-0000-000013950000}"/>
    <cellStyle name="Notas 74 2 3 3" xfId="39071" xr:uid="{00000000-0005-0000-0000-000014950000}"/>
    <cellStyle name="Notas 74 2 4" xfId="36578" xr:uid="{00000000-0005-0000-0000-000015950000}"/>
    <cellStyle name="Notas 74 2 4 2" xfId="41434" xr:uid="{00000000-0005-0000-0000-000016950000}"/>
    <cellStyle name="Notas 74 2 4 3" xfId="39479" xr:uid="{00000000-0005-0000-0000-000017950000}"/>
    <cellStyle name="Notas 74 2 5" xfId="38464" xr:uid="{00000000-0005-0000-0000-000018950000}"/>
    <cellStyle name="Notas 74 2 5 2" xfId="39695" xr:uid="{00000000-0005-0000-0000-000019950000}"/>
    <cellStyle name="Notas 74 3" xfId="33852" xr:uid="{00000000-0005-0000-0000-00001A950000}"/>
    <cellStyle name="Notas 74 3 2" xfId="36137" xr:uid="{00000000-0005-0000-0000-00001B950000}"/>
    <cellStyle name="Notas 74 3 2 2" xfId="41048" xr:uid="{00000000-0005-0000-0000-00001C950000}"/>
    <cellStyle name="Notas 74 3 2 3" xfId="39260" xr:uid="{00000000-0005-0000-0000-00001D950000}"/>
    <cellStyle name="Notas 74 3 3" xfId="40545" xr:uid="{00000000-0005-0000-0000-00001E950000}"/>
    <cellStyle name="Notas 74 3 4" xfId="38832" xr:uid="{00000000-0005-0000-0000-00001F950000}"/>
    <cellStyle name="Notas 74 4" xfId="35927" xr:uid="{00000000-0005-0000-0000-000020950000}"/>
    <cellStyle name="Notas 74 4 2" xfId="40858" xr:uid="{00000000-0005-0000-0000-000021950000}"/>
    <cellStyle name="Notas 74 4 3" xfId="39070" xr:uid="{00000000-0005-0000-0000-000022950000}"/>
    <cellStyle name="Notas 74 5" xfId="36577" xr:uid="{00000000-0005-0000-0000-000023950000}"/>
    <cellStyle name="Notas 74 5 2" xfId="41433" xr:uid="{00000000-0005-0000-0000-000024950000}"/>
    <cellStyle name="Notas 74 5 3" xfId="39478" xr:uid="{00000000-0005-0000-0000-000025950000}"/>
    <cellStyle name="Notas 74 6" xfId="38465" xr:uid="{00000000-0005-0000-0000-000026950000}"/>
    <cellStyle name="Notas 74 6 2" xfId="39696" xr:uid="{00000000-0005-0000-0000-000027950000}"/>
    <cellStyle name="Notas 75" xfId="33477" xr:uid="{00000000-0005-0000-0000-000028950000}"/>
    <cellStyle name="Notas 75 2" xfId="33478" xr:uid="{00000000-0005-0000-0000-000029950000}"/>
    <cellStyle name="Notas 75 2 2" xfId="33855" xr:uid="{00000000-0005-0000-0000-00002A950000}"/>
    <cellStyle name="Notas 75 2 2 2" xfId="36140" xr:uid="{00000000-0005-0000-0000-00002B950000}"/>
    <cellStyle name="Notas 75 2 2 2 2" xfId="41051" xr:uid="{00000000-0005-0000-0000-00002C950000}"/>
    <cellStyle name="Notas 75 2 2 2 3" xfId="39263" xr:uid="{00000000-0005-0000-0000-00002D950000}"/>
    <cellStyle name="Notas 75 2 2 3" xfId="40548" xr:uid="{00000000-0005-0000-0000-00002E950000}"/>
    <cellStyle name="Notas 75 2 2 4" xfId="38835" xr:uid="{00000000-0005-0000-0000-00002F950000}"/>
    <cellStyle name="Notas 75 2 3" xfId="35930" xr:uid="{00000000-0005-0000-0000-000030950000}"/>
    <cellStyle name="Notas 75 2 3 2" xfId="40861" xr:uid="{00000000-0005-0000-0000-000031950000}"/>
    <cellStyle name="Notas 75 2 3 3" xfId="39073" xr:uid="{00000000-0005-0000-0000-000032950000}"/>
    <cellStyle name="Notas 75 2 4" xfId="36580" xr:uid="{00000000-0005-0000-0000-000033950000}"/>
    <cellStyle name="Notas 75 2 4 2" xfId="41436" xr:uid="{00000000-0005-0000-0000-000034950000}"/>
    <cellStyle name="Notas 75 2 4 3" xfId="39481" xr:uid="{00000000-0005-0000-0000-000035950000}"/>
    <cellStyle name="Notas 75 2 5" xfId="38462" xr:uid="{00000000-0005-0000-0000-000036950000}"/>
    <cellStyle name="Notas 75 2 5 2" xfId="39693" xr:uid="{00000000-0005-0000-0000-000037950000}"/>
    <cellStyle name="Notas 75 3" xfId="33854" xr:uid="{00000000-0005-0000-0000-000038950000}"/>
    <cellStyle name="Notas 75 3 2" xfId="36139" xr:uid="{00000000-0005-0000-0000-000039950000}"/>
    <cellStyle name="Notas 75 3 2 2" xfId="41050" xr:uid="{00000000-0005-0000-0000-00003A950000}"/>
    <cellStyle name="Notas 75 3 2 3" xfId="39262" xr:uid="{00000000-0005-0000-0000-00003B950000}"/>
    <cellStyle name="Notas 75 3 3" xfId="40547" xr:uid="{00000000-0005-0000-0000-00003C950000}"/>
    <cellStyle name="Notas 75 3 4" xfId="38834" xr:uid="{00000000-0005-0000-0000-00003D950000}"/>
    <cellStyle name="Notas 75 4" xfId="35929" xr:uid="{00000000-0005-0000-0000-00003E950000}"/>
    <cellStyle name="Notas 75 4 2" xfId="40860" xr:uid="{00000000-0005-0000-0000-00003F950000}"/>
    <cellStyle name="Notas 75 4 3" xfId="39072" xr:uid="{00000000-0005-0000-0000-000040950000}"/>
    <cellStyle name="Notas 75 5" xfId="36579" xr:uid="{00000000-0005-0000-0000-000041950000}"/>
    <cellStyle name="Notas 75 5 2" xfId="41435" xr:uid="{00000000-0005-0000-0000-000042950000}"/>
    <cellStyle name="Notas 75 5 3" xfId="39480" xr:uid="{00000000-0005-0000-0000-000043950000}"/>
    <cellStyle name="Notas 75 6" xfId="38463" xr:uid="{00000000-0005-0000-0000-000044950000}"/>
    <cellStyle name="Notas 75 6 2" xfId="39694" xr:uid="{00000000-0005-0000-0000-000045950000}"/>
    <cellStyle name="Notas 76" xfId="33479" xr:uid="{00000000-0005-0000-0000-000046950000}"/>
    <cellStyle name="Notas 76 2" xfId="33480" xr:uid="{00000000-0005-0000-0000-000047950000}"/>
    <cellStyle name="Notas 76 2 2" xfId="33857" xr:uid="{00000000-0005-0000-0000-000048950000}"/>
    <cellStyle name="Notas 76 2 2 2" xfId="36142" xr:uid="{00000000-0005-0000-0000-000049950000}"/>
    <cellStyle name="Notas 76 2 2 2 2" xfId="41053" xr:uid="{00000000-0005-0000-0000-00004A950000}"/>
    <cellStyle name="Notas 76 2 2 2 3" xfId="39265" xr:uid="{00000000-0005-0000-0000-00004B950000}"/>
    <cellStyle name="Notas 76 2 2 3" xfId="40550" xr:uid="{00000000-0005-0000-0000-00004C950000}"/>
    <cellStyle name="Notas 76 2 2 4" xfId="38837" xr:uid="{00000000-0005-0000-0000-00004D950000}"/>
    <cellStyle name="Notas 76 2 3" xfId="35932" xr:uid="{00000000-0005-0000-0000-00004E950000}"/>
    <cellStyle name="Notas 76 2 3 2" xfId="40863" xr:uid="{00000000-0005-0000-0000-00004F950000}"/>
    <cellStyle name="Notas 76 2 3 3" xfId="39075" xr:uid="{00000000-0005-0000-0000-000050950000}"/>
    <cellStyle name="Notas 76 2 4" xfId="36582" xr:uid="{00000000-0005-0000-0000-000051950000}"/>
    <cellStyle name="Notas 76 2 4 2" xfId="41438" xr:uid="{00000000-0005-0000-0000-000052950000}"/>
    <cellStyle name="Notas 76 2 4 3" xfId="39483" xr:uid="{00000000-0005-0000-0000-000053950000}"/>
    <cellStyle name="Notas 76 2 5" xfId="38460" xr:uid="{00000000-0005-0000-0000-000054950000}"/>
    <cellStyle name="Notas 76 2 5 2" xfId="39691" xr:uid="{00000000-0005-0000-0000-000055950000}"/>
    <cellStyle name="Notas 76 3" xfId="33856" xr:uid="{00000000-0005-0000-0000-000056950000}"/>
    <cellStyle name="Notas 76 3 2" xfId="36141" xr:uid="{00000000-0005-0000-0000-000057950000}"/>
    <cellStyle name="Notas 76 3 2 2" xfId="41052" xr:uid="{00000000-0005-0000-0000-000058950000}"/>
    <cellStyle name="Notas 76 3 2 3" xfId="39264" xr:uid="{00000000-0005-0000-0000-000059950000}"/>
    <cellStyle name="Notas 76 3 3" xfId="40549" xr:uid="{00000000-0005-0000-0000-00005A950000}"/>
    <cellStyle name="Notas 76 3 4" xfId="38836" xr:uid="{00000000-0005-0000-0000-00005B950000}"/>
    <cellStyle name="Notas 76 4" xfId="35931" xr:uid="{00000000-0005-0000-0000-00005C950000}"/>
    <cellStyle name="Notas 76 4 2" xfId="40862" xr:uid="{00000000-0005-0000-0000-00005D950000}"/>
    <cellStyle name="Notas 76 4 3" xfId="39074" xr:uid="{00000000-0005-0000-0000-00005E950000}"/>
    <cellStyle name="Notas 76 5" xfId="36581" xr:uid="{00000000-0005-0000-0000-00005F950000}"/>
    <cellStyle name="Notas 76 5 2" xfId="41437" xr:uid="{00000000-0005-0000-0000-000060950000}"/>
    <cellStyle name="Notas 76 5 3" xfId="39482" xr:uid="{00000000-0005-0000-0000-000061950000}"/>
    <cellStyle name="Notas 76 6" xfId="38461" xr:uid="{00000000-0005-0000-0000-000062950000}"/>
    <cellStyle name="Notas 76 6 2" xfId="39692" xr:uid="{00000000-0005-0000-0000-000063950000}"/>
    <cellStyle name="Notas 77" xfId="33481" xr:uid="{00000000-0005-0000-0000-000064950000}"/>
    <cellStyle name="Notas 77 2" xfId="33482" xr:uid="{00000000-0005-0000-0000-000065950000}"/>
    <cellStyle name="Notas 77 2 2" xfId="33859" xr:uid="{00000000-0005-0000-0000-000066950000}"/>
    <cellStyle name="Notas 77 2 2 2" xfId="36144" xr:uid="{00000000-0005-0000-0000-000067950000}"/>
    <cellStyle name="Notas 77 2 2 2 2" xfId="41055" xr:uid="{00000000-0005-0000-0000-000068950000}"/>
    <cellStyle name="Notas 77 2 2 2 3" xfId="39267" xr:uid="{00000000-0005-0000-0000-000069950000}"/>
    <cellStyle name="Notas 77 2 2 3" xfId="40552" xr:uid="{00000000-0005-0000-0000-00006A950000}"/>
    <cellStyle name="Notas 77 2 2 4" xfId="38839" xr:uid="{00000000-0005-0000-0000-00006B950000}"/>
    <cellStyle name="Notas 77 2 3" xfId="35934" xr:uid="{00000000-0005-0000-0000-00006C950000}"/>
    <cellStyle name="Notas 77 2 3 2" xfId="40865" xr:uid="{00000000-0005-0000-0000-00006D950000}"/>
    <cellStyle name="Notas 77 2 3 3" xfId="39077" xr:uid="{00000000-0005-0000-0000-00006E950000}"/>
    <cellStyle name="Notas 77 2 4" xfId="36584" xr:uid="{00000000-0005-0000-0000-00006F950000}"/>
    <cellStyle name="Notas 77 2 4 2" xfId="41440" xr:uid="{00000000-0005-0000-0000-000070950000}"/>
    <cellStyle name="Notas 77 2 4 3" xfId="39485" xr:uid="{00000000-0005-0000-0000-000071950000}"/>
    <cellStyle name="Notas 77 2 5" xfId="38458" xr:uid="{00000000-0005-0000-0000-000072950000}"/>
    <cellStyle name="Notas 77 2 5 2" xfId="39689" xr:uid="{00000000-0005-0000-0000-000073950000}"/>
    <cellStyle name="Notas 77 3" xfId="33858" xr:uid="{00000000-0005-0000-0000-000074950000}"/>
    <cellStyle name="Notas 77 3 2" xfId="36143" xr:uid="{00000000-0005-0000-0000-000075950000}"/>
    <cellStyle name="Notas 77 3 2 2" xfId="41054" xr:uid="{00000000-0005-0000-0000-000076950000}"/>
    <cellStyle name="Notas 77 3 2 3" xfId="39266" xr:uid="{00000000-0005-0000-0000-000077950000}"/>
    <cellStyle name="Notas 77 3 3" xfId="40551" xr:uid="{00000000-0005-0000-0000-000078950000}"/>
    <cellStyle name="Notas 77 3 4" xfId="38838" xr:uid="{00000000-0005-0000-0000-000079950000}"/>
    <cellStyle name="Notas 77 4" xfId="35933" xr:uid="{00000000-0005-0000-0000-00007A950000}"/>
    <cellStyle name="Notas 77 4 2" xfId="40864" xr:uid="{00000000-0005-0000-0000-00007B950000}"/>
    <cellStyle name="Notas 77 4 3" xfId="39076" xr:uid="{00000000-0005-0000-0000-00007C950000}"/>
    <cellStyle name="Notas 77 5" xfId="36583" xr:uid="{00000000-0005-0000-0000-00007D950000}"/>
    <cellStyle name="Notas 77 5 2" xfId="41439" xr:uid="{00000000-0005-0000-0000-00007E950000}"/>
    <cellStyle name="Notas 77 5 3" xfId="39484" xr:uid="{00000000-0005-0000-0000-00007F950000}"/>
    <cellStyle name="Notas 77 6" xfId="38459" xr:uid="{00000000-0005-0000-0000-000080950000}"/>
    <cellStyle name="Notas 77 6 2" xfId="39690" xr:uid="{00000000-0005-0000-0000-000081950000}"/>
    <cellStyle name="Notas 78" xfId="33483" xr:uid="{00000000-0005-0000-0000-000082950000}"/>
    <cellStyle name="Notas 78 2" xfId="33484" xr:uid="{00000000-0005-0000-0000-000083950000}"/>
    <cellStyle name="Notas 78 2 2" xfId="33861" xr:uid="{00000000-0005-0000-0000-000084950000}"/>
    <cellStyle name="Notas 78 2 2 2" xfId="36146" xr:uid="{00000000-0005-0000-0000-000085950000}"/>
    <cellStyle name="Notas 78 2 2 2 2" xfId="41057" xr:uid="{00000000-0005-0000-0000-000086950000}"/>
    <cellStyle name="Notas 78 2 2 2 3" xfId="39269" xr:uid="{00000000-0005-0000-0000-000087950000}"/>
    <cellStyle name="Notas 78 2 2 3" xfId="40554" xr:uid="{00000000-0005-0000-0000-000088950000}"/>
    <cellStyle name="Notas 78 2 2 4" xfId="38841" xr:uid="{00000000-0005-0000-0000-000089950000}"/>
    <cellStyle name="Notas 78 2 3" xfId="35936" xr:uid="{00000000-0005-0000-0000-00008A950000}"/>
    <cellStyle name="Notas 78 2 3 2" xfId="40867" xr:uid="{00000000-0005-0000-0000-00008B950000}"/>
    <cellStyle name="Notas 78 2 3 3" xfId="39079" xr:uid="{00000000-0005-0000-0000-00008C950000}"/>
    <cellStyle name="Notas 78 2 4" xfId="36586" xr:uid="{00000000-0005-0000-0000-00008D950000}"/>
    <cellStyle name="Notas 78 2 4 2" xfId="41442" xr:uid="{00000000-0005-0000-0000-00008E950000}"/>
    <cellStyle name="Notas 78 2 4 3" xfId="39487" xr:uid="{00000000-0005-0000-0000-00008F950000}"/>
    <cellStyle name="Notas 78 2 5" xfId="38456" xr:uid="{00000000-0005-0000-0000-000090950000}"/>
    <cellStyle name="Notas 78 2 5 2" xfId="39687" xr:uid="{00000000-0005-0000-0000-000091950000}"/>
    <cellStyle name="Notas 78 3" xfId="33860" xr:uid="{00000000-0005-0000-0000-000092950000}"/>
    <cellStyle name="Notas 78 3 2" xfId="36145" xr:uid="{00000000-0005-0000-0000-000093950000}"/>
    <cellStyle name="Notas 78 3 2 2" xfId="41056" xr:uid="{00000000-0005-0000-0000-000094950000}"/>
    <cellStyle name="Notas 78 3 2 3" xfId="39268" xr:uid="{00000000-0005-0000-0000-000095950000}"/>
    <cellStyle name="Notas 78 3 3" xfId="40553" xr:uid="{00000000-0005-0000-0000-000096950000}"/>
    <cellStyle name="Notas 78 3 4" xfId="38840" xr:uid="{00000000-0005-0000-0000-000097950000}"/>
    <cellStyle name="Notas 78 4" xfId="35935" xr:uid="{00000000-0005-0000-0000-000098950000}"/>
    <cellStyle name="Notas 78 4 2" xfId="40866" xr:uid="{00000000-0005-0000-0000-000099950000}"/>
    <cellStyle name="Notas 78 4 3" xfId="39078" xr:uid="{00000000-0005-0000-0000-00009A950000}"/>
    <cellStyle name="Notas 78 5" xfId="36585" xr:uid="{00000000-0005-0000-0000-00009B950000}"/>
    <cellStyle name="Notas 78 5 2" xfId="41441" xr:uid="{00000000-0005-0000-0000-00009C950000}"/>
    <cellStyle name="Notas 78 5 3" xfId="39486" xr:uid="{00000000-0005-0000-0000-00009D950000}"/>
    <cellStyle name="Notas 78 6" xfId="38457" xr:uid="{00000000-0005-0000-0000-00009E950000}"/>
    <cellStyle name="Notas 78 6 2" xfId="39688" xr:uid="{00000000-0005-0000-0000-00009F950000}"/>
    <cellStyle name="Notas 79" xfId="33485" xr:uid="{00000000-0005-0000-0000-0000A0950000}"/>
    <cellStyle name="Notas 79 2" xfId="33486" xr:uid="{00000000-0005-0000-0000-0000A1950000}"/>
    <cellStyle name="Notas 79 2 2" xfId="33863" xr:uid="{00000000-0005-0000-0000-0000A2950000}"/>
    <cellStyle name="Notas 79 2 2 2" xfId="36148" xr:uid="{00000000-0005-0000-0000-0000A3950000}"/>
    <cellStyle name="Notas 79 2 2 2 2" xfId="41059" xr:uid="{00000000-0005-0000-0000-0000A4950000}"/>
    <cellStyle name="Notas 79 2 2 2 3" xfId="39271" xr:uid="{00000000-0005-0000-0000-0000A5950000}"/>
    <cellStyle name="Notas 79 2 2 3" xfId="40556" xr:uid="{00000000-0005-0000-0000-0000A6950000}"/>
    <cellStyle name="Notas 79 2 2 4" xfId="38843" xr:uid="{00000000-0005-0000-0000-0000A7950000}"/>
    <cellStyle name="Notas 79 2 3" xfId="35938" xr:uid="{00000000-0005-0000-0000-0000A8950000}"/>
    <cellStyle name="Notas 79 2 3 2" xfId="40869" xr:uid="{00000000-0005-0000-0000-0000A9950000}"/>
    <cellStyle name="Notas 79 2 3 3" xfId="39081" xr:uid="{00000000-0005-0000-0000-0000AA950000}"/>
    <cellStyle name="Notas 79 2 4" xfId="36588" xr:uid="{00000000-0005-0000-0000-0000AB950000}"/>
    <cellStyle name="Notas 79 2 4 2" xfId="41444" xr:uid="{00000000-0005-0000-0000-0000AC950000}"/>
    <cellStyle name="Notas 79 2 4 3" xfId="39489" xr:uid="{00000000-0005-0000-0000-0000AD950000}"/>
    <cellStyle name="Notas 79 2 5" xfId="38454" xr:uid="{00000000-0005-0000-0000-0000AE950000}"/>
    <cellStyle name="Notas 79 2 5 2" xfId="39685" xr:uid="{00000000-0005-0000-0000-0000AF950000}"/>
    <cellStyle name="Notas 79 3" xfId="33862" xr:uid="{00000000-0005-0000-0000-0000B0950000}"/>
    <cellStyle name="Notas 79 3 2" xfId="36147" xr:uid="{00000000-0005-0000-0000-0000B1950000}"/>
    <cellStyle name="Notas 79 3 2 2" xfId="41058" xr:uid="{00000000-0005-0000-0000-0000B2950000}"/>
    <cellStyle name="Notas 79 3 2 3" xfId="39270" xr:uid="{00000000-0005-0000-0000-0000B3950000}"/>
    <cellStyle name="Notas 79 3 3" xfId="40555" xr:uid="{00000000-0005-0000-0000-0000B4950000}"/>
    <cellStyle name="Notas 79 3 4" xfId="38842" xr:uid="{00000000-0005-0000-0000-0000B5950000}"/>
    <cellStyle name="Notas 79 4" xfId="35937" xr:uid="{00000000-0005-0000-0000-0000B6950000}"/>
    <cellStyle name="Notas 79 4 2" xfId="40868" xr:uid="{00000000-0005-0000-0000-0000B7950000}"/>
    <cellStyle name="Notas 79 4 3" xfId="39080" xr:uid="{00000000-0005-0000-0000-0000B8950000}"/>
    <cellStyle name="Notas 79 5" xfId="36587" xr:uid="{00000000-0005-0000-0000-0000B9950000}"/>
    <cellStyle name="Notas 79 5 2" xfId="41443" xr:uid="{00000000-0005-0000-0000-0000BA950000}"/>
    <cellStyle name="Notas 79 5 3" xfId="39488" xr:uid="{00000000-0005-0000-0000-0000BB950000}"/>
    <cellStyle name="Notas 79 6" xfId="38455" xr:uid="{00000000-0005-0000-0000-0000BC950000}"/>
    <cellStyle name="Notas 79 6 2" xfId="39686" xr:uid="{00000000-0005-0000-0000-0000BD950000}"/>
    <cellStyle name="Notas 8" xfId="15501" xr:uid="{00000000-0005-0000-0000-0000BE950000}"/>
    <cellStyle name="Notas 8 2" xfId="15502" xr:uid="{00000000-0005-0000-0000-0000BF950000}"/>
    <cellStyle name="Notas 8 2 2" xfId="33488" xr:uid="{00000000-0005-0000-0000-0000C0950000}"/>
    <cellStyle name="Notas 8 2 2 2" xfId="35940" xr:uid="{00000000-0005-0000-0000-0000C1950000}"/>
    <cellStyle name="Notas 8 2 2 2 2" xfId="40871" xr:uid="{00000000-0005-0000-0000-0000C2950000}"/>
    <cellStyle name="Notas 8 2 2 2 3" xfId="39083" xr:uid="{00000000-0005-0000-0000-0000C3950000}"/>
    <cellStyle name="Notas 8 2 2 3" xfId="40383" xr:uid="{00000000-0005-0000-0000-0000C4950000}"/>
    <cellStyle name="Notas 8 2 3" xfId="33865" xr:uid="{00000000-0005-0000-0000-0000C5950000}"/>
    <cellStyle name="Notas 8 2 3 2" xfId="36150" xr:uid="{00000000-0005-0000-0000-0000C6950000}"/>
    <cellStyle name="Notas 8 2 3 2 2" xfId="41061" xr:uid="{00000000-0005-0000-0000-0000C7950000}"/>
    <cellStyle name="Notas 8 2 3 2 3" xfId="39273" xr:uid="{00000000-0005-0000-0000-0000C8950000}"/>
    <cellStyle name="Notas 8 2 3 3" xfId="40558" xr:uid="{00000000-0005-0000-0000-0000C9950000}"/>
    <cellStyle name="Notas 8 2 3 4" xfId="38845" xr:uid="{00000000-0005-0000-0000-0000CA950000}"/>
    <cellStyle name="Notas 8 2 4" xfId="36590" xr:uid="{00000000-0005-0000-0000-0000CB950000}"/>
    <cellStyle name="Notas 8 2 4 2" xfId="41446" xr:uid="{00000000-0005-0000-0000-0000CC950000}"/>
    <cellStyle name="Notas 8 2 4 3" xfId="39491" xr:uid="{00000000-0005-0000-0000-0000CD950000}"/>
    <cellStyle name="Notas 8 2 5" xfId="38452" xr:uid="{00000000-0005-0000-0000-0000CE950000}"/>
    <cellStyle name="Notas 8 2 5 2" xfId="39683" xr:uid="{00000000-0005-0000-0000-0000CF950000}"/>
    <cellStyle name="Notas 8 2 6" xfId="40179" xr:uid="{00000000-0005-0000-0000-0000D0950000}"/>
    <cellStyle name="Notas 8 3" xfId="33487" xr:uid="{00000000-0005-0000-0000-0000D1950000}"/>
    <cellStyle name="Notas 8 3 2" xfId="35939" xr:uid="{00000000-0005-0000-0000-0000D2950000}"/>
    <cellStyle name="Notas 8 3 2 2" xfId="40870" xr:uid="{00000000-0005-0000-0000-0000D3950000}"/>
    <cellStyle name="Notas 8 3 2 3" xfId="39082" xr:uid="{00000000-0005-0000-0000-0000D4950000}"/>
    <cellStyle name="Notas 8 3 3" xfId="40382" xr:uid="{00000000-0005-0000-0000-0000D5950000}"/>
    <cellStyle name="Notas 8 4" xfId="33864" xr:uid="{00000000-0005-0000-0000-0000D6950000}"/>
    <cellStyle name="Notas 8 4 2" xfId="36149" xr:uid="{00000000-0005-0000-0000-0000D7950000}"/>
    <cellStyle name="Notas 8 4 2 2" xfId="41060" xr:uid="{00000000-0005-0000-0000-0000D8950000}"/>
    <cellStyle name="Notas 8 4 2 3" xfId="39272" xr:uid="{00000000-0005-0000-0000-0000D9950000}"/>
    <cellStyle name="Notas 8 4 3" xfId="40557" xr:uid="{00000000-0005-0000-0000-0000DA950000}"/>
    <cellStyle name="Notas 8 4 4" xfId="38844" xr:uid="{00000000-0005-0000-0000-0000DB950000}"/>
    <cellStyle name="Notas 8 5" xfId="36589" xr:uid="{00000000-0005-0000-0000-0000DC950000}"/>
    <cellStyle name="Notas 8 5 2" xfId="41445" xr:uid="{00000000-0005-0000-0000-0000DD950000}"/>
    <cellStyle name="Notas 8 5 3" xfId="39490" xr:uid="{00000000-0005-0000-0000-0000DE950000}"/>
    <cellStyle name="Notas 8 6" xfId="38453" xr:uid="{00000000-0005-0000-0000-0000DF950000}"/>
    <cellStyle name="Notas 8 6 2" xfId="39684" xr:uid="{00000000-0005-0000-0000-0000E0950000}"/>
    <cellStyle name="Notas 8 7" xfId="40128" xr:uid="{00000000-0005-0000-0000-0000E1950000}"/>
    <cellStyle name="Notas 8 8" xfId="20808" xr:uid="{00000000-0005-0000-0000-0000E2950000}"/>
    <cellStyle name="Notas 80" xfId="33489" xr:uid="{00000000-0005-0000-0000-0000E3950000}"/>
    <cellStyle name="Notas 80 2" xfId="33490" xr:uid="{00000000-0005-0000-0000-0000E4950000}"/>
    <cellStyle name="Notas 80 2 2" xfId="33867" xr:uid="{00000000-0005-0000-0000-0000E5950000}"/>
    <cellStyle name="Notas 80 2 2 2" xfId="36152" xr:uid="{00000000-0005-0000-0000-0000E6950000}"/>
    <cellStyle name="Notas 80 2 2 2 2" xfId="41063" xr:uid="{00000000-0005-0000-0000-0000E7950000}"/>
    <cellStyle name="Notas 80 2 2 2 3" xfId="39275" xr:uid="{00000000-0005-0000-0000-0000E8950000}"/>
    <cellStyle name="Notas 80 2 2 3" xfId="40560" xr:uid="{00000000-0005-0000-0000-0000E9950000}"/>
    <cellStyle name="Notas 80 2 2 4" xfId="38847" xr:uid="{00000000-0005-0000-0000-0000EA950000}"/>
    <cellStyle name="Notas 80 2 3" xfId="35942" xr:uid="{00000000-0005-0000-0000-0000EB950000}"/>
    <cellStyle name="Notas 80 2 3 2" xfId="40873" xr:uid="{00000000-0005-0000-0000-0000EC950000}"/>
    <cellStyle name="Notas 80 2 3 3" xfId="39085" xr:uid="{00000000-0005-0000-0000-0000ED950000}"/>
    <cellStyle name="Notas 80 2 4" xfId="36592" xr:uid="{00000000-0005-0000-0000-0000EE950000}"/>
    <cellStyle name="Notas 80 2 4 2" xfId="41448" xr:uid="{00000000-0005-0000-0000-0000EF950000}"/>
    <cellStyle name="Notas 80 2 4 3" xfId="39493" xr:uid="{00000000-0005-0000-0000-0000F0950000}"/>
    <cellStyle name="Notas 80 2 5" xfId="38450" xr:uid="{00000000-0005-0000-0000-0000F1950000}"/>
    <cellStyle name="Notas 80 2 5 2" xfId="39681" xr:uid="{00000000-0005-0000-0000-0000F2950000}"/>
    <cellStyle name="Notas 80 3" xfId="33866" xr:uid="{00000000-0005-0000-0000-0000F3950000}"/>
    <cellStyle name="Notas 80 3 2" xfId="36151" xr:uid="{00000000-0005-0000-0000-0000F4950000}"/>
    <cellStyle name="Notas 80 3 2 2" xfId="41062" xr:uid="{00000000-0005-0000-0000-0000F5950000}"/>
    <cellStyle name="Notas 80 3 2 3" xfId="39274" xr:uid="{00000000-0005-0000-0000-0000F6950000}"/>
    <cellStyle name="Notas 80 3 3" xfId="40559" xr:uid="{00000000-0005-0000-0000-0000F7950000}"/>
    <cellStyle name="Notas 80 3 4" xfId="38846" xr:uid="{00000000-0005-0000-0000-0000F8950000}"/>
    <cellStyle name="Notas 80 4" xfId="35941" xr:uid="{00000000-0005-0000-0000-0000F9950000}"/>
    <cellStyle name="Notas 80 4 2" xfId="40872" xr:uid="{00000000-0005-0000-0000-0000FA950000}"/>
    <cellStyle name="Notas 80 4 3" xfId="39084" xr:uid="{00000000-0005-0000-0000-0000FB950000}"/>
    <cellStyle name="Notas 80 5" xfId="36591" xr:uid="{00000000-0005-0000-0000-0000FC950000}"/>
    <cellStyle name="Notas 80 5 2" xfId="41447" xr:uid="{00000000-0005-0000-0000-0000FD950000}"/>
    <cellStyle name="Notas 80 5 3" xfId="39492" xr:uid="{00000000-0005-0000-0000-0000FE950000}"/>
    <cellStyle name="Notas 80 6" xfId="38451" xr:uid="{00000000-0005-0000-0000-0000FF950000}"/>
    <cellStyle name="Notas 80 6 2" xfId="39682" xr:uid="{00000000-0005-0000-0000-000000960000}"/>
    <cellStyle name="Notas 81" xfId="33491" xr:uid="{00000000-0005-0000-0000-000001960000}"/>
    <cellStyle name="Notas 81 2" xfId="33492" xr:uid="{00000000-0005-0000-0000-000002960000}"/>
    <cellStyle name="Notas 81 2 2" xfId="33869" xr:uid="{00000000-0005-0000-0000-000003960000}"/>
    <cellStyle name="Notas 81 2 2 2" xfId="36154" xr:uid="{00000000-0005-0000-0000-000004960000}"/>
    <cellStyle name="Notas 81 2 2 2 2" xfId="41065" xr:uid="{00000000-0005-0000-0000-000005960000}"/>
    <cellStyle name="Notas 81 2 2 2 3" xfId="39277" xr:uid="{00000000-0005-0000-0000-000006960000}"/>
    <cellStyle name="Notas 81 2 2 3" xfId="40562" xr:uid="{00000000-0005-0000-0000-000007960000}"/>
    <cellStyle name="Notas 81 2 2 4" xfId="38849" xr:uid="{00000000-0005-0000-0000-000008960000}"/>
    <cellStyle name="Notas 81 2 3" xfId="35944" xr:uid="{00000000-0005-0000-0000-000009960000}"/>
    <cellStyle name="Notas 81 2 3 2" xfId="40875" xr:uid="{00000000-0005-0000-0000-00000A960000}"/>
    <cellStyle name="Notas 81 2 3 3" xfId="39087" xr:uid="{00000000-0005-0000-0000-00000B960000}"/>
    <cellStyle name="Notas 81 2 4" xfId="36594" xr:uid="{00000000-0005-0000-0000-00000C960000}"/>
    <cellStyle name="Notas 81 2 4 2" xfId="41450" xr:uid="{00000000-0005-0000-0000-00000D960000}"/>
    <cellStyle name="Notas 81 2 4 3" xfId="39495" xr:uid="{00000000-0005-0000-0000-00000E960000}"/>
    <cellStyle name="Notas 81 2 5" xfId="38448" xr:uid="{00000000-0005-0000-0000-00000F960000}"/>
    <cellStyle name="Notas 81 2 5 2" xfId="39679" xr:uid="{00000000-0005-0000-0000-000010960000}"/>
    <cellStyle name="Notas 81 3" xfId="33868" xr:uid="{00000000-0005-0000-0000-000011960000}"/>
    <cellStyle name="Notas 81 3 2" xfId="36153" xr:uid="{00000000-0005-0000-0000-000012960000}"/>
    <cellStyle name="Notas 81 3 2 2" xfId="41064" xr:uid="{00000000-0005-0000-0000-000013960000}"/>
    <cellStyle name="Notas 81 3 2 3" xfId="39276" xr:uid="{00000000-0005-0000-0000-000014960000}"/>
    <cellStyle name="Notas 81 3 3" xfId="40561" xr:uid="{00000000-0005-0000-0000-000015960000}"/>
    <cellStyle name="Notas 81 3 4" xfId="38848" xr:uid="{00000000-0005-0000-0000-000016960000}"/>
    <cellStyle name="Notas 81 4" xfId="35943" xr:uid="{00000000-0005-0000-0000-000017960000}"/>
    <cellStyle name="Notas 81 4 2" xfId="40874" xr:uid="{00000000-0005-0000-0000-000018960000}"/>
    <cellStyle name="Notas 81 4 3" xfId="39086" xr:uid="{00000000-0005-0000-0000-000019960000}"/>
    <cellStyle name="Notas 81 5" xfId="36593" xr:uid="{00000000-0005-0000-0000-00001A960000}"/>
    <cellStyle name="Notas 81 5 2" xfId="41449" xr:uid="{00000000-0005-0000-0000-00001B960000}"/>
    <cellStyle name="Notas 81 5 3" xfId="39494" xr:uid="{00000000-0005-0000-0000-00001C960000}"/>
    <cellStyle name="Notas 81 6" xfId="38449" xr:uid="{00000000-0005-0000-0000-00001D960000}"/>
    <cellStyle name="Notas 81 6 2" xfId="39680" xr:uid="{00000000-0005-0000-0000-00001E960000}"/>
    <cellStyle name="Notas 82" xfId="33493" xr:uid="{00000000-0005-0000-0000-00001F960000}"/>
    <cellStyle name="Notas 82 2" xfId="33494" xr:uid="{00000000-0005-0000-0000-000020960000}"/>
    <cellStyle name="Notas 82 2 2" xfId="33871" xr:uid="{00000000-0005-0000-0000-000021960000}"/>
    <cellStyle name="Notas 82 2 2 2" xfId="36156" xr:uid="{00000000-0005-0000-0000-000022960000}"/>
    <cellStyle name="Notas 82 2 2 2 2" xfId="41067" xr:uid="{00000000-0005-0000-0000-000023960000}"/>
    <cellStyle name="Notas 82 2 2 2 3" xfId="39279" xr:uid="{00000000-0005-0000-0000-000024960000}"/>
    <cellStyle name="Notas 82 2 2 3" xfId="40564" xr:uid="{00000000-0005-0000-0000-000025960000}"/>
    <cellStyle name="Notas 82 2 2 4" xfId="38851" xr:uid="{00000000-0005-0000-0000-000026960000}"/>
    <cellStyle name="Notas 82 2 3" xfId="35946" xr:uid="{00000000-0005-0000-0000-000027960000}"/>
    <cellStyle name="Notas 82 2 3 2" xfId="40877" xr:uid="{00000000-0005-0000-0000-000028960000}"/>
    <cellStyle name="Notas 82 2 3 3" xfId="39089" xr:uid="{00000000-0005-0000-0000-000029960000}"/>
    <cellStyle name="Notas 82 2 4" xfId="36596" xr:uid="{00000000-0005-0000-0000-00002A960000}"/>
    <cellStyle name="Notas 82 2 4 2" xfId="41452" xr:uid="{00000000-0005-0000-0000-00002B960000}"/>
    <cellStyle name="Notas 82 2 4 3" xfId="39497" xr:uid="{00000000-0005-0000-0000-00002C960000}"/>
    <cellStyle name="Notas 82 2 5" xfId="38446" xr:uid="{00000000-0005-0000-0000-00002D960000}"/>
    <cellStyle name="Notas 82 2 5 2" xfId="39677" xr:uid="{00000000-0005-0000-0000-00002E960000}"/>
    <cellStyle name="Notas 82 3" xfId="33870" xr:uid="{00000000-0005-0000-0000-00002F960000}"/>
    <cellStyle name="Notas 82 3 2" xfId="36155" xr:uid="{00000000-0005-0000-0000-000030960000}"/>
    <cellStyle name="Notas 82 3 2 2" xfId="41066" xr:uid="{00000000-0005-0000-0000-000031960000}"/>
    <cellStyle name="Notas 82 3 2 3" xfId="39278" xr:uid="{00000000-0005-0000-0000-000032960000}"/>
    <cellStyle name="Notas 82 3 3" xfId="40563" xr:uid="{00000000-0005-0000-0000-000033960000}"/>
    <cellStyle name="Notas 82 3 4" xfId="38850" xr:uid="{00000000-0005-0000-0000-000034960000}"/>
    <cellStyle name="Notas 82 4" xfId="35945" xr:uid="{00000000-0005-0000-0000-000035960000}"/>
    <cellStyle name="Notas 82 4 2" xfId="40876" xr:uid="{00000000-0005-0000-0000-000036960000}"/>
    <cellStyle name="Notas 82 4 3" xfId="39088" xr:uid="{00000000-0005-0000-0000-000037960000}"/>
    <cellStyle name="Notas 82 5" xfId="36595" xr:uid="{00000000-0005-0000-0000-000038960000}"/>
    <cellStyle name="Notas 82 5 2" xfId="41451" xr:uid="{00000000-0005-0000-0000-000039960000}"/>
    <cellStyle name="Notas 82 5 3" xfId="39496" xr:uid="{00000000-0005-0000-0000-00003A960000}"/>
    <cellStyle name="Notas 82 6" xfId="38447" xr:uid="{00000000-0005-0000-0000-00003B960000}"/>
    <cellStyle name="Notas 82 6 2" xfId="39678" xr:uid="{00000000-0005-0000-0000-00003C960000}"/>
    <cellStyle name="Notas 83" xfId="33495" xr:uid="{00000000-0005-0000-0000-00003D960000}"/>
    <cellStyle name="Notas 83 2" xfId="33496" xr:uid="{00000000-0005-0000-0000-00003E960000}"/>
    <cellStyle name="Notas 83 2 2" xfId="33873" xr:uid="{00000000-0005-0000-0000-00003F960000}"/>
    <cellStyle name="Notas 83 2 2 2" xfId="36158" xr:uid="{00000000-0005-0000-0000-000040960000}"/>
    <cellStyle name="Notas 83 2 2 2 2" xfId="41069" xr:uid="{00000000-0005-0000-0000-000041960000}"/>
    <cellStyle name="Notas 83 2 2 2 3" xfId="39281" xr:uid="{00000000-0005-0000-0000-000042960000}"/>
    <cellStyle name="Notas 83 2 2 3" xfId="40566" xr:uid="{00000000-0005-0000-0000-000043960000}"/>
    <cellStyle name="Notas 83 2 2 4" xfId="38853" xr:uid="{00000000-0005-0000-0000-000044960000}"/>
    <cellStyle name="Notas 83 2 3" xfId="35948" xr:uid="{00000000-0005-0000-0000-000045960000}"/>
    <cellStyle name="Notas 83 2 3 2" xfId="40879" xr:uid="{00000000-0005-0000-0000-000046960000}"/>
    <cellStyle name="Notas 83 2 3 3" xfId="39091" xr:uid="{00000000-0005-0000-0000-000047960000}"/>
    <cellStyle name="Notas 83 2 4" xfId="36598" xr:uid="{00000000-0005-0000-0000-000048960000}"/>
    <cellStyle name="Notas 83 2 4 2" xfId="41454" xr:uid="{00000000-0005-0000-0000-000049960000}"/>
    <cellStyle name="Notas 83 2 4 3" xfId="39499" xr:uid="{00000000-0005-0000-0000-00004A960000}"/>
    <cellStyle name="Notas 83 2 5" xfId="38444" xr:uid="{00000000-0005-0000-0000-00004B960000}"/>
    <cellStyle name="Notas 83 2 5 2" xfId="39675" xr:uid="{00000000-0005-0000-0000-00004C960000}"/>
    <cellStyle name="Notas 83 3" xfId="33872" xr:uid="{00000000-0005-0000-0000-00004D960000}"/>
    <cellStyle name="Notas 83 3 2" xfId="36157" xr:uid="{00000000-0005-0000-0000-00004E960000}"/>
    <cellStyle name="Notas 83 3 2 2" xfId="41068" xr:uid="{00000000-0005-0000-0000-00004F960000}"/>
    <cellStyle name="Notas 83 3 2 3" xfId="39280" xr:uid="{00000000-0005-0000-0000-000050960000}"/>
    <cellStyle name="Notas 83 3 3" xfId="40565" xr:uid="{00000000-0005-0000-0000-000051960000}"/>
    <cellStyle name="Notas 83 3 4" xfId="38852" xr:uid="{00000000-0005-0000-0000-000052960000}"/>
    <cellStyle name="Notas 83 4" xfId="35947" xr:uid="{00000000-0005-0000-0000-000053960000}"/>
    <cellStyle name="Notas 83 4 2" xfId="40878" xr:uid="{00000000-0005-0000-0000-000054960000}"/>
    <cellStyle name="Notas 83 4 3" xfId="39090" xr:uid="{00000000-0005-0000-0000-000055960000}"/>
    <cellStyle name="Notas 83 5" xfId="36597" xr:uid="{00000000-0005-0000-0000-000056960000}"/>
    <cellStyle name="Notas 83 5 2" xfId="41453" xr:uid="{00000000-0005-0000-0000-000057960000}"/>
    <cellStyle name="Notas 83 5 3" xfId="39498" xr:uid="{00000000-0005-0000-0000-000058960000}"/>
    <cellStyle name="Notas 83 6" xfId="38445" xr:uid="{00000000-0005-0000-0000-000059960000}"/>
    <cellStyle name="Notas 83 6 2" xfId="39676" xr:uid="{00000000-0005-0000-0000-00005A960000}"/>
    <cellStyle name="Notas 84" xfId="33497" xr:uid="{00000000-0005-0000-0000-00005B960000}"/>
    <cellStyle name="Notas 84 2" xfId="33498" xr:uid="{00000000-0005-0000-0000-00005C960000}"/>
    <cellStyle name="Notas 84 2 2" xfId="33875" xr:uid="{00000000-0005-0000-0000-00005D960000}"/>
    <cellStyle name="Notas 84 2 2 2" xfId="36160" xr:uid="{00000000-0005-0000-0000-00005E960000}"/>
    <cellStyle name="Notas 84 2 2 2 2" xfId="41071" xr:uid="{00000000-0005-0000-0000-00005F960000}"/>
    <cellStyle name="Notas 84 2 2 2 3" xfId="39283" xr:uid="{00000000-0005-0000-0000-000060960000}"/>
    <cellStyle name="Notas 84 2 2 3" xfId="40568" xr:uid="{00000000-0005-0000-0000-000061960000}"/>
    <cellStyle name="Notas 84 2 2 4" xfId="38855" xr:uid="{00000000-0005-0000-0000-000062960000}"/>
    <cellStyle name="Notas 84 2 3" xfId="35950" xr:uid="{00000000-0005-0000-0000-000063960000}"/>
    <cellStyle name="Notas 84 2 3 2" xfId="40881" xr:uid="{00000000-0005-0000-0000-000064960000}"/>
    <cellStyle name="Notas 84 2 3 3" xfId="39093" xr:uid="{00000000-0005-0000-0000-000065960000}"/>
    <cellStyle name="Notas 84 2 4" xfId="36600" xr:uid="{00000000-0005-0000-0000-000066960000}"/>
    <cellStyle name="Notas 84 2 4 2" xfId="41456" xr:uid="{00000000-0005-0000-0000-000067960000}"/>
    <cellStyle name="Notas 84 2 4 3" xfId="39501" xr:uid="{00000000-0005-0000-0000-000068960000}"/>
    <cellStyle name="Notas 84 2 5" xfId="38442" xr:uid="{00000000-0005-0000-0000-000069960000}"/>
    <cellStyle name="Notas 84 2 5 2" xfId="39673" xr:uid="{00000000-0005-0000-0000-00006A960000}"/>
    <cellStyle name="Notas 84 3" xfId="33874" xr:uid="{00000000-0005-0000-0000-00006B960000}"/>
    <cellStyle name="Notas 84 3 2" xfId="36159" xr:uid="{00000000-0005-0000-0000-00006C960000}"/>
    <cellStyle name="Notas 84 3 2 2" xfId="41070" xr:uid="{00000000-0005-0000-0000-00006D960000}"/>
    <cellStyle name="Notas 84 3 2 3" xfId="39282" xr:uid="{00000000-0005-0000-0000-00006E960000}"/>
    <cellStyle name="Notas 84 3 3" xfId="40567" xr:uid="{00000000-0005-0000-0000-00006F960000}"/>
    <cellStyle name="Notas 84 3 4" xfId="38854" xr:uid="{00000000-0005-0000-0000-000070960000}"/>
    <cellStyle name="Notas 84 4" xfId="35949" xr:uid="{00000000-0005-0000-0000-000071960000}"/>
    <cellStyle name="Notas 84 4 2" xfId="40880" xr:uid="{00000000-0005-0000-0000-000072960000}"/>
    <cellStyle name="Notas 84 4 3" xfId="39092" xr:uid="{00000000-0005-0000-0000-000073960000}"/>
    <cellStyle name="Notas 84 5" xfId="36599" xr:uid="{00000000-0005-0000-0000-000074960000}"/>
    <cellStyle name="Notas 84 5 2" xfId="41455" xr:uid="{00000000-0005-0000-0000-000075960000}"/>
    <cellStyle name="Notas 84 5 3" xfId="39500" xr:uid="{00000000-0005-0000-0000-000076960000}"/>
    <cellStyle name="Notas 84 6" xfId="38443" xr:uid="{00000000-0005-0000-0000-000077960000}"/>
    <cellStyle name="Notas 84 6 2" xfId="39674" xr:uid="{00000000-0005-0000-0000-000078960000}"/>
    <cellStyle name="Notas 85" xfId="33499" xr:uid="{00000000-0005-0000-0000-000079960000}"/>
    <cellStyle name="Notas 85 2" xfId="33500" xr:uid="{00000000-0005-0000-0000-00007A960000}"/>
    <cellStyle name="Notas 85 2 2" xfId="33877" xr:uid="{00000000-0005-0000-0000-00007B960000}"/>
    <cellStyle name="Notas 85 2 2 2" xfId="36162" xr:uid="{00000000-0005-0000-0000-00007C960000}"/>
    <cellStyle name="Notas 85 2 2 2 2" xfId="41073" xr:uid="{00000000-0005-0000-0000-00007D960000}"/>
    <cellStyle name="Notas 85 2 2 2 3" xfId="39285" xr:uid="{00000000-0005-0000-0000-00007E960000}"/>
    <cellStyle name="Notas 85 2 2 3" xfId="40570" xr:uid="{00000000-0005-0000-0000-00007F960000}"/>
    <cellStyle name="Notas 85 2 2 4" xfId="38857" xr:uid="{00000000-0005-0000-0000-000080960000}"/>
    <cellStyle name="Notas 85 2 3" xfId="35952" xr:uid="{00000000-0005-0000-0000-000081960000}"/>
    <cellStyle name="Notas 85 2 3 2" xfId="40883" xr:uid="{00000000-0005-0000-0000-000082960000}"/>
    <cellStyle name="Notas 85 2 3 3" xfId="39095" xr:uid="{00000000-0005-0000-0000-000083960000}"/>
    <cellStyle name="Notas 85 2 4" xfId="36602" xr:uid="{00000000-0005-0000-0000-000084960000}"/>
    <cellStyle name="Notas 85 2 4 2" xfId="41458" xr:uid="{00000000-0005-0000-0000-000085960000}"/>
    <cellStyle name="Notas 85 2 4 3" xfId="39503" xr:uid="{00000000-0005-0000-0000-000086960000}"/>
    <cellStyle name="Notas 85 2 5" xfId="38440" xr:uid="{00000000-0005-0000-0000-000087960000}"/>
    <cellStyle name="Notas 85 2 5 2" xfId="39671" xr:uid="{00000000-0005-0000-0000-000088960000}"/>
    <cellStyle name="Notas 85 3" xfId="33876" xr:uid="{00000000-0005-0000-0000-000089960000}"/>
    <cellStyle name="Notas 85 3 2" xfId="36161" xr:uid="{00000000-0005-0000-0000-00008A960000}"/>
    <cellStyle name="Notas 85 3 2 2" xfId="41072" xr:uid="{00000000-0005-0000-0000-00008B960000}"/>
    <cellStyle name="Notas 85 3 2 3" xfId="39284" xr:uid="{00000000-0005-0000-0000-00008C960000}"/>
    <cellStyle name="Notas 85 3 3" xfId="40569" xr:uid="{00000000-0005-0000-0000-00008D960000}"/>
    <cellStyle name="Notas 85 3 4" xfId="38856" xr:uid="{00000000-0005-0000-0000-00008E960000}"/>
    <cellStyle name="Notas 85 4" xfId="35951" xr:uid="{00000000-0005-0000-0000-00008F960000}"/>
    <cellStyle name="Notas 85 4 2" xfId="40882" xr:uid="{00000000-0005-0000-0000-000090960000}"/>
    <cellStyle name="Notas 85 4 3" xfId="39094" xr:uid="{00000000-0005-0000-0000-000091960000}"/>
    <cellStyle name="Notas 85 5" xfId="36601" xr:uid="{00000000-0005-0000-0000-000092960000}"/>
    <cellStyle name="Notas 85 5 2" xfId="41457" xr:uid="{00000000-0005-0000-0000-000093960000}"/>
    <cellStyle name="Notas 85 5 3" xfId="39502" xr:uid="{00000000-0005-0000-0000-000094960000}"/>
    <cellStyle name="Notas 85 6" xfId="38441" xr:uid="{00000000-0005-0000-0000-000095960000}"/>
    <cellStyle name="Notas 85 6 2" xfId="39672" xr:uid="{00000000-0005-0000-0000-000096960000}"/>
    <cellStyle name="Notas 86" xfId="33501" xr:uid="{00000000-0005-0000-0000-000097960000}"/>
    <cellStyle name="Notas 86 2" xfId="33502" xr:uid="{00000000-0005-0000-0000-000098960000}"/>
    <cellStyle name="Notas 86 2 2" xfId="33879" xr:uid="{00000000-0005-0000-0000-000099960000}"/>
    <cellStyle name="Notas 86 2 2 2" xfId="36164" xr:uid="{00000000-0005-0000-0000-00009A960000}"/>
    <cellStyle name="Notas 86 2 2 2 2" xfId="41075" xr:uid="{00000000-0005-0000-0000-00009B960000}"/>
    <cellStyle name="Notas 86 2 2 2 3" xfId="39287" xr:uid="{00000000-0005-0000-0000-00009C960000}"/>
    <cellStyle name="Notas 86 2 2 3" xfId="40572" xr:uid="{00000000-0005-0000-0000-00009D960000}"/>
    <cellStyle name="Notas 86 2 2 4" xfId="38859" xr:uid="{00000000-0005-0000-0000-00009E960000}"/>
    <cellStyle name="Notas 86 2 3" xfId="35954" xr:uid="{00000000-0005-0000-0000-00009F960000}"/>
    <cellStyle name="Notas 86 2 3 2" xfId="40885" xr:uid="{00000000-0005-0000-0000-0000A0960000}"/>
    <cellStyle name="Notas 86 2 3 3" xfId="39097" xr:uid="{00000000-0005-0000-0000-0000A1960000}"/>
    <cellStyle name="Notas 86 2 4" xfId="36604" xr:uid="{00000000-0005-0000-0000-0000A2960000}"/>
    <cellStyle name="Notas 86 2 4 2" xfId="41460" xr:uid="{00000000-0005-0000-0000-0000A3960000}"/>
    <cellStyle name="Notas 86 2 4 3" xfId="39505" xr:uid="{00000000-0005-0000-0000-0000A4960000}"/>
    <cellStyle name="Notas 86 2 5" xfId="38438" xr:uid="{00000000-0005-0000-0000-0000A5960000}"/>
    <cellStyle name="Notas 86 2 5 2" xfId="39669" xr:uid="{00000000-0005-0000-0000-0000A6960000}"/>
    <cellStyle name="Notas 86 3" xfId="33878" xr:uid="{00000000-0005-0000-0000-0000A7960000}"/>
    <cellStyle name="Notas 86 3 2" xfId="36163" xr:uid="{00000000-0005-0000-0000-0000A8960000}"/>
    <cellStyle name="Notas 86 3 2 2" xfId="41074" xr:uid="{00000000-0005-0000-0000-0000A9960000}"/>
    <cellStyle name="Notas 86 3 2 3" xfId="39286" xr:uid="{00000000-0005-0000-0000-0000AA960000}"/>
    <cellStyle name="Notas 86 3 3" xfId="40571" xr:uid="{00000000-0005-0000-0000-0000AB960000}"/>
    <cellStyle name="Notas 86 3 4" xfId="38858" xr:uid="{00000000-0005-0000-0000-0000AC960000}"/>
    <cellStyle name="Notas 86 4" xfId="35953" xr:uid="{00000000-0005-0000-0000-0000AD960000}"/>
    <cellStyle name="Notas 86 4 2" xfId="40884" xr:uid="{00000000-0005-0000-0000-0000AE960000}"/>
    <cellStyle name="Notas 86 4 3" xfId="39096" xr:uid="{00000000-0005-0000-0000-0000AF960000}"/>
    <cellStyle name="Notas 86 5" xfId="36603" xr:uid="{00000000-0005-0000-0000-0000B0960000}"/>
    <cellStyle name="Notas 86 5 2" xfId="41459" xr:uid="{00000000-0005-0000-0000-0000B1960000}"/>
    <cellStyle name="Notas 86 5 3" xfId="39504" xr:uid="{00000000-0005-0000-0000-0000B2960000}"/>
    <cellStyle name="Notas 86 6" xfId="38439" xr:uid="{00000000-0005-0000-0000-0000B3960000}"/>
    <cellStyle name="Notas 86 6 2" xfId="39670" xr:uid="{00000000-0005-0000-0000-0000B4960000}"/>
    <cellStyle name="Notas 87" xfId="35493" xr:uid="{00000000-0005-0000-0000-0000B5960000}"/>
    <cellStyle name="Notas 88" xfId="35494" xr:uid="{00000000-0005-0000-0000-0000B6960000}"/>
    <cellStyle name="Notas 89" xfId="35495" xr:uid="{00000000-0005-0000-0000-0000B7960000}"/>
    <cellStyle name="Notas 9" xfId="15503" xr:uid="{00000000-0005-0000-0000-0000B8960000}"/>
    <cellStyle name="Notas 9 2" xfId="33504" xr:uid="{00000000-0005-0000-0000-0000B9960000}"/>
    <cellStyle name="Notas 9 2 2" xfId="33881" xr:uid="{00000000-0005-0000-0000-0000BA960000}"/>
    <cellStyle name="Notas 9 2 2 2" xfId="36166" xr:uid="{00000000-0005-0000-0000-0000BB960000}"/>
    <cellStyle name="Notas 9 2 2 2 2" xfId="41077" xr:uid="{00000000-0005-0000-0000-0000BC960000}"/>
    <cellStyle name="Notas 9 2 2 2 3" xfId="39289" xr:uid="{00000000-0005-0000-0000-0000BD960000}"/>
    <cellStyle name="Notas 9 2 2 3" xfId="40574" xr:uid="{00000000-0005-0000-0000-0000BE960000}"/>
    <cellStyle name="Notas 9 2 2 4" xfId="38861" xr:uid="{00000000-0005-0000-0000-0000BF960000}"/>
    <cellStyle name="Notas 9 2 3" xfId="35956" xr:uid="{00000000-0005-0000-0000-0000C0960000}"/>
    <cellStyle name="Notas 9 2 3 2" xfId="40887" xr:uid="{00000000-0005-0000-0000-0000C1960000}"/>
    <cellStyle name="Notas 9 2 3 3" xfId="39099" xr:uid="{00000000-0005-0000-0000-0000C2960000}"/>
    <cellStyle name="Notas 9 2 4" xfId="36606" xr:uid="{00000000-0005-0000-0000-0000C3960000}"/>
    <cellStyle name="Notas 9 2 4 2" xfId="41462" xr:uid="{00000000-0005-0000-0000-0000C4960000}"/>
    <cellStyle name="Notas 9 2 4 3" xfId="39507" xr:uid="{00000000-0005-0000-0000-0000C5960000}"/>
    <cellStyle name="Notas 9 2 5" xfId="38436" xr:uid="{00000000-0005-0000-0000-0000C6960000}"/>
    <cellStyle name="Notas 9 2 5 2" xfId="39667" xr:uid="{00000000-0005-0000-0000-0000C7960000}"/>
    <cellStyle name="Notas 9 3" xfId="33503" xr:uid="{00000000-0005-0000-0000-0000C8960000}"/>
    <cellStyle name="Notas 9 3 2" xfId="35955" xr:uid="{00000000-0005-0000-0000-0000C9960000}"/>
    <cellStyle name="Notas 9 3 2 2" xfId="40886" xr:uid="{00000000-0005-0000-0000-0000CA960000}"/>
    <cellStyle name="Notas 9 3 2 3" xfId="39098" xr:uid="{00000000-0005-0000-0000-0000CB960000}"/>
    <cellStyle name="Notas 9 3 3" xfId="40384" xr:uid="{00000000-0005-0000-0000-0000CC960000}"/>
    <cellStyle name="Notas 9 4" xfId="33880" xr:uid="{00000000-0005-0000-0000-0000CD960000}"/>
    <cellStyle name="Notas 9 4 2" xfId="36165" xr:uid="{00000000-0005-0000-0000-0000CE960000}"/>
    <cellStyle name="Notas 9 4 2 2" xfId="41076" xr:uid="{00000000-0005-0000-0000-0000CF960000}"/>
    <cellStyle name="Notas 9 4 2 3" xfId="39288" xr:uid="{00000000-0005-0000-0000-0000D0960000}"/>
    <cellStyle name="Notas 9 4 3" xfId="40573" xr:uid="{00000000-0005-0000-0000-0000D1960000}"/>
    <cellStyle name="Notas 9 4 4" xfId="38860" xr:uid="{00000000-0005-0000-0000-0000D2960000}"/>
    <cellStyle name="Notas 9 5" xfId="36605" xr:uid="{00000000-0005-0000-0000-0000D3960000}"/>
    <cellStyle name="Notas 9 5 2" xfId="41461" xr:uid="{00000000-0005-0000-0000-0000D4960000}"/>
    <cellStyle name="Notas 9 5 3" xfId="39506" xr:uid="{00000000-0005-0000-0000-0000D5960000}"/>
    <cellStyle name="Notas 9 6" xfId="38437" xr:uid="{00000000-0005-0000-0000-0000D6960000}"/>
    <cellStyle name="Notas 9 6 2" xfId="39668" xr:uid="{00000000-0005-0000-0000-0000D7960000}"/>
    <cellStyle name="Notas 9 7" xfId="40126" xr:uid="{00000000-0005-0000-0000-0000D8960000}"/>
    <cellStyle name="Notas 90" xfId="35496" xr:uid="{00000000-0005-0000-0000-0000D9960000}"/>
    <cellStyle name="Notas 91" xfId="35497" xr:uid="{00000000-0005-0000-0000-0000DA960000}"/>
    <cellStyle name="Notas 92" xfId="35498" xr:uid="{00000000-0005-0000-0000-0000DB960000}"/>
    <cellStyle name="Notas 93" xfId="35499" xr:uid="{00000000-0005-0000-0000-0000DC960000}"/>
    <cellStyle name="Notas 94" xfId="35741" xr:uid="{00000000-0005-0000-0000-0000DD960000}"/>
    <cellStyle name="Notas 95" xfId="16647" xr:uid="{00000000-0005-0000-0000-0000DE960000}"/>
    <cellStyle name="Note" xfId="35019" xr:uid="{00000000-0005-0000-0000-0000DF960000}"/>
    <cellStyle name="Note 2" xfId="33505" xr:uid="{00000000-0005-0000-0000-0000E0960000}"/>
    <cellStyle name="Note 2 2" xfId="33882" xr:uid="{00000000-0005-0000-0000-0000E1960000}"/>
    <cellStyle name="Note 2 2 2" xfId="36167" xr:uid="{00000000-0005-0000-0000-0000E2960000}"/>
    <cellStyle name="Note 2 2 2 2" xfId="41078" xr:uid="{00000000-0005-0000-0000-0000E3960000}"/>
    <cellStyle name="Note 2 2 2 3" xfId="39290" xr:uid="{00000000-0005-0000-0000-0000E4960000}"/>
    <cellStyle name="Note 2 2 3" xfId="40575" xr:uid="{00000000-0005-0000-0000-0000E5960000}"/>
    <cellStyle name="Note 2 2 4" xfId="38862" xr:uid="{00000000-0005-0000-0000-0000E6960000}"/>
    <cellStyle name="Note 2 3" xfId="35957" xr:uid="{00000000-0005-0000-0000-0000E7960000}"/>
    <cellStyle name="Note 2 3 2" xfId="40888" xr:uid="{00000000-0005-0000-0000-0000E8960000}"/>
    <cellStyle name="Note 2 3 3" xfId="39100" xr:uid="{00000000-0005-0000-0000-0000E9960000}"/>
    <cellStyle name="Note 2 4" xfId="36608" xr:uid="{00000000-0005-0000-0000-0000EA960000}"/>
    <cellStyle name="Note 2 4 2" xfId="41464" xr:uid="{00000000-0005-0000-0000-0000EB960000}"/>
    <cellStyle name="Note 2 4 3" xfId="39509" xr:uid="{00000000-0005-0000-0000-0000EC960000}"/>
    <cellStyle name="Note 2 5" xfId="38435" xr:uid="{00000000-0005-0000-0000-0000ED960000}"/>
    <cellStyle name="Note 2 5 2" xfId="39666" xr:uid="{00000000-0005-0000-0000-0000EE960000}"/>
    <cellStyle name="Note 3" xfId="33506" xr:uid="{00000000-0005-0000-0000-0000EF960000}"/>
    <cellStyle name="Note 3 2" xfId="33883" xr:uid="{00000000-0005-0000-0000-0000F0960000}"/>
    <cellStyle name="Note 3 2 2" xfId="36168" xr:uid="{00000000-0005-0000-0000-0000F1960000}"/>
    <cellStyle name="Note 3 2 2 2" xfId="41079" xr:uid="{00000000-0005-0000-0000-0000F2960000}"/>
    <cellStyle name="Note 3 2 2 3" xfId="39291" xr:uid="{00000000-0005-0000-0000-0000F3960000}"/>
    <cellStyle name="Note 3 2 3" xfId="40576" xr:uid="{00000000-0005-0000-0000-0000F4960000}"/>
    <cellStyle name="Note 3 2 4" xfId="38863" xr:uid="{00000000-0005-0000-0000-0000F5960000}"/>
    <cellStyle name="Note 3 3" xfId="35958" xr:uid="{00000000-0005-0000-0000-0000F6960000}"/>
    <cellStyle name="Note 3 3 2" xfId="40889" xr:uid="{00000000-0005-0000-0000-0000F7960000}"/>
    <cellStyle name="Note 3 3 3" xfId="39101" xr:uid="{00000000-0005-0000-0000-0000F8960000}"/>
    <cellStyle name="Note 3 4" xfId="36609" xr:uid="{00000000-0005-0000-0000-0000F9960000}"/>
    <cellStyle name="Note 3 4 2" xfId="41465" xr:uid="{00000000-0005-0000-0000-0000FA960000}"/>
    <cellStyle name="Note 3 4 3" xfId="39510" xr:uid="{00000000-0005-0000-0000-0000FB960000}"/>
    <cellStyle name="Note 3 5" xfId="38434" xr:uid="{00000000-0005-0000-0000-0000FC960000}"/>
    <cellStyle name="Note 3 5 2" xfId="39665" xr:uid="{00000000-0005-0000-0000-0000FD960000}"/>
    <cellStyle name="Note 4" xfId="33507" xr:uid="{00000000-0005-0000-0000-0000FE960000}"/>
    <cellStyle name="Note 4 2" xfId="33884" xr:uid="{00000000-0005-0000-0000-0000FF960000}"/>
    <cellStyle name="Note 4 2 2" xfId="36169" xr:uid="{00000000-0005-0000-0000-000000970000}"/>
    <cellStyle name="Note 4 2 2 2" xfId="41080" xr:uid="{00000000-0005-0000-0000-000001970000}"/>
    <cellStyle name="Note 4 2 2 3" xfId="39292" xr:uid="{00000000-0005-0000-0000-000002970000}"/>
    <cellStyle name="Note 4 2 3" xfId="40577" xr:uid="{00000000-0005-0000-0000-000003970000}"/>
    <cellStyle name="Note 4 2 4" xfId="38864" xr:uid="{00000000-0005-0000-0000-000004970000}"/>
    <cellStyle name="Note 4 3" xfId="35959" xr:uid="{00000000-0005-0000-0000-000005970000}"/>
    <cellStyle name="Note 4 3 2" xfId="40890" xr:uid="{00000000-0005-0000-0000-000006970000}"/>
    <cellStyle name="Note 4 3 3" xfId="39102" xr:uid="{00000000-0005-0000-0000-000007970000}"/>
    <cellStyle name="Note 4 4" xfId="36610" xr:uid="{00000000-0005-0000-0000-000008970000}"/>
    <cellStyle name="Note 4 4 2" xfId="41466" xr:uid="{00000000-0005-0000-0000-000009970000}"/>
    <cellStyle name="Note 4 4 3" xfId="39511" xr:uid="{00000000-0005-0000-0000-00000A970000}"/>
    <cellStyle name="Note 4 5" xfId="38433" xr:uid="{00000000-0005-0000-0000-00000B970000}"/>
    <cellStyle name="Note 4 5 2" xfId="39664" xr:uid="{00000000-0005-0000-0000-00000C970000}"/>
    <cellStyle name="Note 5" xfId="35500" xr:uid="{00000000-0005-0000-0000-00000D970000}"/>
    <cellStyle name="Note 5 2" xfId="36194" xr:uid="{00000000-0005-0000-0000-00000E970000}"/>
    <cellStyle name="Note 5 2 2" xfId="41104" xr:uid="{00000000-0005-0000-0000-00000F970000}"/>
    <cellStyle name="Note 5 2 3" xfId="39315" xr:uid="{00000000-0005-0000-0000-000010970000}"/>
    <cellStyle name="Note 5 3" xfId="40645" xr:uid="{00000000-0005-0000-0000-000011970000}"/>
    <cellStyle name="Note 5 4" xfId="38885" xr:uid="{00000000-0005-0000-0000-000012970000}"/>
    <cellStyle name="Note 6" xfId="36178" xr:uid="{00000000-0005-0000-0000-000013970000}"/>
    <cellStyle name="Note 6 2" xfId="41088" xr:uid="{00000000-0005-0000-0000-000014970000}"/>
    <cellStyle name="Note 6 3" xfId="39300" xr:uid="{00000000-0005-0000-0000-000015970000}"/>
    <cellStyle name="Note 7" xfId="36607" xr:uid="{00000000-0005-0000-0000-000016970000}"/>
    <cellStyle name="Note 7 2" xfId="41463" xr:uid="{00000000-0005-0000-0000-000017970000}"/>
    <cellStyle name="Note 7 3" xfId="39508" xr:uid="{00000000-0005-0000-0000-000018970000}"/>
    <cellStyle name="Note 8" xfId="38871" xr:uid="{00000000-0005-0000-0000-000019970000}"/>
    <cellStyle name="num_col" xfId="33645" xr:uid="{00000000-0005-0000-0000-00001A970000}"/>
    <cellStyle name="numcol" xfId="33646" xr:uid="{00000000-0005-0000-0000-00001B970000}"/>
    <cellStyle name="Œ…‹æØ‚è [0.00]_!!!GO" xfId="35501" xr:uid="{00000000-0005-0000-0000-00001C970000}"/>
    <cellStyle name="Œ…‹æØ‚è_!!!GO" xfId="35502" xr:uid="{00000000-0005-0000-0000-00001D970000}"/>
    <cellStyle name="Output" xfId="16616" xr:uid="{00000000-0005-0000-0000-00001E970000}"/>
    <cellStyle name="Output 2" xfId="33508" xr:uid="{00000000-0005-0000-0000-00001F970000}"/>
    <cellStyle name="Output 2 2" xfId="33885" xr:uid="{00000000-0005-0000-0000-000020970000}"/>
    <cellStyle name="Output 2 2 2" xfId="36170" xr:uid="{00000000-0005-0000-0000-000021970000}"/>
    <cellStyle name="Output 2 2 2 2" xfId="41081" xr:uid="{00000000-0005-0000-0000-000022970000}"/>
    <cellStyle name="Output 2 2 2 3" xfId="39293" xr:uid="{00000000-0005-0000-0000-000023970000}"/>
    <cellStyle name="Output 2 2 3" xfId="40578" xr:uid="{00000000-0005-0000-0000-000024970000}"/>
    <cellStyle name="Output 2 2 4" xfId="38865" xr:uid="{00000000-0005-0000-0000-000025970000}"/>
    <cellStyle name="Output 2 3" xfId="35960" xr:uid="{00000000-0005-0000-0000-000026970000}"/>
    <cellStyle name="Output 2 3 2" xfId="40891" xr:uid="{00000000-0005-0000-0000-000027970000}"/>
    <cellStyle name="Output 2 3 3" xfId="39103" xr:uid="{00000000-0005-0000-0000-000028970000}"/>
    <cellStyle name="Output 2 4" xfId="36612" xr:uid="{00000000-0005-0000-0000-000029970000}"/>
    <cellStyle name="Output 2 4 2" xfId="41468" xr:uid="{00000000-0005-0000-0000-00002A970000}"/>
    <cellStyle name="Output 2 4 3" xfId="39513" xr:uid="{00000000-0005-0000-0000-00002B970000}"/>
    <cellStyle name="Output 2 5" xfId="38432" xr:uid="{00000000-0005-0000-0000-00002C970000}"/>
    <cellStyle name="Output 3" xfId="36179" xr:uid="{00000000-0005-0000-0000-00002D970000}"/>
    <cellStyle name="Output 3 2" xfId="41089" xr:uid="{00000000-0005-0000-0000-00002E970000}"/>
    <cellStyle name="Output 3 3" xfId="39301" xr:uid="{00000000-0005-0000-0000-00002F970000}"/>
    <cellStyle name="Output 4" xfId="36611" xr:uid="{00000000-0005-0000-0000-000030970000}"/>
    <cellStyle name="Output 4 2" xfId="41467" xr:uid="{00000000-0005-0000-0000-000031970000}"/>
    <cellStyle name="Output 4 3" xfId="39512" xr:uid="{00000000-0005-0000-0000-000032970000}"/>
    <cellStyle name="Output 5" xfId="38872" xr:uid="{00000000-0005-0000-0000-000033970000}"/>
    <cellStyle name="PageName" xfId="33647" xr:uid="{00000000-0005-0000-0000-000034970000}"/>
    <cellStyle name="PageName 2" xfId="36682" xr:uid="{00000000-0005-0000-0000-000035970000}"/>
    <cellStyle name="PageName 2 2" xfId="41495" xr:uid="{00000000-0005-0000-0000-000036970000}"/>
    <cellStyle name="PageName 2 3" xfId="40233" xr:uid="{00000000-0005-0000-0000-000037970000}"/>
    <cellStyle name="PageName 3" xfId="40399" xr:uid="{00000000-0005-0000-0000-000038970000}"/>
    <cellStyle name="PageName 4" xfId="40586" xr:uid="{00000000-0005-0000-0000-000039970000}"/>
    <cellStyle name="PE 386 software" xfId="35503" xr:uid="{00000000-0005-0000-0000-00003A970000}"/>
    <cellStyle name="per.style" xfId="35504" xr:uid="{00000000-0005-0000-0000-00003B970000}"/>
    <cellStyle name="perc_input" xfId="33648" xr:uid="{00000000-0005-0000-0000-00003C970000}"/>
    <cellStyle name="Percent" xfId="3" builtinId="5"/>
    <cellStyle name="Percent [2]" xfId="34015" xr:uid="{00000000-0005-0000-0000-00003D970000}"/>
    <cellStyle name="Percent 2" xfId="15504" xr:uid="{00000000-0005-0000-0000-00003E970000}"/>
    <cellStyle name="Percent 2 2" xfId="33901" xr:uid="{00000000-0005-0000-0000-00003F970000}"/>
    <cellStyle name="Percent 2 2 2" xfId="35020" xr:uid="{00000000-0005-0000-0000-000040970000}"/>
    <cellStyle name="Percent 2 3" xfId="35021" xr:uid="{00000000-0005-0000-0000-000041970000}"/>
    <cellStyle name="Percent 2 4" xfId="35022" xr:uid="{00000000-0005-0000-0000-000042970000}"/>
    <cellStyle name="Percent 2 5" xfId="35023" xr:uid="{00000000-0005-0000-0000-000043970000}"/>
    <cellStyle name="Percent 2 6" xfId="35602" xr:uid="{00000000-0005-0000-0000-000044970000}"/>
    <cellStyle name="Percent 3" xfId="33974" xr:uid="{00000000-0005-0000-0000-000045970000}"/>
    <cellStyle name="Percent 3 2" xfId="35025" xr:uid="{00000000-0005-0000-0000-000046970000}"/>
    <cellStyle name="Percent 3 3" xfId="35026" xr:uid="{00000000-0005-0000-0000-000047970000}"/>
    <cellStyle name="Percent 3 4" xfId="35027" xr:uid="{00000000-0005-0000-0000-000048970000}"/>
    <cellStyle name="Percent 3 5" xfId="35024" xr:uid="{00000000-0005-0000-0000-000049970000}"/>
    <cellStyle name="Percent 4" xfId="35028" xr:uid="{00000000-0005-0000-0000-00004A970000}"/>
    <cellStyle name="Percent 5" xfId="35029" xr:uid="{00000000-0005-0000-0000-00004B970000}"/>
    <cellStyle name="Percent 6" xfId="35030" xr:uid="{00000000-0005-0000-0000-00004C970000}"/>
    <cellStyle name="Percent 6 2" xfId="35031" xr:uid="{00000000-0005-0000-0000-00004D970000}"/>
    <cellStyle name="Percent 7" xfId="35032" xr:uid="{00000000-0005-0000-0000-00004E970000}"/>
    <cellStyle name="Percentuale 2" xfId="33509" xr:uid="{00000000-0005-0000-0000-00004F970000}"/>
    <cellStyle name="Percentuale 3" xfId="33510" xr:uid="{00000000-0005-0000-0000-000050970000}"/>
    <cellStyle name="Percentuale 4" xfId="33511" xr:uid="{00000000-0005-0000-0000-000051970000}"/>
    <cellStyle name="Percentuale 5" xfId="33512" xr:uid="{00000000-0005-0000-0000-000052970000}"/>
    <cellStyle name="Percentuale 6" xfId="33513" xr:uid="{00000000-0005-0000-0000-000053970000}"/>
    <cellStyle name="PercInput" xfId="33649" xr:uid="{00000000-0005-0000-0000-000054970000}"/>
    <cellStyle name="Piloto de Datos Valor" xfId="15505" xr:uid="{00000000-0005-0000-0000-000055970000}"/>
    <cellStyle name="Porcentaje 10" xfId="15506" xr:uid="{00000000-0005-0000-0000-000057970000}"/>
    <cellStyle name="Porcentaje 10 2" xfId="15507" xr:uid="{00000000-0005-0000-0000-000058970000}"/>
    <cellStyle name="Porcentaje 10 2 2" xfId="32440" xr:uid="{00000000-0005-0000-0000-000059970000}"/>
    <cellStyle name="Porcentaje 10 2 3" xfId="32381" xr:uid="{00000000-0005-0000-0000-00005A970000}"/>
    <cellStyle name="Porcentaje 11" xfId="15" xr:uid="{00000000-0005-0000-0000-00005B970000}"/>
    <cellStyle name="Porcentaje 11 2" xfId="15508" xr:uid="{00000000-0005-0000-0000-00005C970000}"/>
    <cellStyle name="Porcentaje 11 2 2" xfId="35763" xr:uid="{00000000-0005-0000-0000-00005D970000}"/>
    <cellStyle name="Porcentaje 11 2 3" xfId="32386" xr:uid="{00000000-0005-0000-0000-00005E970000}"/>
    <cellStyle name="Porcentaje 12" xfId="15509" xr:uid="{00000000-0005-0000-0000-00005F970000}"/>
    <cellStyle name="Porcentaje 12 2" xfId="35782" xr:uid="{00000000-0005-0000-0000-000060970000}"/>
    <cellStyle name="Porcentaje 12 3" xfId="33060" xr:uid="{00000000-0005-0000-0000-000061970000}"/>
    <cellStyle name="Porcentaje 12 4" xfId="32371" xr:uid="{00000000-0005-0000-0000-000062970000}"/>
    <cellStyle name="Porcentaje 13" xfId="33218" xr:uid="{00000000-0005-0000-0000-000063970000}"/>
    <cellStyle name="Porcentaje 14" xfId="33626" xr:uid="{00000000-0005-0000-0000-000064970000}"/>
    <cellStyle name="Porcentaje 14 2" xfId="35975" xr:uid="{00000000-0005-0000-0000-000065970000}"/>
    <cellStyle name="Porcentaje 15" xfId="33972" xr:uid="{00000000-0005-0000-0000-000066970000}"/>
    <cellStyle name="Porcentaje 16" xfId="35108" xr:uid="{00000000-0005-0000-0000-000067970000}"/>
    <cellStyle name="Porcentaje 16 2" xfId="40609" xr:uid="{00000000-0005-0000-0000-000068970000}"/>
    <cellStyle name="Porcentaje 17" xfId="35657" xr:uid="{00000000-0005-0000-0000-000069970000}"/>
    <cellStyle name="Porcentaje 18" xfId="36667" xr:uid="{00000000-0005-0000-0000-00006A970000}"/>
    <cellStyle name="Porcentaje 18 2" xfId="41488" xr:uid="{00000000-0005-0000-0000-00006B970000}"/>
    <cellStyle name="Porcentaje 19" xfId="16646" xr:uid="{00000000-0005-0000-0000-00006C970000}"/>
    <cellStyle name="Porcentaje 2" xfId="8" xr:uid="{00000000-0005-0000-0000-00006D970000}"/>
    <cellStyle name="Porcentaje 2 2" xfId="15510" xr:uid="{00000000-0005-0000-0000-00006E970000}"/>
    <cellStyle name="Porcentaje 2 2 2" xfId="33693" xr:uid="{00000000-0005-0000-0000-00006F970000}"/>
    <cellStyle name="Porcentaje 2 3" xfId="34016" xr:uid="{00000000-0005-0000-0000-000070970000}"/>
    <cellStyle name="Porcentaje 2 4" xfId="38611" xr:uid="{00000000-0005-0000-0000-000071970000}"/>
    <cellStyle name="Porcentaje 3" xfId="10" xr:uid="{00000000-0005-0000-0000-000072970000}"/>
    <cellStyle name="Porcentaje 3 2" xfId="15511" xr:uid="{00000000-0005-0000-0000-000073970000}"/>
    <cellStyle name="Porcentaje 3 3" xfId="33002" xr:uid="{00000000-0005-0000-0000-000074970000}"/>
    <cellStyle name="Porcentaje 3 4" xfId="36719" xr:uid="{00000000-0005-0000-0000-000075970000}"/>
    <cellStyle name="Porcentaje 4" xfId="15512" xr:uid="{00000000-0005-0000-0000-000076970000}"/>
    <cellStyle name="Porcentaje 4 2" xfId="15513" xr:uid="{00000000-0005-0000-0000-000077970000}"/>
    <cellStyle name="Porcentaje 4 3" xfId="33696" xr:uid="{00000000-0005-0000-0000-000078970000}"/>
    <cellStyle name="Porcentaje 4 4" xfId="41849" xr:uid="{00000000-0005-0000-0000-000079970000}"/>
    <cellStyle name="Porcentaje 4 5" xfId="41856" xr:uid="{00000000-0005-0000-0000-00007A970000}"/>
    <cellStyle name="Porcentaje 4 6" xfId="41860" xr:uid="{00000000-0005-0000-0000-00007B970000}"/>
    <cellStyle name="Porcentaje 4 7" xfId="41866" xr:uid="{00000000-0005-0000-0000-00007C970000}"/>
    <cellStyle name="Porcentaje 5" xfId="15514" xr:uid="{00000000-0005-0000-0000-00007D970000}"/>
    <cellStyle name="Porcentaje 5 2" xfId="15515" xr:uid="{00000000-0005-0000-0000-00007E970000}"/>
    <cellStyle name="Porcentaje 6" xfId="15516" xr:uid="{00000000-0005-0000-0000-00007F970000}"/>
    <cellStyle name="Porcentaje 6 2" xfId="15517" xr:uid="{00000000-0005-0000-0000-000080970000}"/>
    <cellStyle name="Porcentaje 6 2 2" xfId="15518" xr:uid="{00000000-0005-0000-0000-000081970000}"/>
    <cellStyle name="Porcentaje 6 2 3" xfId="15519" xr:uid="{00000000-0005-0000-0000-000082970000}"/>
    <cellStyle name="Porcentaje 6 2 3 2" xfId="32399" xr:uid="{00000000-0005-0000-0000-000083970000}"/>
    <cellStyle name="Porcentaje 6 3" xfId="15520" xr:uid="{00000000-0005-0000-0000-000084970000}"/>
    <cellStyle name="Porcentaje 6 3 2" xfId="15521" xr:uid="{00000000-0005-0000-0000-000085970000}"/>
    <cellStyle name="Porcentaje 6 3 3" xfId="32367" xr:uid="{00000000-0005-0000-0000-000086970000}"/>
    <cellStyle name="Porcentaje 7" xfId="15522" xr:uid="{00000000-0005-0000-0000-000087970000}"/>
    <cellStyle name="Porcentaje 7 2" xfId="15523" xr:uid="{00000000-0005-0000-0000-000088970000}"/>
    <cellStyle name="Porcentaje 7 3" xfId="35033" xr:uid="{00000000-0005-0000-0000-000089970000}"/>
    <cellStyle name="Porcentaje 8" xfId="15524" xr:uid="{00000000-0005-0000-0000-00008A970000}"/>
    <cellStyle name="Porcentaje 9" xfId="15525" xr:uid="{00000000-0005-0000-0000-00008B970000}"/>
    <cellStyle name="Porcentaje 9 2" xfId="15526" xr:uid="{00000000-0005-0000-0000-00008C970000}"/>
    <cellStyle name="Porcentaje 9 2 2" xfId="32422" xr:uid="{00000000-0005-0000-0000-00008D970000}"/>
    <cellStyle name="Porcentaje 9 3" xfId="15527" xr:uid="{00000000-0005-0000-0000-00008E970000}"/>
    <cellStyle name="Porcentaje 9 4" xfId="15528" xr:uid="{00000000-0005-0000-0000-00008F970000}"/>
    <cellStyle name="Porcentaje 9 4 2" xfId="15529" xr:uid="{00000000-0005-0000-0000-000090970000}"/>
    <cellStyle name="Porcentual 10" xfId="15530" xr:uid="{00000000-0005-0000-0000-000091970000}"/>
    <cellStyle name="Porcentual 10 2" xfId="15531" xr:uid="{00000000-0005-0000-0000-000092970000}"/>
    <cellStyle name="Porcentual 10 3" xfId="15532" xr:uid="{00000000-0005-0000-0000-000093970000}"/>
    <cellStyle name="Porcentual 10 4" xfId="32670" xr:uid="{00000000-0005-0000-0000-000094970000}"/>
    <cellStyle name="Porcentual 11" xfId="15533" xr:uid="{00000000-0005-0000-0000-000095970000}"/>
    <cellStyle name="Porcentual 11 2" xfId="15534" xr:uid="{00000000-0005-0000-0000-000096970000}"/>
    <cellStyle name="Porcentual 11 3" xfId="19487" xr:uid="{00000000-0005-0000-0000-000097970000}"/>
    <cellStyle name="Porcentual 12" xfId="15535" xr:uid="{00000000-0005-0000-0000-000098970000}"/>
    <cellStyle name="Porcentual 12 2" xfId="38301" xr:uid="{00000000-0005-0000-0000-000099970000}"/>
    <cellStyle name="Porcentual 13" xfId="15536" xr:uid="{00000000-0005-0000-0000-00009A970000}"/>
    <cellStyle name="Porcentual 13 2" xfId="15537" xr:uid="{00000000-0005-0000-0000-00009B970000}"/>
    <cellStyle name="Porcentual 13 3" xfId="20627" xr:uid="{00000000-0005-0000-0000-00009C970000}"/>
    <cellStyle name="Porcentual 14" xfId="15538" xr:uid="{00000000-0005-0000-0000-00009D970000}"/>
    <cellStyle name="Porcentual 14 2" xfId="20842" xr:uid="{00000000-0005-0000-0000-00009E970000}"/>
    <cellStyle name="Porcentual 15" xfId="15539" xr:uid="{00000000-0005-0000-0000-00009F970000}"/>
    <cellStyle name="Porcentual 15 2" xfId="28483" xr:uid="{00000000-0005-0000-0000-0000A0970000}"/>
    <cellStyle name="Porcentual 2" xfId="13" xr:uid="{00000000-0005-0000-0000-0000A1970000}"/>
    <cellStyle name="Porcentual 2 10" xfId="15540" xr:uid="{00000000-0005-0000-0000-0000A2970000}"/>
    <cellStyle name="Porcentual 2 11" xfId="15541" xr:uid="{00000000-0005-0000-0000-0000A3970000}"/>
    <cellStyle name="Porcentual 2 12" xfId="15542" xr:uid="{00000000-0005-0000-0000-0000A4970000}"/>
    <cellStyle name="Porcentual 2 13" xfId="15543" xr:uid="{00000000-0005-0000-0000-0000A5970000}"/>
    <cellStyle name="Porcentual 2 14" xfId="15544" xr:uid="{00000000-0005-0000-0000-0000A6970000}"/>
    <cellStyle name="Porcentual 2 15" xfId="15545" xr:uid="{00000000-0005-0000-0000-0000A7970000}"/>
    <cellStyle name="Porcentual 2 16" xfId="15546" xr:uid="{00000000-0005-0000-0000-0000A8970000}"/>
    <cellStyle name="Porcentual 2 17" xfId="15547" xr:uid="{00000000-0005-0000-0000-0000A9970000}"/>
    <cellStyle name="Porcentual 2 18" xfId="15548" xr:uid="{00000000-0005-0000-0000-0000AA970000}"/>
    <cellStyle name="Porcentual 2 19" xfId="15549" xr:uid="{00000000-0005-0000-0000-0000AB970000}"/>
    <cellStyle name="Porcentual 2 2" xfId="15550" xr:uid="{00000000-0005-0000-0000-0000AC970000}"/>
    <cellStyle name="Porcentual 2 2 2" xfId="15551" xr:uid="{00000000-0005-0000-0000-0000AD970000}"/>
    <cellStyle name="Porcentual 2 2 2 2" xfId="38305" xr:uid="{00000000-0005-0000-0000-0000AE970000}"/>
    <cellStyle name="Porcentual 2 2 3" xfId="33591" xr:uid="{00000000-0005-0000-0000-0000AF970000}"/>
    <cellStyle name="Porcentual 2 2 4" xfId="35034" xr:uid="{00000000-0005-0000-0000-0000B0970000}"/>
    <cellStyle name="Porcentual 2 2 5" xfId="35740" xr:uid="{00000000-0005-0000-0000-0000B1970000}"/>
    <cellStyle name="Porcentual 2 20" xfId="15552" xr:uid="{00000000-0005-0000-0000-0000B2970000}"/>
    <cellStyle name="Porcentual 2 21" xfId="15553" xr:uid="{00000000-0005-0000-0000-0000B3970000}"/>
    <cellStyle name="Porcentual 2 22" xfId="15554" xr:uid="{00000000-0005-0000-0000-0000B4970000}"/>
    <cellStyle name="Porcentual 2 23" xfId="15555" xr:uid="{00000000-0005-0000-0000-0000B5970000}"/>
    <cellStyle name="Porcentual 2 24" xfId="15556" xr:uid="{00000000-0005-0000-0000-0000B6970000}"/>
    <cellStyle name="Porcentual 2 25" xfId="15557" xr:uid="{00000000-0005-0000-0000-0000B7970000}"/>
    <cellStyle name="Porcentual 2 26" xfId="15558" xr:uid="{00000000-0005-0000-0000-0000B8970000}"/>
    <cellStyle name="Porcentual 2 27" xfId="15559" xr:uid="{00000000-0005-0000-0000-0000B9970000}"/>
    <cellStyle name="Porcentual 2 28" xfId="15560" xr:uid="{00000000-0005-0000-0000-0000BA970000}"/>
    <cellStyle name="Porcentual 2 29" xfId="15561" xr:uid="{00000000-0005-0000-0000-0000BB970000}"/>
    <cellStyle name="Porcentual 2 3" xfId="15562" xr:uid="{00000000-0005-0000-0000-0000BC970000}"/>
    <cellStyle name="Porcentual 2 3 2" xfId="37229" xr:uid="{00000000-0005-0000-0000-0000BD970000}"/>
    <cellStyle name="Porcentual 2 30" xfId="15563" xr:uid="{00000000-0005-0000-0000-0000BE970000}"/>
    <cellStyle name="Porcentual 2 31" xfId="15564" xr:uid="{00000000-0005-0000-0000-0000BF970000}"/>
    <cellStyle name="Porcentual 2 32" xfId="15565" xr:uid="{00000000-0005-0000-0000-0000C0970000}"/>
    <cellStyle name="Porcentual 2 33" xfId="15566" xr:uid="{00000000-0005-0000-0000-0000C1970000}"/>
    <cellStyle name="Porcentual 2 34" xfId="15567" xr:uid="{00000000-0005-0000-0000-0000C2970000}"/>
    <cellStyle name="Porcentual 2 35" xfId="15568" xr:uid="{00000000-0005-0000-0000-0000C3970000}"/>
    <cellStyle name="Porcentual 2 36" xfId="15569" xr:uid="{00000000-0005-0000-0000-0000C4970000}"/>
    <cellStyle name="Porcentual 2 37" xfId="15570" xr:uid="{00000000-0005-0000-0000-0000C5970000}"/>
    <cellStyle name="Porcentual 2 38" xfId="15571" xr:uid="{00000000-0005-0000-0000-0000C6970000}"/>
    <cellStyle name="Porcentual 2 39" xfId="33195" xr:uid="{00000000-0005-0000-0000-0000C7970000}"/>
    <cellStyle name="Porcentual 2 4" xfId="15572" xr:uid="{00000000-0005-0000-0000-0000C8970000}"/>
    <cellStyle name="Porcentual 2 40" xfId="35505" xr:uid="{00000000-0005-0000-0000-0000C9970000}"/>
    <cellStyle name="Porcentual 2 41" xfId="35658" xr:uid="{00000000-0005-0000-0000-0000CA970000}"/>
    <cellStyle name="Porcentual 2 42" xfId="39953" xr:uid="{00000000-0005-0000-0000-0000CB970000}"/>
    <cellStyle name="Porcentual 2 43" xfId="16650" xr:uid="{00000000-0005-0000-0000-0000CC970000}"/>
    <cellStyle name="Porcentual 2 44" xfId="41817" xr:uid="{00000000-0005-0000-0000-0000CD970000}"/>
    <cellStyle name="Porcentual 2 45" xfId="41827" xr:uid="{00000000-0005-0000-0000-0000CE970000}"/>
    <cellStyle name="Porcentual 2 46" xfId="41830" xr:uid="{00000000-0005-0000-0000-0000CF970000}"/>
    <cellStyle name="Porcentual 2 47" xfId="41833" xr:uid="{00000000-0005-0000-0000-0000D0970000}"/>
    <cellStyle name="Porcentual 2 5" xfId="15573" xr:uid="{00000000-0005-0000-0000-0000D1970000}"/>
    <cellStyle name="Porcentual 2 5 2" xfId="35506" xr:uid="{00000000-0005-0000-0000-0000D2970000}"/>
    <cellStyle name="Porcentual 2 6" xfId="15574" xr:uid="{00000000-0005-0000-0000-0000D3970000}"/>
    <cellStyle name="Porcentual 2 6 2" xfId="35507" xr:uid="{00000000-0005-0000-0000-0000D4970000}"/>
    <cellStyle name="Porcentual 2 7" xfId="15575" xr:uid="{00000000-0005-0000-0000-0000D5970000}"/>
    <cellStyle name="Porcentual 2 7 2" xfId="35508" xr:uid="{00000000-0005-0000-0000-0000D6970000}"/>
    <cellStyle name="Porcentual 2 8" xfId="15576" xr:uid="{00000000-0005-0000-0000-0000D7970000}"/>
    <cellStyle name="Porcentual 2 8 2" xfId="35509" xr:uid="{00000000-0005-0000-0000-0000D8970000}"/>
    <cellStyle name="Porcentual 2 9" xfId="15577" xr:uid="{00000000-0005-0000-0000-0000D9970000}"/>
    <cellStyle name="Porcentual 28" xfId="15578" xr:uid="{00000000-0005-0000-0000-0000DA970000}"/>
    <cellStyle name="Porcentual 28 2" xfId="15579" xr:uid="{00000000-0005-0000-0000-0000DB970000}"/>
    <cellStyle name="Porcentual 28 3" xfId="15580" xr:uid="{00000000-0005-0000-0000-0000DC970000}"/>
    <cellStyle name="Porcentual 3" xfId="15581" xr:uid="{00000000-0005-0000-0000-0000DD970000}"/>
    <cellStyle name="Porcentual 3 2" xfId="15582" xr:uid="{00000000-0005-0000-0000-0000DE970000}"/>
    <cellStyle name="Porcentual 3 2 2" xfId="15583" xr:uid="{00000000-0005-0000-0000-0000DF970000}"/>
    <cellStyle name="Porcentual 3 2 2 2" xfId="15584" xr:uid="{00000000-0005-0000-0000-0000E0970000}"/>
    <cellStyle name="Porcentual 3 2 2 2 2" xfId="15585" xr:uid="{00000000-0005-0000-0000-0000E1970000}"/>
    <cellStyle name="Porcentual 3 2 2 2 2 2" xfId="15586" xr:uid="{00000000-0005-0000-0000-0000E2970000}"/>
    <cellStyle name="Porcentual 3 2 2 2 2 2 2" xfId="15587" xr:uid="{00000000-0005-0000-0000-0000E3970000}"/>
    <cellStyle name="Porcentual 3 2 2 2 2 2 3" xfId="20484" xr:uid="{00000000-0005-0000-0000-0000E4970000}"/>
    <cellStyle name="Porcentual 3 2 2 2 2 3" xfId="15588" xr:uid="{00000000-0005-0000-0000-0000E5970000}"/>
    <cellStyle name="Porcentual 3 2 2 2 2 4" xfId="18534" xr:uid="{00000000-0005-0000-0000-0000E6970000}"/>
    <cellStyle name="Porcentual 3 2 2 2 3" xfId="15589" xr:uid="{00000000-0005-0000-0000-0000E7970000}"/>
    <cellStyle name="Porcentual 3 2 2 2 3 2" xfId="15590" xr:uid="{00000000-0005-0000-0000-0000E8970000}"/>
    <cellStyle name="Porcentual 3 2 2 2 3 3" xfId="19490" xr:uid="{00000000-0005-0000-0000-0000E9970000}"/>
    <cellStyle name="Porcentual 3 2 2 2 4" xfId="15591" xr:uid="{00000000-0005-0000-0000-0000EA970000}"/>
    <cellStyle name="Porcentual 3 2 2 2 5" xfId="18533" xr:uid="{00000000-0005-0000-0000-0000EB970000}"/>
    <cellStyle name="Porcentual 3 2 2 3" xfId="15592" xr:uid="{00000000-0005-0000-0000-0000EC970000}"/>
    <cellStyle name="Porcentual 3 2 2 3 2" xfId="15593" xr:uid="{00000000-0005-0000-0000-0000ED970000}"/>
    <cellStyle name="Porcentual 3 2 2 3 2 2" xfId="15594" xr:uid="{00000000-0005-0000-0000-0000EE970000}"/>
    <cellStyle name="Porcentual 3 2 2 3 2 3" xfId="20483" xr:uid="{00000000-0005-0000-0000-0000EF970000}"/>
    <cellStyle name="Porcentual 3 2 2 3 3" xfId="15595" xr:uid="{00000000-0005-0000-0000-0000F0970000}"/>
    <cellStyle name="Porcentual 3 2 2 3 4" xfId="18535" xr:uid="{00000000-0005-0000-0000-0000F1970000}"/>
    <cellStyle name="Porcentual 3 2 2 4" xfId="15596" xr:uid="{00000000-0005-0000-0000-0000F2970000}"/>
    <cellStyle name="Porcentual 3 2 2 4 2" xfId="15597" xr:uid="{00000000-0005-0000-0000-0000F3970000}"/>
    <cellStyle name="Porcentual 3 2 2 4 3" xfId="19489" xr:uid="{00000000-0005-0000-0000-0000F4970000}"/>
    <cellStyle name="Porcentual 3 2 2 5" xfId="15598" xr:uid="{00000000-0005-0000-0000-0000F5970000}"/>
    <cellStyle name="Porcentual 3 2 2 6" xfId="39977" xr:uid="{00000000-0005-0000-0000-0000F6970000}"/>
    <cellStyle name="Porcentual 3 2 2 7" xfId="18532" xr:uid="{00000000-0005-0000-0000-0000F7970000}"/>
    <cellStyle name="Porcentual 3 2 3" xfId="15599" xr:uid="{00000000-0005-0000-0000-0000F8970000}"/>
    <cellStyle name="Porcentual 3 2 3 2" xfId="15600" xr:uid="{00000000-0005-0000-0000-0000F9970000}"/>
    <cellStyle name="Porcentual 3 2 3 2 2" xfId="15601" xr:uid="{00000000-0005-0000-0000-0000FA970000}"/>
    <cellStyle name="Porcentual 3 2 3 2 2 2" xfId="15602" xr:uid="{00000000-0005-0000-0000-0000FB970000}"/>
    <cellStyle name="Porcentual 3 2 3 2 2 3" xfId="20485" xr:uid="{00000000-0005-0000-0000-0000FC970000}"/>
    <cellStyle name="Porcentual 3 2 3 2 3" xfId="15603" xr:uid="{00000000-0005-0000-0000-0000FD970000}"/>
    <cellStyle name="Porcentual 3 2 3 2 4" xfId="18537" xr:uid="{00000000-0005-0000-0000-0000FE970000}"/>
    <cellStyle name="Porcentual 3 2 3 3" xfId="15604" xr:uid="{00000000-0005-0000-0000-0000FF970000}"/>
    <cellStyle name="Porcentual 3 2 3 3 2" xfId="15605" xr:uid="{00000000-0005-0000-0000-000000980000}"/>
    <cellStyle name="Porcentual 3 2 3 3 3" xfId="19491" xr:uid="{00000000-0005-0000-0000-000001980000}"/>
    <cellStyle name="Porcentual 3 2 3 4" xfId="15606" xr:uid="{00000000-0005-0000-0000-000002980000}"/>
    <cellStyle name="Porcentual 3 2 3 5" xfId="38348" xr:uid="{00000000-0005-0000-0000-000003980000}"/>
    <cellStyle name="Porcentual 3 2 3 6" xfId="18536" xr:uid="{00000000-0005-0000-0000-000004980000}"/>
    <cellStyle name="Porcentual 3 2 4" xfId="15607" xr:uid="{00000000-0005-0000-0000-000005980000}"/>
    <cellStyle name="Porcentual 3 2 4 2" xfId="15608" xr:uid="{00000000-0005-0000-0000-000006980000}"/>
    <cellStyle name="Porcentual 3 2 4 2 2" xfId="15609" xr:uid="{00000000-0005-0000-0000-000007980000}"/>
    <cellStyle name="Porcentual 3 2 4 2 3" xfId="20482" xr:uid="{00000000-0005-0000-0000-000008980000}"/>
    <cellStyle name="Porcentual 3 2 4 3" xfId="15610" xr:uid="{00000000-0005-0000-0000-000009980000}"/>
    <cellStyle name="Porcentual 3 2 4 4" xfId="18538" xr:uid="{00000000-0005-0000-0000-00000A980000}"/>
    <cellStyle name="Porcentual 3 2 5" xfId="15611" xr:uid="{00000000-0005-0000-0000-00000B980000}"/>
    <cellStyle name="Porcentual 3 2 5 2" xfId="15612" xr:uid="{00000000-0005-0000-0000-00000C980000}"/>
    <cellStyle name="Porcentual 3 2 5 3" xfId="19488" xr:uid="{00000000-0005-0000-0000-00000D980000}"/>
    <cellStyle name="Porcentual 3 2 6" xfId="15613" xr:uid="{00000000-0005-0000-0000-00000E980000}"/>
    <cellStyle name="Porcentual 3 2 7" xfId="39976" xr:uid="{00000000-0005-0000-0000-00000F980000}"/>
    <cellStyle name="Porcentual 3 2 8" xfId="18531" xr:uid="{00000000-0005-0000-0000-000010980000}"/>
    <cellStyle name="Porcentual 3 3" xfId="15614" xr:uid="{00000000-0005-0000-0000-000011980000}"/>
    <cellStyle name="Porcentual 3 3 2" xfId="15615" xr:uid="{00000000-0005-0000-0000-000012980000}"/>
    <cellStyle name="Porcentual 3 3 2 2" xfId="15616" xr:uid="{00000000-0005-0000-0000-000013980000}"/>
    <cellStyle name="Porcentual 3 3 2 2 2" xfId="15617" xr:uid="{00000000-0005-0000-0000-000014980000}"/>
    <cellStyle name="Porcentual 3 3 2 2 2 2" xfId="15618" xr:uid="{00000000-0005-0000-0000-000015980000}"/>
    <cellStyle name="Porcentual 3 3 2 2 2 3" xfId="20487" xr:uid="{00000000-0005-0000-0000-000016980000}"/>
    <cellStyle name="Porcentual 3 3 2 2 3" xfId="15619" xr:uid="{00000000-0005-0000-0000-000017980000}"/>
    <cellStyle name="Porcentual 3 3 2 2 4" xfId="18541" xr:uid="{00000000-0005-0000-0000-000018980000}"/>
    <cellStyle name="Porcentual 3 3 2 3" xfId="15620" xr:uid="{00000000-0005-0000-0000-000019980000}"/>
    <cellStyle name="Porcentual 3 3 2 3 2" xfId="15621" xr:uid="{00000000-0005-0000-0000-00001A980000}"/>
    <cellStyle name="Porcentual 3 3 2 3 3" xfId="19493" xr:uid="{00000000-0005-0000-0000-00001B980000}"/>
    <cellStyle name="Porcentual 3 3 2 4" xfId="15622" xr:uid="{00000000-0005-0000-0000-00001C980000}"/>
    <cellStyle name="Porcentual 3 3 2 5" xfId="39979" xr:uid="{00000000-0005-0000-0000-00001D980000}"/>
    <cellStyle name="Porcentual 3 3 2 6" xfId="18540" xr:uid="{00000000-0005-0000-0000-00001E980000}"/>
    <cellStyle name="Porcentual 3 3 3" xfId="15623" xr:uid="{00000000-0005-0000-0000-00001F980000}"/>
    <cellStyle name="Porcentual 3 3 3 2" xfId="15624" xr:uid="{00000000-0005-0000-0000-000020980000}"/>
    <cellStyle name="Porcentual 3 3 3 2 2" xfId="15625" xr:uid="{00000000-0005-0000-0000-000021980000}"/>
    <cellStyle name="Porcentual 3 3 3 2 3" xfId="20486" xr:uid="{00000000-0005-0000-0000-000022980000}"/>
    <cellStyle name="Porcentual 3 3 3 3" xfId="15626" xr:uid="{00000000-0005-0000-0000-000023980000}"/>
    <cellStyle name="Porcentual 3 3 3 4" xfId="18542" xr:uid="{00000000-0005-0000-0000-000024980000}"/>
    <cellStyle name="Porcentual 3 3 4" xfId="15627" xr:uid="{00000000-0005-0000-0000-000025980000}"/>
    <cellStyle name="Porcentual 3 3 4 2" xfId="15628" xr:uid="{00000000-0005-0000-0000-000026980000}"/>
    <cellStyle name="Porcentual 3 3 4 3" xfId="19492" xr:uid="{00000000-0005-0000-0000-000027980000}"/>
    <cellStyle name="Porcentual 3 3 5" xfId="15629" xr:uid="{00000000-0005-0000-0000-000028980000}"/>
    <cellStyle name="Porcentual 3 3 6" xfId="39978" xr:uid="{00000000-0005-0000-0000-000029980000}"/>
    <cellStyle name="Porcentual 3 3 7" xfId="18539" xr:uid="{00000000-0005-0000-0000-00002A980000}"/>
    <cellStyle name="Porcentual 3 4" xfId="15630" xr:uid="{00000000-0005-0000-0000-00002B980000}"/>
    <cellStyle name="Porcentual 3 4 2" xfId="15631" xr:uid="{00000000-0005-0000-0000-00002C980000}"/>
    <cellStyle name="Porcentual 3 4 2 2" xfId="15632" xr:uid="{00000000-0005-0000-0000-00002D980000}"/>
    <cellStyle name="Porcentual 3 4 2 2 2" xfId="15633" xr:uid="{00000000-0005-0000-0000-00002E980000}"/>
    <cellStyle name="Porcentual 3 4 2 2 3" xfId="20488" xr:uid="{00000000-0005-0000-0000-00002F980000}"/>
    <cellStyle name="Porcentual 3 4 2 3" xfId="15634" xr:uid="{00000000-0005-0000-0000-000030980000}"/>
    <cellStyle name="Porcentual 3 4 2 4" xfId="39981" xr:uid="{00000000-0005-0000-0000-000031980000}"/>
    <cellStyle name="Porcentual 3 4 2 5" xfId="18544" xr:uid="{00000000-0005-0000-0000-000032980000}"/>
    <cellStyle name="Porcentual 3 4 3" xfId="15635" xr:uid="{00000000-0005-0000-0000-000033980000}"/>
    <cellStyle name="Porcentual 3 4 3 2" xfId="15636" xr:uid="{00000000-0005-0000-0000-000034980000}"/>
    <cellStyle name="Porcentual 3 4 3 3" xfId="19494" xr:uid="{00000000-0005-0000-0000-000035980000}"/>
    <cellStyle name="Porcentual 3 4 4" xfId="15637" xr:uid="{00000000-0005-0000-0000-000036980000}"/>
    <cellStyle name="Porcentual 3 4 5" xfId="39980" xr:uid="{00000000-0005-0000-0000-000037980000}"/>
    <cellStyle name="Porcentual 3 4 6" xfId="18543" xr:uid="{00000000-0005-0000-0000-000038980000}"/>
    <cellStyle name="Porcentual 3 5" xfId="15638" xr:uid="{00000000-0005-0000-0000-000039980000}"/>
    <cellStyle name="Porcentual 3 5 2" xfId="15639" xr:uid="{00000000-0005-0000-0000-00003A980000}"/>
    <cellStyle name="Porcentual 3 5 2 2" xfId="15640" xr:uid="{00000000-0005-0000-0000-00003B980000}"/>
    <cellStyle name="Porcentual 3 5 2 2 2" xfId="15641" xr:uid="{00000000-0005-0000-0000-00003C980000}"/>
    <cellStyle name="Porcentual 3 5 2 2 3" xfId="20621" xr:uid="{00000000-0005-0000-0000-00003D980000}"/>
    <cellStyle name="Porcentual 3 5 2 3" xfId="15642" xr:uid="{00000000-0005-0000-0000-00003E980000}"/>
    <cellStyle name="Porcentual 3 5 2 4" xfId="38322" xr:uid="{00000000-0005-0000-0000-00003F980000}"/>
    <cellStyle name="Porcentual 3 5 2 5" xfId="18546" xr:uid="{00000000-0005-0000-0000-000040980000}"/>
    <cellStyle name="Porcentual 3 5 3" xfId="15643" xr:uid="{00000000-0005-0000-0000-000041980000}"/>
    <cellStyle name="Porcentual 3 5 3 2" xfId="15644" xr:uid="{00000000-0005-0000-0000-000042980000}"/>
    <cellStyle name="Porcentual 3 5 3 3" xfId="19495" xr:uid="{00000000-0005-0000-0000-000043980000}"/>
    <cellStyle name="Porcentual 3 5 4" xfId="15645" xr:uid="{00000000-0005-0000-0000-000044980000}"/>
    <cellStyle name="Porcentual 3 5 5" xfId="18545" xr:uid="{00000000-0005-0000-0000-000045980000}"/>
    <cellStyle name="Porcentual 3 6" xfId="15646" xr:uid="{00000000-0005-0000-0000-000046980000}"/>
    <cellStyle name="Porcentual 3 6 2" xfId="15647" xr:uid="{00000000-0005-0000-0000-000047980000}"/>
    <cellStyle name="Porcentual 3 6 2 2" xfId="15648" xr:uid="{00000000-0005-0000-0000-000048980000}"/>
    <cellStyle name="Porcentual 3 6 2 3" xfId="20481" xr:uid="{00000000-0005-0000-0000-000049980000}"/>
    <cellStyle name="Porcentual 3 6 3" xfId="15649" xr:uid="{00000000-0005-0000-0000-00004A980000}"/>
    <cellStyle name="Porcentual 3 6 4" xfId="18547" xr:uid="{00000000-0005-0000-0000-00004B980000}"/>
    <cellStyle name="Porcentual 3 7" xfId="15650" xr:uid="{00000000-0005-0000-0000-00004C980000}"/>
    <cellStyle name="Porcentual 3 8" xfId="35751" xr:uid="{00000000-0005-0000-0000-00004D980000}"/>
    <cellStyle name="Porcentual 3 9" xfId="18530" xr:uid="{00000000-0005-0000-0000-00004E980000}"/>
    <cellStyle name="Porcentual 36" xfId="15651" xr:uid="{00000000-0005-0000-0000-00004F980000}"/>
    <cellStyle name="Porcentual 37" xfId="15652" xr:uid="{00000000-0005-0000-0000-000050980000}"/>
    <cellStyle name="Porcentual 37 2" xfId="15653" xr:uid="{00000000-0005-0000-0000-000051980000}"/>
    <cellStyle name="Porcentual 37 2 2" xfId="15654" xr:uid="{00000000-0005-0000-0000-000052980000}"/>
    <cellStyle name="Porcentual 37 2 2 2" xfId="24456" xr:uid="{00000000-0005-0000-0000-000053980000}"/>
    <cellStyle name="Porcentual 37 2 3" xfId="15655" xr:uid="{00000000-0005-0000-0000-000054980000}"/>
    <cellStyle name="Porcentual 37 2 3 2" xfId="28292" xr:uid="{00000000-0005-0000-0000-000055980000}"/>
    <cellStyle name="Porcentual 37 2 4" xfId="15656" xr:uid="{00000000-0005-0000-0000-000056980000}"/>
    <cellStyle name="Porcentual 37 2 4 2" xfId="32129" xr:uid="{00000000-0005-0000-0000-000057980000}"/>
    <cellStyle name="Porcentual 37 3" xfId="15657" xr:uid="{00000000-0005-0000-0000-000058980000}"/>
    <cellStyle name="Porcentual 37 3 2" xfId="15658" xr:uid="{00000000-0005-0000-0000-000059980000}"/>
    <cellStyle name="Porcentual 37 3 2 2" xfId="24457" xr:uid="{00000000-0005-0000-0000-00005A980000}"/>
    <cellStyle name="Porcentual 37 3 3" xfId="15659" xr:uid="{00000000-0005-0000-0000-00005B980000}"/>
    <cellStyle name="Porcentual 37 3 3 2" xfId="28293" xr:uid="{00000000-0005-0000-0000-00005C980000}"/>
    <cellStyle name="Porcentual 37 3 4" xfId="15660" xr:uid="{00000000-0005-0000-0000-00005D980000}"/>
    <cellStyle name="Porcentual 37 3 4 2" xfId="32130" xr:uid="{00000000-0005-0000-0000-00005E980000}"/>
    <cellStyle name="Porcentual 38" xfId="15661" xr:uid="{00000000-0005-0000-0000-00005F980000}"/>
    <cellStyle name="Porcentual 38 2" xfId="15662" xr:uid="{00000000-0005-0000-0000-000060980000}"/>
    <cellStyle name="Porcentual 38 2 2" xfId="15663" xr:uid="{00000000-0005-0000-0000-000061980000}"/>
    <cellStyle name="Porcentual 38 2 2 2" xfId="20628" xr:uid="{00000000-0005-0000-0000-000062980000}"/>
    <cellStyle name="Porcentual 38 2 3" xfId="15664" xr:uid="{00000000-0005-0000-0000-000063980000}"/>
    <cellStyle name="Porcentual 38 2 3 2" xfId="24459" xr:uid="{00000000-0005-0000-0000-000064980000}"/>
    <cellStyle name="Porcentual 38 2 4" xfId="15665" xr:uid="{00000000-0005-0000-0000-000065980000}"/>
    <cellStyle name="Porcentual 38 2 4 2" xfId="28295" xr:uid="{00000000-0005-0000-0000-000066980000}"/>
    <cellStyle name="Porcentual 38 2 5" xfId="15666" xr:uid="{00000000-0005-0000-0000-000067980000}"/>
    <cellStyle name="Porcentual 38 2 5 2" xfId="32132" xr:uid="{00000000-0005-0000-0000-000068980000}"/>
    <cellStyle name="Porcentual 38 3" xfId="15667" xr:uid="{00000000-0005-0000-0000-000069980000}"/>
    <cellStyle name="Porcentual 38 3 2" xfId="15668" xr:uid="{00000000-0005-0000-0000-00006A980000}"/>
    <cellStyle name="Porcentual 38 3 2 2" xfId="20629" xr:uid="{00000000-0005-0000-0000-00006B980000}"/>
    <cellStyle name="Porcentual 38 3 3" xfId="15669" xr:uid="{00000000-0005-0000-0000-00006C980000}"/>
    <cellStyle name="Porcentual 38 3 3 2" xfId="24460" xr:uid="{00000000-0005-0000-0000-00006D980000}"/>
    <cellStyle name="Porcentual 38 3 4" xfId="15670" xr:uid="{00000000-0005-0000-0000-00006E980000}"/>
    <cellStyle name="Porcentual 38 3 4 2" xfId="28296" xr:uid="{00000000-0005-0000-0000-00006F980000}"/>
    <cellStyle name="Porcentual 38 3 5" xfId="15671" xr:uid="{00000000-0005-0000-0000-000070980000}"/>
    <cellStyle name="Porcentual 38 3 5 2" xfId="32133" xr:uid="{00000000-0005-0000-0000-000071980000}"/>
    <cellStyle name="Porcentual 38 4" xfId="15672" xr:uid="{00000000-0005-0000-0000-000072980000}"/>
    <cellStyle name="Porcentual 38 4 2" xfId="24458" xr:uid="{00000000-0005-0000-0000-000073980000}"/>
    <cellStyle name="Porcentual 38 5" xfId="15673" xr:uid="{00000000-0005-0000-0000-000074980000}"/>
    <cellStyle name="Porcentual 38 5 2" xfId="28294" xr:uid="{00000000-0005-0000-0000-000075980000}"/>
    <cellStyle name="Porcentual 38 6" xfId="15674" xr:uid="{00000000-0005-0000-0000-000076980000}"/>
    <cellStyle name="Porcentual 38 6 2" xfId="32131" xr:uid="{00000000-0005-0000-0000-000077980000}"/>
    <cellStyle name="Porcentual 4" xfId="15675" xr:uid="{00000000-0005-0000-0000-000078980000}"/>
    <cellStyle name="Porcentual 4 10" xfId="15676" xr:uid="{00000000-0005-0000-0000-000079980000}"/>
    <cellStyle name="Porcentual 4 10 2" xfId="32134" xr:uid="{00000000-0005-0000-0000-00007A980000}"/>
    <cellStyle name="Porcentual 4 11" xfId="15677" xr:uid="{00000000-0005-0000-0000-00007B980000}"/>
    <cellStyle name="Porcentual 4 12" xfId="37313" xr:uid="{00000000-0005-0000-0000-00007C980000}"/>
    <cellStyle name="Porcentual 4 13" xfId="18548" xr:uid="{00000000-0005-0000-0000-00007D980000}"/>
    <cellStyle name="Porcentual 4 2" xfId="15678" xr:uid="{00000000-0005-0000-0000-00007E980000}"/>
    <cellStyle name="Porcentual 4 2 10" xfId="37638" xr:uid="{00000000-0005-0000-0000-00007F980000}"/>
    <cellStyle name="Porcentual 4 2 11" xfId="18549" xr:uid="{00000000-0005-0000-0000-000080980000}"/>
    <cellStyle name="Porcentual 4 2 2" xfId="15679" xr:uid="{00000000-0005-0000-0000-000081980000}"/>
    <cellStyle name="Porcentual 4 2 2 2" xfId="15680" xr:uid="{00000000-0005-0000-0000-000082980000}"/>
    <cellStyle name="Porcentual 4 2 2 2 2" xfId="15681" xr:uid="{00000000-0005-0000-0000-000083980000}"/>
    <cellStyle name="Porcentual 4 2 2 2 2 2" xfId="15682" xr:uid="{00000000-0005-0000-0000-000084980000}"/>
    <cellStyle name="Porcentual 4 2 2 2 2 2 2" xfId="15683" xr:uid="{00000000-0005-0000-0000-000085980000}"/>
    <cellStyle name="Porcentual 4 2 2 2 2 2 2 2" xfId="20635" xr:uid="{00000000-0005-0000-0000-000086980000}"/>
    <cellStyle name="Porcentual 4 2 2 2 2 2 3" xfId="15684" xr:uid="{00000000-0005-0000-0000-000087980000}"/>
    <cellStyle name="Porcentual 4 2 2 2 2 2 3 2" xfId="24466" xr:uid="{00000000-0005-0000-0000-000088980000}"/>
    <cellStyle name="Porcentual 4 2 2 2 2 2 4" xfId="15685" xr:uid="{00000000-0005-0000-0000-000089980000}"/>
    <cellStyle name="Porcentual 4 2 2 2 2 2 4 2" xfId="28302" xr:uid="{00000000-0005-0000-0000-00008A980000}"/>
    <cellStyle name="Porcentual 4 2 2 2 2 2 5" xfId="15686" xr:uid="{00000000-0005-0000-0000-00008B980000}"/>
    <cellStyle name="Porcentual 4 2 2 2 2 2 5 2" xfId="32139" xr:uid="{00000000-0005-0000-0000-00008C980000}"/>
    <cellStyle name="Porcentual 4 2 2 2 2 2 6" xfId="20493" xr:uid="{00000000-0005-0000-0000-00008D980000}"/>
    <cellStyle name="Porcentual 4 2 2 2 2 3" xfId="15687" xr:uid="{00000000-0005-0000-0000-00008E980000}"/>
    <cellStyle name="Porcentual 4 2 2 2 2 3 2" xfId="20634" xr:uid="{00000000-0005-0000-0000-00008F980000}"/>
    <cellStyle name="Porcentual 4 2 2 2 2 4" xfId="15688" xr:uid="{00000000-0005-0000-0000-000090980000}"/>
    <cellStyle name="Porcentual 4 2 2 2 2 4 2" xfId="24465" xr:uid="{00000000-0005-0000-0000-000091980000}"/>
    <cellStyle name="Porcentual 4 2 2 2 2 5" xfId="15689" xr:uid="{00000000-0005-0000-0000-000092980000}"/>
    <cellStyle name="Porcentual 4 2 2 2 2 5 2" xfId="28301" xr:uid="{00000000-0005-0000-0000-000093980000}"/>
    <cellStyle name="Porcentual 4 2 2 2 2 6" xfId="15690" xr:uid="{00000000-0005-0000-0000-000094980000}"/>
    <cellStyle name="Porcentual 4 2 2 2 2 6 2" xfId="32138" xr:uid="{00000000-0005-0000-0000-000095980000}"/>
    <cellStyle name="Porcentual 4 2 2 2 2 7" xfId="18552" xr:uid="{00000000-0005-0000-0000-000096980000}"/>
    <cellStyle name="Porcentual 4 2 2 2 3" xfId="15691" xr:uid="{00000000-0005-0000-0000-000097980000}"/>
    <cellStyle name="Porcentual 4 2 2 2 3 2" xfId="15692" xr:uid="{00000000-0005-0000-0000-000098980000}"/>
    <cellStyle name="Porcentual 4 2 2 2 3 2 2" xfId="20636" xr:uid="{00000000-0005-0000-0000-000099980000}"/>
    <cellStyle name="Porcentual 4 2 2 2 3 3" xfId="15693" xr:uid="{00000000-0005-0000-0000-00009A980000}"/>
    <cellStyle name="Porcentual 4 2 2 2 3 3 2" xfId="24467" xr:uid="{00000000-0005-0000-0000-00009B980000}"/>
    <cellStyle name="Porcentual 4 2 2 2 3 4" xfId="15694" xr:uid="{00000000-0005-0000-0000-00009C980000}"/>
    <cellStyle name="Porcentual 4 2 2 2 3 4 2" xfId="28303" xr:uid="{00000000-0005-0000-0000-00009D980000}"/>
    <cellStyle name="Porcentual 4 2 2 2 3 5" xfId="15695" xr:uid="{00000000-0005-0000-0000-00009E980000}"/>
    <cellStyle name="Porcentual 4 2 2 2 3 5 2" xfId="32140" xr:uid="{00000000-0005-0000-0000-00009F980000}"/>
    <cellStyle name="Porcentual 4 2 2 2 3 6" xfId="19499" xr:uid="{00000000-0005-0000-0000-0000A0980000}"/>
    <cellStyle name="Porcentual 4 2 2 2 4" xfId="15696" xr:uid="{00000000-0005-0000-0000-0000A1980000}"/>
    <cellStyle name="Porcentual 4 2 2 2 4 2" xfId="20633" xr:uid="{00000000-0005-0000-0000-0000A2980000}"/>
    <cellStyle name="Porcentual 4 2 2 2 5" xfId="15697" xr:uid="{00000000-0005-0000-0000-0000A3980000}"/>
    <cellStyle name="Porcentual 4 2 2 2 5 2" xfId="24464" xr:uid="{00000000-0005-0000-0000-0000A4980000}"/>
    <cellStyle name="Porcentual 4 2 2 2 6" xfId="15698" xr:uid="{00000000-0005-0000-0000-0000A5980000}"/>
    <cellStyle name="Porcentual 4 2 2 2 6 2" xfId="28300" xr:uid="{00000000-0005-0000-0000-0000A6980000}"/>
    <cellStyle name="Porcentual 4 2 2 2 7" xfId="15699" xr:uid="{00000000-0005-0000-0000-0000A7980000}"/>
    <cellStyle name="Porcentual 4 2 2 2 7 2" xfId="32137" xr:uid="{00000000-0005-0000-0000-0000A8980000}"/>
    <cellStyle name="Porcentual 4 2 2 2 8" xfId="18551" xr:uid="{00000000-0005-0000-0000-0000A9980000}"/>
    <cellStyle name="Porcentual 4 2 2 3" xfId="15700" xr:uid="{00000000-0005-0000-0000-0000AA980000}"/>
    <cellStyle name="Porcentual 4 2 2 3 2" xfId="15701" xr:uid="{00000000-0005-0000-0000-0000AB980000}"/>
    <cellStyle name="Porcentual 4 2 2 3 2 2" xfId="15702" xr:uid="{00000000-0005-0000-0000-0000AC980000}"/>
    <cellStyle name="Porcentual 4 2 2 3 2 2 2" xfId="20638" xr:uid="{00000000-0005-0000-0000-0000AD980000}"/>
    <cellStyle name="Porcentual 4 2 2 3 2 3" xfId="15703" xr:uid="{00000000-0005-0000-0000-0000AE980000}"/>
    <cellStyle name="Porcentual 4 2 2 3 2 3 2" xfId="24469" xr:uid="{00000000-0005-0000-0000-0000AF980000}"/>
    <cellStyle name="Porcentual 4 2 2 3 2 4" xfId="15704" xr:uid="{00000000-0005-0000-0000-0000B0980000}"/>
    <cellStyle name="Porcentual 4 2 2 3 2 4 2" xfId="28305" xr:uid="{00000000-0005-0000-0000-0000B1980000}"/>
    <cellStyle name="Porcentual 4 2 2 3 2 5" xfId="15705" xr:uid="{00000000-0005-0000-0000-0000B2980000}"/>
    <cellStyle name="Porcentual 4 2 2 3 2 5 2" xfId="32142" xr:uid="{00000000-0005-0000-0000-0000B3980000}"/>
    <cellStyle name="Porcentual 4 2 2 3 2 6" xfId="20492" xr:uid="{00000000-0005-0000-0000-0000B4980000}"/>
    <cellStyle name="Porcentual 4 2 2 3 3" xfId="15706" xr:uid="{00000000-0005-0000-0000-0000B5980000}"/>
    <cellStyle name="Porcentual 4 2 2 3 3 2" xfId="20637" xr:uid="{00000000-0005-0000-0000-0000B6980000}"/>
    <cellStyle name="Porcentual 4 2 2 3 4" xfId="15707" xr:uid="{00000000-0005-0000-0000-0000B7980000}"/>
    <cellStyle name="Porcentual 4 2 2 3 4 2" xfId="24468" xr:uid="{00000000-0005-0000-0000-0000B8980000}"/>
    <cellStyle name="Porcentual 4 2 2 3 5" xfId="15708" xr:uid="{00000000-0005-0000-0000-0000B9980000}"/>
    <cellStyle name="Porcentual 4 2 2 3 5 2" xfId="28304" xr:uid="{00000000-0005-0000-0000-0000BA980000}"/>
    <cellStyle name="Porcentual 4 2 2 3 6" xfId="15709" xr:uid="{00000000-0005-0000-0000-0000BB980000}"/>
    <cellStyle name="Porcentual 4 2 2 3 6 2" xfId="32141" xr:uid="{00000000-0005-0000-0000-0000BC980000}"/>
    <cellStyle name="Porcentual 4 2 2 3 7" xfId="18553" xr:uid="{00000000-0005-0000-0000-0000BD980000}"/>
    <cellStyle name="Porcentual 4 2 2 4" xfId="15710" xr:uid="{00000000-0005-0000-0000-0000BE980000}"/>
    <cellStyle name="Porcentual 4 2 2 4 2" xfId="15711" xr:uid="{00000000-0005-0000-0000-0000BF980000}"/>
    <cellStyle name="Porcentual 4 2 2 4 2 2" xfId="20639" xr:uid="{00000000-0005-0000-0000-0000C0980000}"/>
    <cellStyle name="Porcentual 4 2 2 4 3" xfId="15712" xr:uid="{00000000-0005-0000-0000-0000C1980000}"/>
    <cellStyle name="Porcentual 4 2 2 4 3 2" xfId="24470" xr:uid="{00000000-0005-0000-0000-0000C2980000}"/>
    <cellStyle name="Porcentual 4 2 2 4 4" xfId="15713" xr:uid="{00000000-0005-0000-0000-0000C3980000}"/>
    <cellStyle name="Porcentual 4 2 2 4 4 2" xfId="28306" xr:uid="{00000000-0005-0000-0000-0000C4980000}"/>
    <cellStyle name="Porcentual 4 2 2 4 5" xfId="15714" xr:uid="{00000000-0005-0000-0000-0000C5980000}"/>
    <cellStyle name="Porcentual 4 2 2 4 5 2" xfId="32143" xr:uid="{00000000-0005-0000-0000-0000C6980000}"/>
    <cellStyle name="Porcentual 4 2 2 4 6" xfId="19498" xr:uid="{00000000-0005-0000-0000-0000C7980000}"/>
    <cellStyle name="Porcentual 4 2 2 5" xfId="15715" xr:uid="{00000000-0005-0000-0000-0000C8980000}"/>
    <cellStyle name="Porcentual 4 2 2 5 2" xfId="20632" xr:uid="{00000000-0005-0000-0000-0000C9980000}"/>
    <cellStyle name="Porcentual 4 2 2 6" xfId="15716" xr:uid="{00000000-0005-0000-0000-0000CA980000}"/>
    <cellStyle name="Porcentual 4 2 2 6 2" xfId="24463" xr:uid="{00000000-0005-0000-0000-0000CB980000}"/>
    <cellStyle name="Porcentual 4 2 2 7" xfId="15717" xr:uid="{00000000-0005-0000-0000-0000CC980000}"/>
    <cellStyle name="Porcentual 4 2 2 7 2" xfId="28299" xr:uid="{00000000-0005-0000-0000-0000CD980000}"/>
    <cellStyle name="Porcentual 4 2 2 8" xfId="15718" xr:uid="{00000000-0005-0000-0000-0000CE980000}"/>
    <cellStyle name="Porcentual 4 2 2 8 2" xfId="32136" xr:uid="{00000000-0005-0000-0000-0000CF980000}"/>
    <cellStyle name="Porcentual 4 2 2 9" xfId="18550" xr:uid="{00000000-0005-0000-0000-0000D0980000}"/>
    <cellStyle name="Porcentual 4 2 3" xfId="15719" xr:uid="{00000000-0005-0000-0000-0000D1980000}"/>
    <cellStyle name="Porcentual 4 2 3 2" xfId="15720" xr:uid="{00000000-0005-0000-0000-0000D2980000}"/>
    <cellStyle name="Porcentual 4 2 3 2 2" xfId="15721" xr:uid="{00000000-0005-0000-0000-0000D3980000}"/>
    <cellStyle name="Porcentual 4 2 3 2 2 2" xfId="15722" xr:uid="{00000000-0005-0000-0000-0000D4980000}"/>
    <cellStyle name="Porcentual 4 2 3 2 2 2 2" xfId="20642" xr:uid="{00000000-0005-0000-0000-0000D5980000}"/>
    <cellStyle name="Porcentual 4 2 3 2 2 3" xfId="15723" xr:uid="{00000000-0005-0000-0000-0000D6980000}"/>
    <cellStyle name="Porcentual 4 2 3 2 2 3 2" xfId="24473" xr:uid="{00000000-0005-0000-0000-0000D7980000}"/>
    <cellStyle name="Porcentual 4 2 3 2 2 4" xfId="15724" xr:uid="{00000000-0005-0000-0000-0000D8980000}"/>
    <cellStyle name="Porcentual 4 2 3 2 2 4 2" xfId="28309" xr:uid="{00000000-0005-0000-0000-0000D9980000}"/>
    <cellStyle name="Porcentual 4 2 3 2 2 5" xfId="15725" xr:uid="{00000000-0005-0000-0000-0000DA980000}"/>
    <cellStyle name="Porcentual 4 2 3 2 2 5 2" xfId="32146" xr:uid="{00000000-0005-0000-0000-0000DB980000}"/>
    <cellStyle name="Porcentual 4 2 3 2 2 6" xfId="20494" xr:uid="{00000000-0005-0000-0000-0000DC980000}"/>
    <cellStyle name="Porcentual 4 2 3 2 3" xfId="15726" xr:uid="{00000000-0005-0000-0000-0000DD980000}"/>
    <cellStyle name="Porcentual 4 2 3 2 3 2" xfId="20641" xr:uid="{00000000-0005-0000-0000-0000DE980000}"/>
    <cellStyle name="Porcentual 4 2 3 2 4" xfId="15727" xr:uid="{00000000-0005-0000-0000-0000DF980000}"/>
    <cellStyle name="Porcentual 4 2 3 2 4 2" xfId="24472" xr:uid="{00000000-0005-0000-0000-0000E0980000}"/>
    <cellStyle name="Porcentual 4 2 3 2 5" xfId="15728" xr:uid="{00000000-0005-0000-0000-0000E1980000}"/>
    <cellStyle name="Porcentual 4 2 3 2 5 2" xfId="28308" xr:uid="{00000000-0005-0000-0000-0000E2980000}"/>
    <cellStyle name="Porcentual 4 2 3 2 6" xfId="15729" xr:uid="{00000000-0005-0000-0000-0000E3980000}"/>
    <cellStyle name="Porcentual 4 2 3 2 6 2" xfId="32145" xr:uid="{00000000-0005-0000-0000-0000E4980000}"/>
    <cellStyle name="Porcentual 4 2 3 2 7" xfId="18555" xr:uid="{00000000-0005-0000-0000-0000E5980000}"/>
    <cellStyle name="Porcentual 4 2 3 3" xfId="15730" xr:uid="{00000000-0005-0000-0000-0000E6980000}"/>
    <cellStyle name="Porcentual 4 2 3 3 2" xfId="15731" xr:uid="{00000000-0005-0000-0000-0000E7980000}"/>
    <cellStyle name="Porcentual 4 2 3 3 2 2" xfId="20643" xr:uid="{00000000-0005-0000-0000-0000E8980000}"/>
    <cellStyle name="Porcentual 4 2 3 3 3" xfId="15732" xr:uid="{00000000-0005-0000-0000-0000E9980000}"/>
    <cellStyle name="Porcentual 4 2 3 3 3 2" xfId="24474" xr:uid="{00000000-0005-0000-0000-0000EA980000}"/>
    <cellStyle name="Porcentual 4 2 3 3 4" xfId="15733" xr:uid="{00000000-0005-0000-0000-0000EB980000}"/>
    <cellStyle name="Porcentual 4 2 3 3 4 2" xfId="28310" xr:uid="{00000000-0005-0000-0000-0000EC980000}"/>
    <cellStyle name="Porcentual 4 2 3 3 5" xfId="15734" xr:uid="{00000000-0005-0000-0000-0000ED980000}"/>
    <cellStyle name="Porcentual 4 2 3 3 5 2" xfId="32147" xr:uid="{00000000-0005-0000-0000-0000EE980000}"/>
    <cellStyle name="Porcentual 4 2 3 3 6" xfId="19500" xr:uid="{00000000-0005-0000-0000-0000EF980000}"/>
    <cellStyle name="Porcentual 4 2 3 4" xfId="15735" xr:uid="{00000000-0005-0000-0000-0000F0980000}"/>
    <cellStyle name="Porcentual 4 2 3 4 2" xfId="20640" xr:uid="{00000000-0005-0000-0000-0000F1980000}"/>
    <cellStyle name="Porcentual 4 2 3 5" xfId="15736" xr:uid="{00000000-0005-0000-0000-0000F2980000}"/>
    <cellStyle name="Porcentual 4 2 3 5 2" xfId="24471" xr:uid="{00000000-0005-0000-0000-0000F3980000}"/>
    <cellStyle name="Porcentual 4 2 3 6" xfId="15737" xr:uid="{00000000-0005-0000-0000-0000F4980000}"/>
    <cellStyle name="Porcentual 4 2 3 6 2" xfId="28307" xr:uid="{00000000-0005-0000-0000-0000F5980000}"/>
    <cellStyle name="Porcentual 4 2 3 7" xfId="15738" xr:uid="{00000000-0005-0000-0000-0000F6980000}"/>
    <cellStyle name="Porcentual 4 2 3 7 2" xfId="32144" xr:uid="{00000000-0005-0000-0000-0000F7980000}"/>
    <cellStyle name="Porcentual 4 2 3 8" xfId="18554" xr:uid="{00000000-0005-0000-0000-0000F8980000}"/>
    <cellStyle name="Porcentual 4 2 4" xfId="15739" xr:uid="{00000000-0005-0000-0000-0000F9980000}"/>
    <cellStyle name="Porcentual 4 2 4 2" xfId="15740" xr:uid="{00000000-0005-0000-0000-0000FA980000}"/>
    <cellStyle name="Porcentual 4 2 4 2 2" xfId="15741" xr:uid="{00000000-0005-0000-0000-0000FB980000}"/>
    <cellStyle name="Porcentual 4 2 4 2 2 2" xfId="20645" xr:uid="{00000000-0005-0000-0000-0000FC980000}"/>
    <cellStyle name="Porcentual 4 2 4 2 3" xfId="15742" xr:uid="{00000000-0005-0000-0000-0000FD980000}"/>
    <cellStyle name="Porcentual 4 2 4 2 3 2" xfId="24476" xr:uid="{00000000-0005-0000-0000-0000FE980000}"/>
    <cellStyle name="Porcentual 4 2 4 2 4" xfId="15743" xr:uid="{00000000-0005-0000-0000-0000FF980000}"/>
    <cellStyle name="Porcentual 4 2 4 2 4 2" xfId="28312" xr:uid="{00000000-0005-0000-0000-000000990000}"/>
    <cellStyle name="Porcentual 4 2 4 2 5" xfId="15744" xr:uid="{00000000-0005-0000-0000-000001990000}"/>
    <cellStyle name="Porcentual 4 2 4 2 5 2" xfId="32149" xr:uid="{00000000-0005-0000-0000-000002990000}"/>
    <cellStyle name="Porcentual 4 2 4 2 6" xfId="20491" xr:uid="{00000000-0005-0000-0000-000003990000}"/>
    <cellStyle name="Porcentual 4 2 4 3" xfId="15745" xr:uid="{00000000-0005-0000-0000-000004990000}"/>
    <cellStyle name="Porcentual 4 2 4 3 2" xfId="20644" xr:uid="{00000000-0005-0000-0000-000005990000}"/>
    <cellStyle name="Porcentual 4 2 4 4" xfId="15746" xr:uid="{00000000-0005-0000-0000-000006990000}"/>
    <cellStyle name="Porcentual 4 2 4 4 2" xfId="24475" xr:uid="{00000000-0005-0000-0000-000007990000}"/>
    <cellStyle name="Porcentual 4 2 4 5" xfId="15747" xr:uid="{00000000-0005-0000-0000-000008990000}"/>
    <cellStyle name="Porcentual 4 2 4 5 2" xfId="28311" xr:uid="{00000000-0005-0000-0000-000009990000}"/>
    <cellStyle name="Porcentual 4 2 4 6" xfId="15748" xr:uid="{00000000-0005-0000-0000-00000A990000}"/>
    <cellStyle name="Porcentual 4 2 4 6 2" xfId="32148" xr:uid="{00000000-0005-0000-0000-00000B990000}"/>
    <cellStyle name="Porcentual 4 2 4 7" xfId="18556" xr:uid="{00000000-0005-0000-0000-00000C990000}"/>
    <cellStyle name="Porcentual 4 2 5" xfId="15749" xr:uid="{00000000-0005-0000-0000-00000D990000}"/>
    <cellStyle name="Porcentual 4 2 5 2" xfId="15750" xr:uid="{00000000-0005-0000-0000-00000E990000}"/>
    <cellStyle name="Porcentual 4 2 5 2 2" xfId="20646" xr:uid="{00000000-0005-0000-0000-00000F990000}"/>
    <cellStyle name="Porcentual 4 2 5 3" xfId="15751" xr:uid="{00000000-0005-0000-0000-000010990000}"/>
    <cellStyle name="Porcentual 4 2 5 3 2" xfId="24477" xr:uid="{00000000-0005-0000-0000-000011990000}"/>
    <cellStyle name="Porcentual 4 2 5 4" xfId="15752" xr:uid="{00000000-0005-0000-0000-000012990000}"/>
    <cellStyle name="Porcentual 4 2 5 4 2" xfId="28313" xr:uid="{00000000-0005-0000-0000-000013990000}"/>
    <cellStyle name="Porcentual 4 2 5 5" xfId="15753" xr:uid="{00000000-0005-0000-0000-000014990000}"/>
    <cellStyle name="Porcentual 4 2 5 5 2" xfId="32150" xr:uid="{00000000-0005-0000-0000-000015990000}"/>
    <cellStyle name="Porcentual 4 2 5 6" xfId="19497" xr:uid="{00000000-0005-0000-0000-000016990000}"/>
    <cellStyle name="Porcentual 4 2 6" xfId="15754" xr:uid="{00000000-0005-0000-0000-000017990000}"/>
    <cellStyle name="Porcentual 4 2 6 2" xfId="20631" xr:uid="{00000000-0005-0000-0000-000018990000}"/>
    <cellStyle name="Porcentual 4 2 7" xfId="15755" xr:uid="{00000000-0005-0000-0000-000019990000}"/>
    <cellStyle name="Porcentual 4 2 7 2" xfId="24462" xr:uid="{00000000-0005-0000-0000-00001A990000}"/>
    <cellStyle name="Porcentual 4 2 8" xfId="15756" xr:uid="{00000000-0005-0000-0000-00001B990000}"/>
    <cellStyle name="Porcentual 4 2 8 2" xfId="28298" xr:uid="{00000000-0005-0000-0000-00001C990000}"/>
    <cellStyle name="Porcentual 4 2 9" xfId="15757" xr:uid="{00000000-0005-0000-0000-00001D990000}"/>
    <cellStyle name="Porcentual 4 2 9 2" xfId="32135" xr:uid="{00000000-0005-0000-0000-00001E990000}"/>
    <cellStyle name="Porcentual 4 3" xfId="15758" xr:uid="{00000000-0005-0000-0000-00001F990000}"/>
    <cellStyle name="Porcentual 4 3 10" xfId="18557" xr:uid="{00000000-0005-0000-0000-000020990000}"/>
    <cellStyle name="Porcentual 4 3 2" xfId="15759" xr:uid="{00000000-0005-0000-0000-000021990000}"/>
    <cellStyle name="Porcentual 4 3 2 2" xfId="15760" xr:uid="{00000000-0005-0000-0000-000022990000}"/>
    <cellStyle name="Porcentual 4 3 2 2 2" xfId="15761" xr:uid="{00000000-0005-0000-0000-000023990000}"/>
    <cellStyle name="Porcentual 4 3 2 2 2 2" xfId="15762" xr:uid="{00000000-0005-0000-0000-000024990000}"/>
    <cellStyle name="Porcentual 4 3 2 2 2 2 2" xfId="20650" xr:uid="{00000000-0005-0000-0000-000025990000}"/>
    <cellStyle name="Porcentual 4 3 2 2 2 3" xfId="15763" xr:uid="{00000000-0005-0000-0000-000026990000}"/>
    <cellStyle name="Porcentual 4 3 2 2 2 3 2" xfId="24481" xr:uid="{00000000-0005-0000-0000-000027990000}"/>
    <cellStyle name="Porcentual 4 3 2 2 2 4" xfId="15764" xr:uid="{00000000-0005-0000-0000-000028990000}"/>
    <cellStyle name="Porcentual 4 3 2 2 2 4 2" xfId="28317" xr:uid="{00000000-0005-0000-0000-000029990000}"/>
    <cellStyle name="Porcentual 4 3 2 2 2 5" xfId="15765" xr:uid="{00000000-0005-0000-0000-00002A990000}"/>
    <cellStyle name="Porcentual 4 3 2 2 2 5 2" xfId="32154" xr:uid="{00000000-0005-0000-0000-00002B990000}"/>
    <cellStyle name="Porcentual 4 3 2 2 2 6" xfId="20496" xr:uid="{00000000-0005-0000-0000-00002C990000}"/>
    <cellStyle name="Porcentual 4 3 2 2 3" xfId="15766" xr:uid="{00000000-0005-0000-0000-00002D990000}"/>
    <cellStyle name="Porcentual 4 3 2 2 3 2" xfId="20649" xr:uid="{00000000-0005-0000-0000-00002E990000}"/>
    <cellStyle name="Porcentual 4 3 2 2 4" xfId="15767" xr:uid="{00000000-0005-0000-0000-00002F990000}"/>
    <cellStyle name="Porcentual 4 3 2 2 4 2" xfId="24480" xr:uid="{00000000-0005-0000-0000-000030990000}"/>
    <cellStyle name="Porcentual 4 3 2 2 5" xfId="15768" xr:uid="{00000000-0005-0000-0000-000031990000}"/>
    <cellStyle name="Porcentual 4 3 2 2 5 2" xfId="28316" xr:uid="{00000000-0005-0000-0000-000032990000}"/>
    <cellStyle name="Porcentual 4 3 2 2 6" xfId="15769" xr:uid="{00000000-0005-0000-0000-000033990000}"/>
    <cellStyle name="Porcentual 4 3 2 2 6 2" xfId="32153" xr:uid="{00000000-0005-0000-0000-000034990000}"/>
    <cellStyle name="Porcentual 4 3 2 2 7" xfId="18559" xr:uid="{00000000-0005-0000-0000-000035990000}"/>
    <cellStyle name="Porcentual 4 3 2 3" xfId="15770" xr:uid="{00000000-0005-0000-0000-000036990000}"/>
    <cellStyle name="Porcentual 4 3 2 3 2" xfId="15771" xr:uid="{00000000-0005-0000-0000-000037990000}"/>
    <cellStyle name="Porcentual 4 3 2 3 2 2" xfId="20651" xr:uid="{00000000-0005-0000-0000-000038990000}"/>
    <cellStyle name="Porcentual 4 3 2 3 3" xfId="15772" xr:uid="{00000000-0005-0000-0000-000039990000}"/>
    <cellStyle name="Porcentual 4 3 2 3 3 2" xfId="24482" xr:uid="{00000000-0005-0000-0000-00003A990000}"/>
    <cellStyle name="Porcentual 4 3 2 3 4" xfId="15773" xr:uid="{00000000-0005-0000-0000-00003B990000}"/>
    <cellStyle name="Porcentual 4 3 2 3 4 2" xfId="28318" xr:uid="{00000000-0005-0000-0000-00003C990000}"/>
    <cellStyle name="Porcentual 4 3 2 3 5" xfId="15774" xr:uid="{00000000-0005-0000-0000-00003D990000}"/>
    <cellStyle name="Porcentual 4 3 2 3 5 2" xfId="32155" xr:uid="{00000000-0005-0000-0000-00003E990000}"/>
    <cellStyle name="Porcentual 4 3 2 3 6" xfId="19502" xr:uid="{00000000-0005-0000-0000-00003F990000}"/>
    <cellStyle name="Porcentual 4 3 2 4" xfId="15775" xr:uid="{00000000-0005-0000-0000-000040990000}"/>
    <cellStyle name="Porcentual 4 3 2 4 2" xfId="20648" xr:uid="{00000000-0005-0000-0000-000041990000}"/>
    <cellStyle name="Porcentual 4 3 2 5" xfId="15776" xr:uid="{00000000-0005-0000-0000-000042990000}"/>
    <cellStyle name="Porcentual 4 3 2 5 2" xfId="24479" xr:uid="{00000000-0005-0000-0000-000043990000}"/>
    <cellStyle name="Porcentual 4 3 2 6" xfId="15777" xr:uid="{00000000-0005-0000-0000-000044990000}"/>
    <cellStyle name="Porcentual 4 3 2 6 2" xfId="28315" xr:uid="{00000000-0005-0000-0000-000045990000}"/>
    <cellStyle name="Porcentual 4 3 2 7" xfId="15778" xr:uid="{00000000-0005-0000-0000-000046990000}"/>
    <cellStyle name="Porcentual 4 3 2 7 2" xfId="32152" xr:uid="{00000000-0005-0000-0000-000047990000}"/>
    <cellStyle name="Porcentual 4 3 2 8" xfId="18558" xr:uid="{00000000-0005-0000-0000-000048990000}"/>
    <cellStyle name="Porcentual 4 3 3" xfId="15779" xr:uid="{00000000-0005-0000-0000-000049990000}"/>
    <cellStyle name="Porcentual 4 3 3 2" xfId="15780" xr:uid="{00000000-0005-0000-0000-00004A990000}"/>
    <cellStyle name="Porcentual 4 3 3 2 2" xfId="15781" xr:uid="{00000000-0005-0000-0000-00004B990000}"/>
    <cellStyle name="Porcentual 4 3 3 2 2 2" xfId="20653" xr:uid="{00000000-0005-0000-0000-00004C990000}"/>
    <cellStyle name="Porcentual 4 3 3 2 3" xfId="15782" xr:uid="{00000000-0005-0000-0000-00004D990000}"/>
    <cellStyle name="Porcentual 4 3 3 2 3 2" xfId="24484" xr:uid="{00000000-0005-0000-0000-00004E990000}"/>
    <cellStyle name="Porcentual 4 3 3 2 4" xfId="15783" xr:uid="{00000000-0005-0000-0000-00004F990000}"/>
    <cellStyle name="Porcentual 4 3 3 2 4 2" xfId="28320" xr:uid="{00000000-0005-0000-0000-000050990000}"/>
    <cellStyle name="Porcentual 4 3 3 2 5" xfId="15784" xr:uid="{00000000-0005-0000-0000-000051990000}"/>
    <cellStyle name="Porcentual 4 3 3 2 5 2" xfId="32157" xr:uid="{00000000-0005-0000-0000-000052990000}"/>
    <cellStyle name="Porcentual 4 3 3 2 6" xfId="20495" xr:uid="{00000000-0005-0000-0000-000053990000}"/>
    <cellStyle name="Porcentual 4 3 3 3" xfId="15785" xr:uid="{00000000-0005-0000-0000-000054990000}"/>
    <cellStyle name="Porcentual 4 3 3 3 2" xfId="20652" xr:uid="{00000000-0005-0000-0000-000055990000}"/>
    <cellStyle name="Porcentual 4 3 3 4" xfId="15786" xr:uid="{00000000-0005-0000-0000-000056990000}"/>
    <cellStyle name="Porcentual 4 3 3 4 2" xfId="24483" xr:uid="{00000000-0005-0000-0000-000057990000}"/>
    <cellStyle name="Porcentual 4 3 3 5" xfId="15787" xr:uid="{00000000-0005-0000-0000-000058990000}"/>
    <cellStyle name="Porcentual 4 3 3 5 2" xfId="28319" xr:uid="{00000000-0005-0000-0000-000059990000}"/>
    <cellStyle name="Porcentual 4 3 3 6" xfId="15788" xr:uid="{00000000-0005-0000-0000-00005A990000}"/>
    <cellStyle name="Porcentual 4 3 3 6 2" xfId="32156" xr:uid="{00000000-0005-0000-0000-00005B990000}"/>
    <cellStyle name="Porcentual 4 3 3 7" xfId="18560" xr:uid="{00000000-0005-0000-0000-00005C990000}"/>
    <cellStyle name="Porcentual 4 3 4" xfId="15789" xr:uid="{00000000-0005-0000-0000-00005D990000}"/>
    <cellStyle name="Porcentual 4 3 4 2" xfId="15790" xr:uid="{00000000-0005-0000-0000-00005E990000}"/>
    <cellStyle name="Porcentual 4 3 4 2 2" xfId="20654" xr:uid="{00000000-0005-0000-0000-00005F990000}"/>
    <cellStyle name="Porcentual 4 3 4 3" xfId="15791" xr:uid="{00000000-0005-0000-0000-000060990000}"/>
    <cellStyle name="Porcentual 4 3 4 3 2" xfId="24485" xr:uid="{00000000-0005-0000-0000-000061990000}"/>
    <cellStyle name="Porcentual 4 3 4 4" xfId="15792" xr:uid="{00000000-0005-0000-0000-000062990000}"/>
    <cellStyle name="Porcentual 4 3 4 4 2" xfId="28321" xr:uid="{00000000-0005-0000-0000-000063990000}"/>
    <cellStyle name="Porcentual 4 3 4 5" xfId="15793" xr:uid="{00000000-0005-0000-0000-000064990000}"/>
    <cellStyle name="Porcentual 4 3 4 5 2" xfId="32158" xr:uid="{00000000-0005-0000-0000-000065990000}"/>
    <cellStyle name="Porcentual 4 3 4 6" xfId="19501" xr:uid="{00000000-0005-0000-0000-000066990000}"/>
    <cellStyle name="Porcentual 4 3 5" xfId="15794" xr:uid="{00000000-0005-0000-0000-000067990000}"/>
    <cellStyle name="Porcentual 4 3 5 2" xfId="20647" xr:uid="{00000000-0005-0000-0000-000068990000}"/>
    <cellStyle name="Porcentual 4 3 6" xfId="15795" xr:uid="{00000000-0005-0000-0000-000069990000}"/>
    <cellStyle name="Porcentual 4 3 6 2" xfId="24478" xr:uid="{00000000-0005-0000-0000-00006A990000}"/>
    <cellStyle name="Porcentual 4 3 7" xfId="15796" xr:uid="{00000000-0005-0000-0000-00006B990000}"/>
    <cellStyle name="Porcentual 4 3 7 2" xfId="28314" xr:uid="{00000000-0005-0000-0000-00006C990000}"/>
    <cellStyle name="Porcentual 4 3 8" xfId="15797" xr:uid="{00000000-0005-0000-0000-00006D990000}"/>
    <cellStyle name="Porcentual 4 3 8 2" xfId="32151" xr:uid="{00000000-0005-0000-0000-00006E990000}"/>
    <cellStyle name="Porcentual 4 3 9" xfId="38212" xr:uid="{00000000-0005-0000-0000-00006F990000}"/>
    <cellStyle name="Porcentual 4 4" xfId="15798" xr:uid="{00000000-0005-0000-0000-000070990000}"/>
    <cellStyle name="Porcentual 4 4 2" xfId="15799" xr:uid="{00000000-0005-0000-0000-000071990000}"/>
    <cellStyle name="Porcentual 4 4 2 2" xfId="15800" xr:uid="{00000000-0005-0000-0000-000072990000}"/>
    <cellStyle name="Porcentual 4 4 2 2 2" xfId="15801" xr:uid="{00000000-0005-0000-0000-000073990000}"/>
    <cellStyle name="Porcentual 4 4 2 2 2 2" xfId="20657" xr:uid="{00000000-0005-0000-0000-000074990000}"/>
    <cellStyle name="Porcentual 4 4 2 2 3" xfId="15802" xr:uid="{00000000-0005-0000-0000-000075990000}"/>
    <cellStyle name="Porcentual 4 4 2 2 3 2" xfId="24488" xr:uid="{00000000-0005-0000-0000-000076990000}"/>
    <cellStyle name="Porcentual 4 4 2 2 4" xfId="15803" xr:uid="{00000000-0005-0000-0000-000077990000}"/>
    <cellStyle name="Porcentual 4 4 2 2 4 2" xfId="28324" xr:uid="{00000000-0005-0000-0000-000078990000}"/>
    <cellStyle name="Porcentual 4 4 2 2 5" xfId="15804" xr:uid="{00000000-0005-0000-0000-000079990000}"/>
    <cellStyle name="Porcentual 4 4 2 2 5 2" xfId="32161" xr:uid="{00000000-0005-0000-0000-00007A990000}"/>
    <cellStyle name="Porcentual 4 4 2 2 6" xfId="20497" xr:uid="{00000000-0005-0000-0000-00007B990000}"/>
    <cellStyle name="Porcentual 4 4 2 3" xfId="15805" xr:uid="{00000000-0005-0000-0000-00007C990000}"/>
    <cellStyle name="Porcentual 4 4 2 3 2" xfId="20656" xr:uid="{00000000-0005-0000-0000-00007D990000}"/>
    <cellStyle name="Porcentual 4 4 2 4" xfId="15806" xr:uid="{00000000-0005-0000-0000-00007E990000}"/>
    <cellStyle name="Porcentual 4 4 2 4 2" xfId="24487" xr:uid="{00000000-0005-0000-0000-00007F990000}"/>
    <cellStyle name="Porcentual 4 4 2 5" xfId="15807" xr:uid="{00000000-0005-0000-0000-000080990000}"/>
    <cellStyle name="Porcentual 4 4 2 5 2" xfId="28323" xr:uid="{00000000-0005-0000-0000-000081990000}"/>
    <cellStyle name="Porcentual 4 4 2 6" xfId="15808" xr:uid="{00000000-0005-0000-0000-000082990000}"/>
    <cellStyle name="Porcentual 4 4 2 6 2" xfId="32160" xr:uid="{00000000-0005-0000-0000-000083990000}"/>
    <cellStyle name="Porcentual 4 4 2 7" xfId="18562" xr:uid="{00000000-0005-0000-0000-000084990000}"/>
    <cellStyle name="Porcentual 4 4 3" xfId="15809" xr:uid="{00000000-0005-0000-0000-000085990000}"/>
    <cellStyle name="Porcentual 4 4 3 2" xfId="15810" xr:uid="{00000000-0005-0000-0000-000086990000}"/>
    <cellStyle name="Porcentual 4 4 3 2 2" xfId="20658" xr:uid="{00000000-0005-0000-0000-000087990000}"/>
    <cellStyle name="Porcentual 4 4 3 3" xfId="15811" xr:uid="{00000000-0005-0000-0000-000088990000}"/>
    <cellStyle name="Porcentual 4 4 3 3 2" xfId="24489" xr:uid="{00000000-0005-0000-0000-000089990000}"/>
    <cellStyle name="Porcentual 4 4 3 4" xfId="15812" xr:uid="{00000000-0005-0000-0000-00008A990000}"/>
    <cellStyle name="Porcentual 4 4 3 4 2" xfId="28325" xr:uid="{00000000-0005-0000-0000-00008B990000}"/>
    <cellStyle name="Porcentual 4 4 3 5" xfId="15813" xr:uid="{00000000-0005-0000-0000-00008C990000}"/>
    <cellStyle name="Porcentual 4 4 3 5 2" xfId="32162" xr:uid="{00000000-0005-0000-0000-00008D990000}"/>
    <cellStyle name="Porcentual 4 4 3 6" xfId="19503" xr:uid="{00000000-0005-0000-0000-00008E990000}"/>
    <cellStyle name="Porcentual 4 4 4" xfId="15814" xr:uid="{00000000-0005-0000-0000-00008F990000}"/>
    <cellStyle name="Porcentual 4 4 4 2" xfId="20655" xr:uid="{00000000-0005-0000-0000-000090990000}"/>
    <cellStyle name="Porcentual 4 4 5" xfId="15815" xr:uid="{00000000-0005-0000-0000-000091990000}"/>
    <cellStyle name="Porcentual 4 4 5 2" xfId="24486" xr:uid="{00000000-0005-0000-0000-000092990000}"/>
    <cellStyle name="Porcentual 4 4 6" xfId="15816" xr:uid="{00000000-0005-0000-0000-000093990000}"/>
    <cellStyle name="Porcentual 4 4 6 2" xfId="28322" xr:uid="{00000000-0005-0000-0000-000094990000}"/>
    <cellStyle name="Porcentual 4 4 7" xfId="15817" xr:uid="{00000000-0005-0000-0000-000095990000}"/>
    <cellStyle name="Porcentual 4 4 7 2" xfId="32159" xr:uid="{00000000-0005-0000-0000-000096990000}"/>
    <cellStyle name="Porcentual 4 4 8" xfId="38272" xr:uid="{00000000-0005-0000-0000-000097990000}"/>
    <cellStyle name="Porcentual 4 4 9" xfId="18561" xr:uid="{00000000-0005-0000-0000-000098990000}"/>
    <cellStyle name="Porcentual 4 5" xfId="15818" xr:uid="{00000000-0005-0000-0000-000099990000}"/>
    <cellStyle name="Porcentual 4 5 2" xfId="15819" xr:uid="{00000000-0005-0000-0000-00009A990000}"/>
    <cellStyle name="Porcentual 4 5 2 2" xfId="15820" xr:uid="{00000000-0005-0000-0000-00009B990000}"/>
    <cellStyle name="Porcentual 4 5 2 2 2" xfId="20660" xr:uid="{00000000-0005-0000-0000-00009C990000}"/>
    <cellStyle name="Porcentual 4 5 2 3" xfId="15821" xr:uid="{00000000-0005-0000-0000-00009D990000}"/>
    <cellStyle name="Porcentual 4 5 2 3 2" xfId="24491" xr:uid="{00000000-0005-0000-0000-00009E990000}"/>
    <cellStyle name="Porcentual 4 5 2 4" xfId="15822" xr:uid="{00000000-0005-0000-0000-00009F990000}"/>
    <cellStyle name="Porcentual 4 5 2 4 2" xfId="28327" xr:uid="{00000000-0005-0000-0000-0000A0990000}"/>
    <cellStyle name="Porcentual 4 5 2 5" xfId="15823" xr:uid="{00000000-0005-0000-0000-0000A1990000}"/>
    <cellStyle name="Porcentual 4 5 2 5 2" xfId="32164" xr:uid="{00000000-0005-0000-0000-0000A2990000}"/>
    <cellStyle name="Porcentual 4 5 2 6" xfId="19504" xr:uid="{00000000-0005-0000-0000-0000A3990000}"/>
    <cellStyle name="Porcentual 4 5 3" xfId="15824" xr:uid="{00000000-0005-0000-0000-0000A4990000}"/>
    <cellStyle name="Porcentual 4 5 3 2" xfId="20659" xr:uid="{00000000-0005-0000-0000-0000A5990000}"/>
    <cellStyle name="Porcentual 4 5 4" xfId="15825" xr:uid="{00000000-0005-0000-0000-0000A6990000}"/>
    <cellStyle name="Porcentual 4 5 4 2" xfId="24490" xr:uid="{00000000-0005-0000-0000-0000A7990000}"/>
    <cellStyle name="Porcentual 4 5 5" xfId="15826" xr:uid="{00000000-0005-0000-0000-0000A8990000}"/>
    <cellStyle name="Porcentual 4 5 5 2" xfId="28326" xr:uid="{00000000-0005-0000-0000-0000A9990000}"/>
    <cellStyle name="Porcentual 4 5 6" xfId="15827" xr:uid="{00000000-0005-0000-0000-0000AA990000}"/>
    <cellStyle name="Porcentual 4 5 6 2" xfId="32163" xr:uid="{00000000-0005-0000-0000-0000AB990000}"/>
    <cellStyle name="Porcentual 4 5 7" xfId="18563" xr:uid="{00000000-0005-0000-0000-0000AC990000}"/>
    <cellStyle name="Porcentual 4 6" xfId="15828" xr:uid="{00000000-0005-0000-0000-0000AD990000}"/>
    <cellStyle name="Porcentual 4 6 2" xfId="15829" xr:uid="{00000000-0005-0000-0000-0000AE990000}"/>
    <cellStyle name="Porcentual 4 6 2 2" xfId="20661" xr:uid="{00000000-0005-0000-0000-0000AF990000}"/>
    <cellStyle name="Porcentual 4 6 3" xfId="15830" xr:uid="{00000000-0005-0000-0000-0000B0990000}"/>
    <cellStyle name="Porcentual 4 6 3 2" xfId="24492" xr:uid="{00000000-0005-0000-0000-0000B1990000}"/>
    <cellStyle name="Porcentual 4 6 4" xfId="15831" xr:uid="{00000000-0005-0000-0000-0000B2990000}"/>
    <cellStyle name="Porcentual 4 6 4 2" xfId="28328" xr:uid="{00000000-0005-0000-0000-0000B3990000}"/>
    <cellStyle name="Porcentual 4 6 5" xfId="15832" xr:uid="{00000000-0005-0000-0000-0000B4990000}"/>
    <cellStyle name="Porcentual 4 6 5 2" xfId="32165" xr:uid="{00000000-0005-0000-0000-0000B5990000}"/>
    <cellStyle name="Porcentual 4 6 6" xfId="19496" xr:uid="{00000000-0005-0000-0000-0000B6990000}"/>
    <cellStyle name="Porcentual 4 7" xfId="15833" xr:uid="{00000000-0005-0000-0000-0000B7990000}"/>
    <cellStyle name="Porcentual 4 7 2" xfId="20630" xr:uid="{00000000-0005-0000-0000-0000B8990000}"/>
    <cellStyle name="Porcentual 4 8" xfId="15834" xr:uid="{00000000-0005-0000-0000-0000B9990000}"/>
    <cellStyle name="Porcentual 4 8 2" xfId="24461" xr:uid="{00000000-0005-0000-0000-0000BA990000}"/>
    <cellStyle name="Porcentual 4 9" xfId="15835" xr:uid="{00000000-0005-0000-0000-0000BB990000}"/>
    <cellStyle name="Porcentual 4 9 2" xfId="28297" xr:uid="{00000000-0005-0000-0000-0000BC990000}"/>
    <cellStyle name="Porcentual 5" xfId="15836" xr:uid="{00000000-0005-0000-0000-0000BD990000}"/>
    <cellStyle name="Porcentual 5 2" xfId="15837" xr:uid="{00000000-0005-0000-0000-0000BE990000}"/>
    <cellStyle name="Porcentual 5 2 2" xfId="35037" xr:uid="{00000000-0005-0000-0000-0000BF990000}"/>
    <cellStyle name="Porcentual 5 2 2 2" xfId="35038" xr:uid="{00000000-0005-0000-0000-0000C0990000}"/>
    <cellStyle name="Porcentual 5 2 2 2 2" xfId="35039" xr:uid="{00000000-0005-0000-0000-0000C1990000}"/>
    <cellStyle name="Porcentual 5 2 2 2 2 2" xfId="35040" xr:uid="{00000000-0005-0000-0000-0000C2990000}"/>
    <cellStyle name="Porcentual 5 2 2 2 3" xfId="35041" xr:uid="{00000000-0005-0000-0000-0000C3990000}"/>
    <cellStyle name="Porcentual 5 2 2 3" xfId="35042" xr:uid="{00000000-0005-0000-0000-0000C4990000}"/>
    <cellStyle name="Porcentual 5 2 2 3 2" xfId="35043" xr:uid="{00000000-0005-0000-0000-0000C5990000}"/>
    <cellStyle name="Porcentual 5 2 2 4" xfId="35044" xr:uid="{00000000-0005-0000-0000-0000C6990000}"/>
    <cellStyle name="Porcentual 5 2 3" xfId="35045" xr:uid="{00000000-0005-0000-0000-0000C7990000}"/>
    <cellStyle name="Porcentual 5 2 3 2" xfId="35046" xr:uid="{00000000-0005-0000-0000-0000C8990000}"/>
    <cellStyle name="Porcentual 5 2 3 2 2" xfId="35047" xr:uid="{00000000-0005-0000-0000-0000C9990000}"/>
    <cellStyle name="Porcentual 5 2 3 3" xfId="35048" xr:uid="{00000000-0005-0000-0000-0000CA990000}"/>
    <cellStyle name="Porcentual 5 2 4" xfId="35049" xr:uid="{00000000-0005-0000-0000-0000CB990000}"/>
    <cellStyle name="Porcentual 5 2 4 2" xfId="35050" xr:uid="{00000000-0005-0000-0000-0000CC990000}"/>
    <cellStyle name="Porcentual 5 2 5" xfId="35051" xr:uid="{00000000-0005-0000-0000-0000CD990000}"/>
    <cellStyle name="Porcentual 5 2 6" xfId="35036" xr:uid="{00000000-0005-0000-0000-0000CE990000}"/>
    <cellStyle name="Porcentual 5 2 7" xfId="20662" xr:uid="{00000000-0005-0000-0000-0000CF990000}"/>
    <cellStyle name="Porcentual 5 3" xfId="15838" xr:uid="{00000000-0005-0000-0000-0000D0990000}"/>
    <cellStyle name="Porcentual 5 3 2" xfId="35053" xr:uid="{00000000-0005-0000-0000-0000D1990000}"/>
    <cellStyle name="Porcentual 5 3 2 2" xfId="35054" xr:uid="{00000000-0005-0000-0000-0000D2990000}"/>
    <cellStyle name="Porcentual 5 3 2 2 2" xfId="35055" xr:uid="{00000000-0005-0000-0000-0000D3990000}"/>
    <cellStyle name="Porcentual 5 3 2 3" xfId="35056" xr:uid="{00000000-0005-0000-0000-0000D4990000}"/>
    <cellStyle name="Porcentual 5 3 3" xfId="35057" xr:uid="{00000000-0005-0000-0000-0000D5990000}"/>
    <cellStyle name="Porcentual 5 3 3 2" xfId="35058" xr:uid="{00000000-0005-0000-0000-0000D6990000}"/>
    <cellStyle name="Porcentual 5 3 4" xfId="35059" xr:uid="{00000000-0005-0000-0000-0000D7990000}"/>
    <cellStyle name="Porcentual 5 3 5" xfId="35052" xr:uid="{00000000-0005-0000-0000-0000D8990000}"/>
    <cellStyle name="Porcentual 5 3 6" xfId="24493" xr:uid="{00000000-0005-0000-0000-0000D9990000}"/>
    <cellStyle name="Porcentual 5 4" xfId="15839" xr:uid="{00000000-0005-0000-0000-0000DA990000}"/>
    <cellStyle name="Porcentual 5 4 2" xfId="35061" xr:uid="{00000000-0005-0000-0000-0000DB990000}"/>
    <cellStyle name="Porcentual 5 4 2 2" xfId="35062" xr:uid="{00000000-0005-0000-0000-0000DC990000}"/>
    <cellStyle name="Porcentual 5 4 3" xfId="35063" xr:uid="{00000000-0005-0000-0000-0000DD990000}"/>
    <cellStyle name="Porcentual 5 4 4" xfId="35060" xr:uid="{00000000-0005-0000-0000-0000DE990000}"/>
    <cellStyle name="Porcentual 5 4 5" xfId="28329" xr:uid="{00000000-0005-0000-0000-0000DF990000}"/>
    <cellStyle name="Porcentual 5 5" xfId="15840" xr:uid="{00000000-0005-0000-0000-0000E0990000}"/>
    <cellStyle name="Porcentual 5 5 2" xfId="35065" xr:uid="{00000000-0005-0000-0000-0000E1990000}"/>
    <cellStyle name="Porcentual 5 5 3" xfId="35064" xr:uid="{00000000-0005-0000-0000-0000E2990000}"/>
    <cellStyle name="Porcentual 5 5 4" xfId="32166" xr:uid="{00000000-0005-0000-0000-0000E3990000}"/>
    <cellStyle name="Porcentual 5 6" xfId="35066" xr:uid="{00000000-0005-0000-0000-0000E4990000}"/>
    <cellStyle name="Porcentual 5 7" xfId="35035" xr:uid="{00000000-0005-0000-0000-0000E5990000}"/>
    <cellStyle name="Porcentual 6" xfId="15841" xr:uid="{00000000-0005-0000-0000-0000E6990000}"/>
    <cellStyle name="Porcentual 6 10" xfId="15842" xr:uid="{00000000-0005-0000-0000-0000E7990000}"/>
    <cellStyle name="Porcentual 6 11" xfId="37316" xr:uid="{00000000-0005-0000-0000-0000E8990000}"/>
    <cellStyle name="Porcentual 6 2" xfId="15843" xr:uid="{00000000-0005-0000-0000-0000E9990000}"/>
    <cellStyle name="Porcentual 6 2 2" xfId="15844" xr:uid="{00000000-0005-0000-0000-0000EA990000}"/>
    <cellStyle name="Porcentual 6 2 2 2" xfId="20664" xr:uid="{00000000-0005-0000-0000-0000EB990000}"/>
    <cellStyle name="Porcentual 6 2 3" xfId="15845" xr:uid="{00000000-0005-0000-0000-0000EC990000}"/>
    <cellStyle name="Porcentual 6 2 3 2" xfId="24495" xr:uid="{00000000-0005-0000-0000-0000ED990000}"/>
    <cellStyle name="Porcentual 6 2 4" xfId="15846" xr:uid="{00000000-0005-0000-0000-0000EE990000}"/>
    <cellStyle name="Porcentual 6 2 4 2" xfId="28331" xr:uid="{00000000-0005-0000-0000-0000EF990000}"/>
    <cellStyle name="Porcentual 6 2 5" xfId="15847" xr:uid="{00000000-0005-0000-0000-0000F0990000}"/>
    <cellStyle name="Porcentual 6 2 5 2" xfId="32168" xr:uid="{00000000-0005-0000-0000-0000F1990000}"/>
    <cellStyle name="Porcentual 6 3" xfId="15848" xr:uid="{00000000-0005-0000-0000-0000F2990000}"/>
    <cellStyle name="Porcentual 6 3 2" xfId="15849" xr:uid="{00000000-0005-0000-0000-0000F3990000}"/>
    <cellStyle name="Porcentual 6 3 2 2" xfId="15850" xr:uid="{00000000-0005-0000-0000-0000F4990000}"/>
    <cellStyle name="Porcentual 6 3 2 2 2" xfId="15851" xr:uid="{00000000-0005-0000-0000-0000F5990000}"/>
    <cellStyle name="Porcentual 6 3 2 2 2 2" xfId="20667" xr:uid="{00000000-0005-0000-0000-0000F6990000}"/>
    <cellStyle name="Porcentual 6 3 2 2 3" xfId="15852" xr:uid="{00000000-0005-0000-0000-0000F7990000}"/>
    <cellStyle name="Porcentual 6 3 2 2 3 2" xfId="24498" xr:uid="{00000000-0005-0000-0000-0000F8990000}"/>
    <cellStyle name="Porcentual 6 3 2 2 4" xfId="15853" xr:uid="{00000000-0005-0000-0000-0000F9990000}"/>
    <cellStyle name="Porcentual 6 3 2 2 4 2" xfId="28334" xr:uid="{00000000-0005-0000-0000-0000FA990000}"/>
    <cellStyle name="Porcentual 6 3 2 2 5" xfId="15854" xr:uid="{00000000-0005-0000-0000-0000FB990000}"/>
    <cellStyle name="Porcentual 6 3 2 2 5 2" xfId="32171" xr:uid="{00000000-0005-0000-0000-0000FC990000}"/>
    <cellStyle name="Porcentual 6 3 2 2 6" xfId="20499" xr:uid="{00000000-0005-0000-0000-0000FD990000}"/>
    <cellStyle name="Porcentual 6 3 2 3" xfId="15855" xr:uid="{00000000-0005-0000-0000-0000FE990000}"/>
    <cellStyle name="Porcentual 6 3 2 3 2" xfId="20666" xr:uid="{00000000-0005-0000-0000-0000FF990000}"/>
    <cellStyle name="Porcentual 6 3 2 4" xfId="15856" xr:uid="{00000000-0005-0000-0000-0000009A0000}"/>
    <cellStyle name="Porcentual 6 3 2 4 2" xfId="24497" xr:uid="{00000000-0005-0000-0000-0000019A0000}"/>
    <cellStyle name="Porcentual 6 3 2 5" xfId="15857" xr:uid="{00000000-0005-0000-0000-0000029A0000}"/>
    <cellStyle name="Porcentual 6 3 2 5 2" xfId="28333" xr:uid="{00000000-0005-0000-0000-0000039A0000}"/>
    <cellStyle name="Porcentual 6 3 2 6" xfId="15858" xr:uid="{00000000-0005-0000-0000-0000049A0000}"/>
    <cellStyle name="Porcentual 6 3 2 6 2" xfId="32170" xr:uid="{00000000-0005-0000-0000-0000059A0000}"/>
    <cellStyle name="Porcentual 6 3 2 7" xfId="18565" xr:uid="{00000000-0005-0000-0000-0000069A0000}"/>
    <cellStyle name="Porcentual 6 3 3" xfId="15859" xr:uid="{00000000-0005-0000-0000-0000079A0000}"/>
    <cellStyle name="Porcentual 6 3 3 2" xfId="15860" xr:uid="{00000000-0005-0000-0000-0000089A0000}"/>
    <cellStyle name="Porcentual 6 3 3 2 2" xfId="20668" xr:uid="{00000000-0005-0000-0000-0000099A0000}"/>
    <cellStyle name="Porcentual 6 3 3 3" xfId="15861" xr:uid="{00000000-0005-0000-0000-00000A9A0000}"/>
    <cellStyle name="Porcentual 6 3 3 3 2" xfId="24499" xr:uid="{00000000-0005-0000-0000-00000B9A0000}"/>
    <cellStyle name="Porcentual 6 3 3 4" xfId="15862" xr:uid="{00000000-0005-0000-0000-00000C9A0000}"/>
    <cellStyle name="Porcentual 6 3 3 4 2" xfId="28335" xr:uid="{00000000-0005-0000-0000-00000D9A0000}"/>
    <cellStyle name="Porcentual 6 3 3 5" xfId="15863" xr:uid="{00000000-0005-0000-0000-00000E9A0000}"/>
    <cellStyle name="Porcentual 6 3 3 5 2" xfId="32172" xr:uid="{00000000-0005-0000-0000-00000F9A0000}"/>
    <cellStyle name="Porcentual 6 3 3 6" xfId="19505" xr:uid="{00000000-0005-0000-0000-0000109A0000}"/>
    <cellStyle name="Porcentual 6 3 4" xfId="15864" xr:uid="{00000000-0005-0000-0000-0000119A0000}"/>
    <cellStyle name="Porcentual 6 3 4 2" xfId="20665" xr:uid="{00000000-0005-0000-0000-0000129A0000}"/>
    <cellStyle name="Porcentual 6 3 5" xfId="15865" xr:uid="{00000000-0005-0000-0000-0000139A0000}"/>
    <cellStyle name="Porcentual 6 3 5 2" xfId="24496" xr:uid="{00000000-0005-0000-0000-0000149A0000}"/>
    <cellStyle name="Porcentual 6 3 6" xfId="15866" xr:uid="{00000000-0005-0000-0000-0000159A0000}"/>
    <cellStyle name="Porcentual 6 3 6 2" xfId="28332" xr:uid="{00000000-0005-0000-0000-0000169A0000}"/>
    <cellStyle name="Porcentual 6 3 7" xfId="15867" xr:uid="{00000000-0005-0000-0000-0000179A0000}"/>
    <cellStyle name="Porcentual 6 3 7 2" xfId="32169" xr:uid="{00000000-0005-0000-0000-0000189A0000}"/>
    <cellStyle name="Porcentual 6 3 8" xfId="18564" xr:uid="{00000000-0005-0000-0000-0000199A0000}"/>
    <cellStyle name="Porcentual 6 4" xfId="15868" xr:uid="{00000000-0005-0000-0000-00001A9A0000}"/>
    <cellStyle name="Porcentual 6 4 2" xfId="15869" xr:uid="{00000000-0005-0000-0000-00001B9A0000}"/>
    <cellStyle name="Porcentual 6 4 2 2" xfId="15870" xr:uid="{00000000-0005-0000-0000-00001C9A0000}"/>
    <cellStyle name="Porcentual 6 4 2 2 2" xfId="20670" xr:uid="{00000000-0005-0000-0000-00001D9A0000}"/>
    <cellStyle name="Porcentual 6 4 2 3" xfId="15871" xr:uid="{00000000-0005-0000-0000-00001E9A0000}"/>
    <cellStyle name="Porcentual 6 4 2 3 2" xfId="24501" xr:uid="{00000000-0005-0000-0000-00001F9A0000}"/>
    <cellStyle name="Porcentual 6 4 2 4" xfId="15872" xr:uid="{00000000-0005-0000-0000-0000209A0000}"/>
    <cellStyle name="Porcentual 6 4 2 4 2" xfId="28337" xr:uid="{00000000-0005-0000-0000-0000219A0000}"/>
    <cellStyle name="Porcentual 6 4 2 5" xfId="15873" xr:uid="{00000000-0005-0000-0000-0000229A0000}"/>
    <cellStyle name="Porcentual 6 4 2 5 2" xfId="32174" xr:uid="{00000000-0005-0000-0000-0000239A0000}"/>
    <cellStyle name="Porcentual 6 4 2 6" xfId="20498" xr:uid="{00000000-0005-0000-0000-0000249A0000}"/>
    <cellStyle name="Porcentual 6 4 3" xfId="15874" xr:uid="{00000000-0005-0000-0000-0000259A0000}"/>
    <cellStyle name="Porcentual 6 4 3 2" xfId="20669" xr:uid="{00000000-0005-0000-0000-0000269A0000}"/>
    <cellStyle name="Porcentual 6 4 4" xfId="15875" xr:uid="{00000000-0005-0000-0000-0000279A0000}"/>
    <cellStyle name="Porcentual 6 4 4 2" xfId="24500" xr:uid="{00000000-0005-0000-0000-0000289A0000}"/>
    <cellStyle name="Porcentual 6 4 5" xfId="15876" xr:uid="{00000000-0005-0000-0000-0000299A0000}"/>
    <cellStyle name="Porcentual 6 4 5 2" xfId="28336" xr:uid="{00000000-0005-0000-0000-00002A9A0000}"/>
    <cellStyle name="Porcentual 6 4 6" xfId="15877" xr:uid="{00000000-0005-0000-0000-00002B9A0000}"/>
    <cellStyle name="Porcentual 6 4 6 2" xfId="32173" xr:uid="{00000000-0005-0000-0000-00002C9A0000}"/>
    <cellStyle name="Porcentual 6 4 7" xfId="18566" xr:uid="{00000000-0005-0000-0000-00002D9A0000}"/>
    <cellStyle name="Porcentual 6 5" xfId="15878" xr:uid="{00000000-0005-0000-0000-00002E9A0000}"/>
    <cellStyle name="Porcentual 6 5 2" xfId="15879" xr:uid="{00000000-0005-0000-0000-00002F9A0000}"/>
    <cellStyle name="Porcentual 6 5 2 2" xfId="20671" xr:uid="{00000000-0005-0000-0000-0000309A0000}"/>
    <cellStyle name="Porcentual 6 5 3" xfId="15880" xr:uid="{00000000-0005-0000-0000-0000319A0000}"/>
    <cellStyle name="Porcentual 6 5 3 2" xfId="24502" xr:uid="{00000000-0005-0000-0000-0000329A0000}"/>
    <cellStyle name="Porcentual 6 5 4" xfId="15881" xr:uid="{00000000-0005-0000-0000-0000339A0000}"/>
    <cellStyle name="Porcentual 6 5 4 2" xfId="28338" xr:uid="{00000000-0005-0000-0000-0000349A0000}"/>
    <cellStyle name="Porcentual 6 5 5" xfId="15882" xr:uid="{00000000-0005-0000-0000-0000359A0000}"/>
    <cellStyle name="Porcentual 6 5 5 2" xfId="32175" xr:uid="{00000000-0005-0000-0000-0000369A0000}"/>
    <cellStyle name="Porcentual 6 5 6" xfId="18567" xr:uid="{00000000-0005-0000-0000-0000379A0000}"/>
    <cellStyle name="Porcentual 6 6" xfId="15883" xr:uid="{00000000-0005-0000-0000-0000389A0000}"/>
    <cellStyle name="Porcentual 6 6 2" xfId="20663" xr:uid="{00000000-0005-0000-0000-0000399A0000}"/>
    <cellStyle name="Porcentual 6 7" xfId="15884" xr:uid="{00000000-0005-0000-0000-00003A9A0000}"/>
    <cellStyle name="Porcentual 6 7 2" xfId="24494" xr:uid="{00000000-0005-0000-0000-00003B9A0000}"/>
    <cellStyle name="Porcentual 6 8" xfId="15885" xr:uid="{00000000-0005-0000-0000-00003C9A0000}"/>
    <cellStyle name="Porcentual 6 8 2" xfId="28330" xr:uid="{00000000-0005-0000-0000-00003D9A0000}"/>
    <cellStyle name="Porcentual 6 9" xfId="15886" xr:uid="{00000000-0005-0000-0000-00003E9A0000}"/>
    <cellStyle name="Porcentual 6 9 2" xfId="32167" xr:uid="{00000000-0005-0000-0000-00003F9A0000}"/>
    <cellStyle name="Porcentual 7" xfId="15887" xr:uid="{00000000-0005-0000-0000-0000409A0000}"/>
    <cellStyle name="Porcentual 7 10" xfId="18568" xr:uid="{00000000-0005-0000-0000-0000419A0000}"/>
    <cellStyle name="Porcentual 7 2" xfId="15888" xr:uid="{00000000-0005-0000-0000-0000429A0000}"/>
    <cellStyle name="Porcentual 7 2 2" xfId="15889" xr:uid="{00000000-0005-0000-0000-0000439A0000}"/>
    <cellStyle name="Porcentual 7 2 2 2" xfId="15890" xr:uid="{00000000-0005-0000-0000-0000449A0000}"/>
    <cellStyle name="Porcentual 7 2 2 2 2" xfId="20674" xr:uid="{00000000-0005-0000-0000-0000459A0000}"/>
    <cellStyle name="Porcentual 7 2 2 3" xfId="15891" xr:uid="{00000000-0005-0000-0000-0000469A0000}"/>
    <cellStyle name="Porcentual 7 2 2 3 2" xfId="24505" xr:uid="{00000000-0005-0000-0000-0000479A0000}"/>
    <cellStyle name="Porcentual 7 2 2 4" xfId="15892" xr:uid="{00000000-0005-0000-0000-0000489A0000}"/>
    <cellStyle name="Porcentual 7 2 2 4 2" xfId="28341" xr:uid="{00000000-0005-0000-0000-0000499A0000}"/>
    <cellStyle name="Porcentual 7 2 2 5" xfId="15893" xr:uid="{00000000-0005-0000-0000-00004A9A0000}"/>
    <cellStyle name="Porcentual 7 2 2 5 2" xfId="32178" xr:uid="{00000000-0005-0000-0000-00004B9A0000}"/>
    <cellStyle name="Porcentual 7 2 2 6" xfId="20500" xr:uid="{00000000-0005-0000-0000-00004C9A0000}"/>
    <cellStyle name="Porcentual 7 2 3" xfId="15894" xr:uid="{00000000-0005-0000-0000-00004D9A0000}"/>
    <cellStyle name="Porcentual 7 2 3 2" xfId="20673" xr:uid="{00000000-0005-0000-0000-00004E9A0000}"/>
    <cellStyle name="Porcentual 7 2 4" xfId="15895" xr:uid="{00000000-0005-0000-0000-00004F9A0000}"/>
    <cellStyle name="Porcentual 7 2 4 2" xfId="24504" xr:uid="{00000000-0005-0000-0000-0000509A0000}"/>
    <cellStyle name="Porcentual 7 2 5" xfId="15896" xr:uid="{00000000-0005-0000-0000-0000519A0000}"/>
    <cellStyle name="Porcentual 7 2 5 2" xfId="28340" xr:uid="{00000000-0005-0000-0000-0000529A0000}"/>
    <cellStyle name="Porcentual 7 2 6" xfId="15897" xr:uid="{00000000-0005-0000-0000-0000539A0000}"/>
    <cellStyle name="Porcentual 7 2 6 2" xfId="32177" xr:uid="{00000000-0005-0000-0000-0000549A0000}"/>
    <cellStyle name="Porcentual 7 2 7" xfId="33976" xr:uid="{00000000-0005-0000-0000-0000559A0000}"/>
    <cellStyle name="Porcentual 7 2 8" xfId="18569" xr:uid="{00000000-0005-0000-0000-0000569A0000}"/>
    <cellStyle name="Porcentual 7 3" xfId="15898" xr:uid="{00000000-0005-0000-0000-0000579A0000}"/>
    <cellStyle name="Porcentual 7 3 2" xfId="15899" xr:uid="{00000000-0005-0000-0000-0000589A0000}"/>
    <cellStyle name="Porcentual 7 3 2 2" xfId="20675" xr:uid="{00000000-0005-0000-0000-0000599A0000}"/>
    <cellStyle name="Porcentual 7 3 3" xfId="15900" xr:uid="{00000000-0005-0000-0000-00005A9A0000}"/>
    <cellStyle name="Porcentual 7 3 3 2" xfId="24506" xr:uid="{00000000-0005-0000-0000-00005B9A0000}"/>
    <cellStyle name="Porcentual 7 3 4" xfId="15901" xr:uid="{00000000-0005-0000-0000-00005C9A0000}"/>
    <cellStyle name="Porcentual 7 3 4 2" xfId="28342" xr:uid="{00000000-0005-0000-0000-00005D9A0000}"/>
    <cellStyle name="Porcentual 7 3 5" xfId="15902" xr:uid="{00000000-0005-0000-0000-00005E9A0000}"/>
    <cellStyle name="Porcentual 7 3 5 2" xfId="32179" xr:uid="{00000000-0005-0000-0000-00005F9A0000}"/>
    <cellStyle name="Porcentual 7 3 6" xfId="19506" xr:uid="{00000000-0005-0000-0000-0000609A0000}"/>
    <cellStyle name="Porcentual 7 4" xfId="15903" xr:uid="{00000000-0005-0000-0000-0000619A0000}"/>
    <cellStyle name="Porcentual 7 4 2" xfId="20672" xr:uid="{00000000-0005-0000-0000-0000629A0000}"/>
    <cellStyle name="Porcentual 7 5" xfId="15904" xr:uid="{00000000-0005-0000-0000-0000639A0000}"/>
    <cellStyle name="Porcentual 7 5 2" xfId="24503" xr:uid="{00000000-0005-0000-0000-0000649A0000}"/>
    <cellStyle name="Porcentual 7 6" xfId="15905" xr:uid="{00000000-0005-0000-0000-0000659A0000}"/>
    <cellStyle name="Porcentual 7 6 2" xfId="28339" xr:uid="{00000000-0005-0000-0000-0000669A0000}"/>
    <cellStyle name="Porcentual 7 7" xfId="15906" xr:uid="{00000000-0005-0000-0000-0000679A0000}"/>
    <cellStyle name="Porcentual 7 7 2" xfId="32176" xr:uid="{00000000-0005-0000-0000-0000689A0000}"/>
    <cellStyle name="Porcentual 7 8" xfId="33975" xr:uid="{00000000-0005-0000-0000-0000699A0000}"/>
    <cellStyle name="Porcentual 7 9" xfId="37321" xr:uid="{00000000-0005-0000-0000-00006A9A0000}"/>
    <cellStyle name="Porcentual 8" xfId="15907" xr:uid="{00000000-0005-0000-0000-00006B9A0000}"/>
    <cellStyle name="Porcentual 8 2" xfId="15908" xr:uid="{00000000-0005-0000-0000-00006C9A0000}"/>
    <cellStyle name="Porcentual 8 2 2" xfId="15909" xr:uid="{00000000-0005-0000-0000-00006D9A0000}"/>
    <cellStyle name="Porcentual 8 2 2 2" xfId="15910" xr:uid="{00000000-0005-0000-0000-00006E9A0000}"/>
    <cellStyle name="Porcentual 8 2 2 2 2" xfId="20678" xr:uid="{00000000-0005-0000-0000-00006F9A0000}"/>
    <cellStyle name="Porcentual 8 2 2 3" xfId="15911" xr:uid="{00000000-0005-0000-0000-0000709A0000}"/>
    <cellStyle name="Porcentual 8 2 2 3 2" xfId="24509" xr:uid="{00000000-0005-0000-0000-0000719A0000}"/>
    <cellStyle name="Porcentual 8 2 2 4" xfId="15912" xr:uid="{00000000-0005-0000-0000-0000729A0000}"/>
    <cellStyle name="Porcentual 8 2 2 4 2" xfId="28345" xr:uid="{00000000-0005-0000-0000-0000739A0000}"/>
    <cellStyle name="Porcentual 8 2 2 5" xfId="15913" xr:uid="{00000000-0005-0000-0000-0000749A0000}"/>
    <cellStyle name="Porcentual 8 2 2 5 2" xfId="32182" xr:uid="{00000000-0005-0000-0000-0000759A0000}"/>
    <cellStyle name="Porcentual 8 2 2 6" xfId="20501" xr:uid="{00000000-0005-0000-0000-0000769A0000}"/>
    <cellStyle name="Porcentual 8 2 3" xfId="15914" xr:uid="{00000000-0005-0000-0000-0000779A0000}"/>
    <cellStyle name="Porcentual 8 2 3 2" xfId="20677" xr:uid="{00000000-0005-0000-0000-0000789A0000}"/>
    <cellStyle name="Porcentual 8 2 4" xfId="15915" xr:uid="{00000000-0005-0000-0000-0000799A0000}"/>
    <cellStyle name="Porcentual 8 2 4 2" xfId="24508" xr:uid="{00000000-0005-0000-0000-00007A9A0000}"/>
    <cellStyle name="Porcentual 8 2 5" xfId="15916" xr:uid="{00000000-0005-0000-0000-00007B9A0000}"/>
    <cellStyle name="Porcentual 8 2 5 2" xfId="28344" xr:uid="{00000000-0005-0000-0000-00007C9A0000}"/>
    <cellStyle name="Porcentual 8 2 6" xfId="15917" xr:uid="{00000000-0005-0000-0000-00007D9A0000}"/>
    <cellStyle name="Porcentual 8 2 6 2" xfId="32181" xr:uid="{00000000-0005-0000-0000-00007E9A0000}"/>
    <cellStyle name="Porcentual 8 2 7" xfId="18571" xr:uid="{00000000-0005-0000-0000-00007F9A0000}"/>
    <cellStyle name="Porcentual 8 3" xfId="15918" xr:uid="{00000000-0005-0000-0000-0000809A0000}"/>
    <cellStyle name="Porcentual 8 3 2" xfId="15919" xr:uid="{00000000-0005-0000-0000-0000819A0000}"/>
    <cellStyle name="Porcentual 8 3 2 2" xfId="20679" xr:uid="{00000000-0005-0000-0000-0000829A0000}"/>
    <cellStyle name="Porcentual 8 3 3" xfId="15920" xr:uid="{00000000-0005-0000-0000-0000839A0000}"/>
    <cellStyle name="Porcentual 8 3 3 2" xfId="24510" xr:uid="{00000000-0005-0000-0000-0000849A0000}"/>
    <cellStyle name="Porcentual 8 3 4" xfId="15921" xr:uid="{00000000-0005-0000-0000-0000859A0000}"/>
    <cellStyle name="Porcentual 8 3 4 2" xfId="28346" xr:uid="{00000000-0005-0000-0000-0000869A0000}"/>
    <cellStyle name="Porcentual 8 3 5" xfId="15922" xr:uid="{00000000-0005-0000-0000-0000879A0000}"/>
    <cellStyle name="Porcentual 8 3 5 2" xfId="32183" xr:uid="{00000000-0005-0000-0000-0000889A0000}"/>
    <cellStyle name="Porcentual 8 3 6" xfId="19507" xr:uid="{00000000-0005-0000-0000-0000899A0000}"/>
    <cellStyle name="Porcentual 8 4" xfId="15923" xr:uid="{00000000-0005-0000-0000-00008A9A0000}"/>
    <cellStyle name="Porcentual 8 4 2" xfId="20676" xr:uid="{00000000-0005-0000-0000-00008B9A0000}"/>
    <cellStyle name="Porcentual 8 5" xfId="15924" xr:uid="{00000000-0005-0000-0000-00008C9A0000}"/>
    <cellStyle name="Porcentual 8 5 2" xfId="24507" xr:uid="{00000000-0005-0000-0000-00008D9A0000}"/>
    <cellStyle name="Porcentual 8 6" xfId="15925" xr:uid="{00000000-0005-0000-0000-00008E9A0000}"/>
    <cellStyle name="Porcentual 8 6 2" xfId="28343" xr:uid="{00000000-0005-0000-0000-00008F9A0000}"/>
    <cellStyle name="Porcentual 8 7" xfId="15926" xr:uid="{00000000-0005-0000-0000-0000909A0000}"/>
    <cellStyle name="Porcentual 8 7 2" xfId="32180" xr:uid="{00000000-0005-0000-0000-0000919A0000}"/>
    <cellStyle name="Porcentual 8 8" xfId="37320" xr:uid="{00000000-0005-0000-0000-0000929A0000}"/>
    <cellStyle name="Porcentual 8 9" xfId="18570" xr:uid="{00000000-0005-0000-0000-0000939A0000}"/>
    <cellStyle name="Porcentual 9" xfId="15927" xr:uid="{00000000-0005-0000-0000-0000949A0000}"/>
    <cellStyle name="Porcentual 9 10" xfId="18572" xr:uid="{00000000-0005-0000-0000-0000959A0000}"/>
    <cellStyle name="Porcentual 9 2" xfId="15928" xr:uid="{00000000-0005-0000-0000-0000969A0000}"/>
    <cellStyle name="Porcentual 9 2 2" xfId="15929" xr:uid="{00000000-0005-0000-0000-0000979A0000}"/>
    <cellStyle name="Porcentual 9 2 2 2" xfId="15930" xr:uid="{00000000-0005-0000-0000-0000989A0000}"/>
    <cellStyle name="Porcentual 9 2 2 2 2" xfId="20682" xr:uid="{00000000-0005-0000-0000-0000999A0000}"/>
    <cellStyle name="Porcentual 9 2 2 3" xfId="15931" xr:uid="{00000000-0005-0000-0000-00009A9A0000}"/>
    <cellStyle name="Porcentual 9 2 2 3 2" xfId="24513" xr:uid="{00000000-0005-0000-0000-00009B9A0000}"/>
    <cellStyle name="Porcentual 9 2 2 4" xfId="15932" xr:uid="{00000000-0005-0000-0000-00009C9A0000}"/>
    <cellStyle name="Porcentual 9 2 2 4 2" xfId="28349" xr:uid="{00000000-0005-0000-0000-00009D9A0000}"/>
    <cellStyle name="Porcentual 9 2 2 5" xfId="15933" xr:uid="{00000000-0005-0000-0000-00009E9A0000}"/>
    <cellStyle name="Porcentual 9 2 2 5 2" xfId="32186" xr:uid="{00000000-0005-0000-0000-00009F9A0000}"/>
    <cellStyle name="Porcentual 9 2 2 6" xfId="20622" xr:uid="{00000000-0005-0000-0000-0000A09A0000}"/>
    <cellStyle name="Porcentual 9 2 3" xfId="15934" xr:uid="{00000000-0005-0000-0000-0000A19A0000}"/>
    <cellStyle name="Porcentual 9 2 3 2" xfId="20681" xr:uid="{00000000-0005-0000-0000-0000A29A0000}"/>
    <cellStyle name="Porcentual 9 2 4" xfId="15935" xr:uid="{00000000-0005-0000-0000-0000A39A0000}"/>
    <cellStyle name="Porcentual 9 2 4 2" xfId="24512" xr:uid="{00000000-0005-0000-0000-0000A49A0000}"/>
    <cellStyle name="Porcentual 9 2 5" xfId="15936" xr:uid="{00000000-0005-0000-0000-0000A59A0000}"/>
    <cellStyle name="Porcentual 9 2 5 2" xfId="28348" xr:uid="{00000000-0005-0000-0000-0000A69A0000}"/>
    <cellStyle name="Porcentual 9 2 6" xfId="15937" xr:uid="{00000000-0005-0000-0000-0000A79A0000}"/>
    <cellStyle name="Porcentual 9 2 6 2" xfId="32185" xr:uid="{00000000-0005-0000-0000-0000A89A0000}"/>
    <cellStyle name="Porcentual 9 2 7" xfId="18573" xr:uid="{00000000-0005-0000-0000-0000A99A0000}"/>
    <cellStyle name="Porcentual 9 3" xfId="15938" xr:uid="{00000000-0005-0000-0000-0000AA9A0000}"/>
    <cellStyle name="Porcentual 9 3 2" xfId="15939" xr:uid="{00000000-0005-0000-0000-0000AB9A0000}"/>
    <cellStyle name="Porcentual 9 3 2 2" xfId="20683" xr:uid="{00000000-0005-0000-0000-0000AC9A0000}"/>
    <cellStyle name="Porcentual 9 3 3" xfId="15940" xr:uid="{00000000-0005-0000-0000-0000AD9A0000}"/>
    <cellStyle name="Porcentual 9 3 3 2" xfId="24514" xr:uid="{00000000-0005-0000-0000-0000AE9A0000}"/>
    <cellStyle name="Porcentual 9 3 4" xfId="15941" xr:uid="{00000000-0005-0000-0000-0000AF9A0000}"/>
    <cellStyle name="Porcentual 9 3 4 2" xfId="28350" xr:uid="{00000000-0005-0000-0000-0000B09A0000}"/>
    <cellStyle name="Porcentual 9 3 5" xfId="15942" xr:uid="{00000000-0005-0000-0000-0000B19A0000}"/>
    <cellStyle name="Porcentual 9 3 5 2" xfId="32187" xr:uid="{00000000-0005-0000-0000-0000B29A0000}"/>
    <cellStyle name="Porcentual 9 3 6" xfId="19508" xr:uid="{00000000-0005-0000-0000-0000B39A0000}"/>
    <cellStyle name="Porcentual 9 4" xfId="15943" xr:uid="{00000000-0005-0000-0000-0000B49A0000}"/>
    <cellStyle name="Porcentual 9 4 2" xfId="20680" xr:uid="{00000000-0005-0000-0000-0000B59A0000}"/>
    <cellStyle name="Porcentual 9 5" xfId="15944" xr:uid="{00000000-0005-0000-0000-0000B69A0000}"/>
    <cellStyle name="Porcentual 9 5 2" xfId="24511" xr:uid="{00000000-0005-0000-0000-0000B79A0000}"/>
    <cellStyle name="Porcentual 9 6" xfId="15945" xr:uid="{00000000-0005-0000-0000-0000B89A0000}"/>
    <cellStyle name="Porcentual 9 6 2" xfId="28347" xr:uid="{00000000-0005-0000-0000-0000B99A0000}"/>
    <cellStyle name="Porcentual 9 7" xfId="15946" xr:uid="{00000000-0005-0000-0000-0000BA9A0000}"/>
    <cellStyle name="Porcentual 9 7 2" xfId="32184" xr:uid="{00000000-0005-0000-0000-0000BB9A0000}"/>
    <cellStyle name="Porcentual 9 8" xfId="15947" xr:uid="{00000000-0005-0000-0000-0000BC9A0000}"/>
    <cellStyle name="Porcentual 9 9" xfId="37324" xr:uid="{00000000-0005-0000-0000-0000BD9A0000}"/>
    <cellStyle name="Porcentual_SIG  BANCOVELO Marzo 2011" xfId="33520" xr:uid="{00000000-0005-0000-0000-0000BE9A0000}"/>
    <cellStyle name="pricing" xfId="35510" xr:uid="{00000000-0005-0000-0000-0000BF9A0000}"/>
    <cellStyle name="ProdInput" xfId="33650" xr:uid="{00000000-0005-0000-0000-0000C09A0000}"/>
    <cellStyle name="ProdKeyInput" xfId="33651" xr:uid="{00000000-0005-0000-0000-0000C19A0000}"/>
    <cellStyle name="ProdKeyInput 2" xfId="35112" xr:uid="{00000000-0005-0000-0000-0000C29A0000}"/>
    <cellStyle name="ProdKeyInput 2 2" xfId="36187" xr:uid="{00000000-0005-0000-0000-0000C39A0000}"/>
    <cellStyle name="ProdKeyInput 2 2 2" xfId="41097" xr:uid="{00000000-0005-0000-0000-0000C49A0000}"/>
    <cellStyle name="ProdKeyInput 2 2 2 2" xfId="41782" xr:uid="{00000000-0005-0000-0000-0000C59A0000}"/>
    <cellStyle name="ProdKeyInput 2 2 3" xfId="38676" xr:uid="{00000000-0005-0000-0000-0000C69A0000}"/>
    <cellStyle name="ProdKeyInput 2 3" xfId="38674" xr:uid="{00000000-0005-0000-0000-0000C79A0000}"/>
    <cellStyle name="ProdKeyInput 3" xfId="38675" xr:uid="{00000000-0005-0000-0000-0000C89A0000}"/>
    <cellStyle name="Product_name" xfId="33652" xr:uid="{00000000-0005-0000-0000-0000C99A0000}"/>
    <cellStyle name="producto" xfId="35511" xr:uid="{00000000-0005-0000-0000-0000CA9A0000}"/>
    <cellStyle name="Prozent 2" xfId="15948" xr:uid="{00000000-0005-0000-0000-0000CB9A0000}"/>
    <cellStyle name="Prozent 2 2" xfId="15949" xr:uid="{00000000-0005-0000-0000-0000CC9A0000}"/>
    <cellStyle name="Prozent 2 2 2" xfId="20684" xr:uid="{00000000-0005-0000-0000-0000CD9A0000}"/>
    <cellStyle name="Prozent 2 3" xfId="15950" xr:uid="{00000000-0005-0000-0000-0000CE9A0000}"/>
    <cellStyle name="Prozent 2 3 2" xfId="24515" xr:uid="{00000000-0005-0000-0000-0000CF9A0000}"/>
    <cellStyle name="Prozent 2 4" xfId="15951" xr:uid="{00000000-0005-0000-0000-0000D09A0000}"/>
    <cellStyle name="Prozent 2 4 2" xfId="28351" xr:uid="{00000000-0005-0000-0000-0000D19A0000}"/>
    <cellStyle name="Prozent 2 5" xfId="15952" xr:uid="{00000000-0005-0000-0000-0000D29A0000}"/>
    <cellStyle name="Prozent 2 5 2" xfId="32188" xr:uid="{00000000-0005-0000-0000-0000D39A0000}"/>
    <cellStyle name="PSChar" xfId="35512" xr:uid="{00000000-0005-0000-0000-0000D49A0000}"/>
    <cellStyle name="ReqInput" xfId="15953" xr:uid="{00000000-0005-0000-0000-0000D59A0000}"/>
    <cellStyle name="ReqInput 10" xfId="15954" xr:uid="{00000000-0005-0000-0000-0000D69A0000}"/>
    <cellStyle name="ReqInput 10 2" xfId="15955" xr:uid="{00000000-0005-0000-0000-0000D79A0000}"/>
    <cellStyle name="ReqInput 10 2 2" xfId="20686" xr:uid="{00000000-0005-0000-0000-0000D89A0000}"/>
    <cellStyle name="ReqInput 10 3" xfId="15956" xr:uid="{00000000-0005-0000-0000-0000D99A0000}"/>
    <cellStyle name="ReqInput 10 3 2" xfId="24517" xr:uid="{00000000-0005-0000-0000-0000DA9A0000}"/>
    <cellStyle name="ReqInput 10 4" xfId="15957" xr:uid="{00000000-0005-0000-0000-0000DB9A0000}"/>
    <cellStyle name="ReqInput 10 4 2" xfId="28353" xr:uid="{00000000-0005-0000-0000-0000DC9A0000}"/>
    <cellStyle name="ReqInput 10 5" xfId="15958" xr:uid="{00000000-0005-0000-0000-0000DD9A0000}"/>
    <cellStyle name="ReqInput 10 5 2" xfId="32190" xr:uid="{00000000-0005-0000-0000-0000DE9A0000}"/>
    <cellStyle name="ReqInput 10 6" xfId="36318" xr:uid="{00000000-0005-0000-0000-0000DF9A0000}"/>
    <cellStyle name="ReqInput 10 6 2" xfId="41204" xr:uid="{00000000-0005-0000-0000-0000E09A0000}"/>
    <cellStyle name="ReqInput 10 6 3" xfId="41649" xr:uid="{00000000-0005-0000-0000-0000E19A0000}"/>
    <cellStyle name="ReqInput 10 7" xfId="40054" xr:uid="{00000000-0005-0000-0000-0000E29A0000}"/>
    <cellStyle name="ReqInput 10 8" xfId="40214" xr:uid="{00000000-0005-0000-0000-0000E39A0000}"/>
    <cellStyle name="ReqInput 10 9" xfId="19509" xr:uid="{00000000-0005-0000-0000-0000E49A0000}"/>
    <cellStyle name="ReqInput 11" xfId="15959" xr:uid="{00000000-0005-0000-0000-0000E59A0000}"/>
    <cellStyle name="ReqInput 11 2" xfId="20685" xr:uid="{00000000-0005-0000-0000-0000E69A0000}"/>
    <cellStyle name="ReqInput 12" xfId="15960" xr:uid="{00000000-0005-0000-0000-0000E79A0000}"/>
    <cellStyle name="ReqInput 12 2" xfId="24516" xr:uid="{00000000-0005-0000-0000-0000E89A0000}"/>
    <cellStyle name="ReqInput 13" xfId="15961" xr:uid="{00000000-0005-0000-0000-0000E99A0000}"/>
    <cellStyle name="ReqInput 13 2" xfId="28352" xr:uid="{00000000-0005-0000-0000-0000EA9A0000}"/>
    <cellStyle name="ReqInput 14" xfId="15962" xr:uid="{00000000-0005-0000-0000-0000EB9A0000}"/>
    <cellStyle name="ReqInput 14 2" xfId="32189" xr:uid="{00000000-0005-0000-0000-0000EC9A0000}"/>
    <cellStyle name="ReqInput 15" xfId="36262" xr:uid="{00000000-0005-0000-0000-0000ED9A0000}"/>
    <cellStyle name="ReqInput 15 2" xfId="41148" xr:uid="{00000000-0005-0000-0000-0000EE9A0000}"/>
    <cellStyle name="ReqInput 15 3" xfId="40139" xr:uid="{00000000-0005-0000-0000-0000EF9A0000}"/>
    <cellStyle name="ReqInput 16" xfId="39982" xr:uid="{00000000-0005-0000-0000-0000F09A0000}"/>
    <cellStyle name="ReqInput 17" xfId="40274" xr:uid="{00000000-0005-0000-0000-0000F19A0000}"/>
    <cellStyle name="ReqInput 18" xfId="18574" xr:uid="{00000000-0005-0000-0000-0000F29A0000}"/>
    <cellStyle name="ReqInput 2" xfId="15963" xr:uid="{00000000-0005-0000-0000-0000F39A0000}"/>
    <cellStyle name="ReqInput 2 10" xfId="15964" xr:uid="{00000000-0005-0000-0000-0000F49A0000}"/>
    <cellStyle name="ReqInput 2 10 2" xfId="28354" xr:uid="{00000000-0005-0000-0000-0000F59A0000}"/>
    <cellStyle name="ReqInput 2 11" xfId="15965" xr:uid="{00000000-0005-0000-0000-0000F69A0000}"/>
    <cellStyle name="ReqInput 2 11 2" xfId="32191" xr:uid="{00000000-0005-0000-0000-0000F79A0000}"/>
    <cellStyle name="ReqInput 2 12" xfId="36263" xr:uid="{00000000-0005-0000-0000-0000F89A0000}"/>
    <cellStyle name="ReqInput 2 12 2" xfId="41149" xr:uid="{00000000-0005-0000-0000-0000F99A0000}"/>
    <cellStyle name="ReqInput 2 12 3" xfId="41519" xr:uid="{00000000-0005-0000-0000-0000FA9A0000}"/>
    <cellStyle name="ReqInput 2 13" xfId="39983" xr:uid="{00000000-0005-0000-0000-0000FB9A0000}"/>
    <cellStyle name="ReqInput 2 14" xfId="40227" xr:uid="{00000000-0005-0000-0000-0000FC9A0000}"/>
    <cellStyle name="ReqInput 2 15" xfId="18575" xr:uid="{00000000-0005-0000-0000-0000FD9A0000}"/>
    <cellStyle name="ReqInput 2 2" xfId="15966" xr:uid="{00000000-0005-0000-0000-0000FE9A0000}"/>
    <cellStyle name="ReqInput 2 2 10" xfId="36264" xr:uid="{00000000-0005-0000-0000-0000FF9A0000}"/>
    <cellStyle name="ReqInput 2 2 10 2" xfId="41150" xr:uid="{00000000-0005-0000-0000-0000009B0000}"/>
    <cellStyle name="ReqInput 2 2 10 3" xfId="41640" xr:uid="{00000000-0005-0000-0000-0000019B0000}"/>
    <cellStyle name="ReqInput 2 2 11" xfId="39984" xr:uid="{00000000-0005-0000-0000-0000029B0000}"/>
    <cellStyle name="ReqInput 2 2 12" xfId="40176" xr:uid="{00000000-0005-0000-0000-0000039B0000}"/>
    <cellStyle name="ReqInput 2 2 13" xfId="18576" xr:uid="{00000000-0005-0000-0000-0000049B0000}"/>
    <cellStyle name="ReqInput 2 2 2" xfId="15967" xr:uid="{00000000-0005-0000-0000-0000059B0000}"/>
    <cellStyle name="ReqInput 2 2 2 10" xfId="39985" xr:uid="{00000000-0005-0000-0000-0000069B0000}"/>
    <cellStyle name="ReqInput 2 2 2 11" xfId="40275" xr:uid="{00000000-0005-0000-0000-0000079B0000}"/>
    <cellStyle name="ReqInput 2 2 2 12" xfId="18577" xr:uid="{00000000-0005-0000-0000-0000089B0000}"/>
    <cellStyle name="ReqInput 2 2 2 2" xfId="15968" xr:uid="{00000000-0005-0000-0000-0000099B0000}"/>
    <cellStyle name="ReqInput 2 2 2 2 10" xfId="40228" xr:uid="{00000000-0005-0000-0000-00000A9B0000}"/>
    <cellStyle name="ReqInput 2 2 2 2 11" xfId="18578" xr:uid="{00000000-0005-0000-0000-00000B9B0000}"/>
    <cellStyle name="ReqInput 2 2 2 2 2" xfId="15969" xr:uid="{00000000-0005-0000-0000-00000C9B0000}"/>
    <cellStyle name="ReqInput 2 2 2 2 2 10" xfId="18579" xr:uid="{00000000-0005-0000-0000-00000D9B0000}"/>
    <cellStyle name="ReqInput 2 2 2 2 2 2" xfId="15970" xr:uid="{00000000-0005-0000-0000-00000E9B0000}"/>
    <cellStyle name="ReqInput 2 2 2 2 2 2 2" xfId="15971" xr:uid="{00000000-0005-0000-0000-00000F9B0000}"/>
    <cellStyle name="ReqInput 2 2 2 2 2 2 2 2" xfId="20692" xr:uid="{00000000-0005-0000-0000-0000109B0000}"/>
    <cellStyle name="ReqInput 2 2 2 2 2 2 3" xfId="15972" xr:uid="{00000000-0005-0000-0000-0000119B0000}"/>
    <cellStyle name="ReqInput 2 2 2 2 2 2 3 2" xfId="24523" xr:uid="{00000000-0005-0000-0000-0000129B0000}"/>
    <cellStyle name="ReqInput 2 2 2 2 2 2 4" xfId="15973" xr:uid="{00000000-0005-0000-0000-0000139B0000}"/>
    <cellStyle name="ReqInput 2 2 2 2 2 2 4 2" xfId="28359" xr:uid="{00000000-0005-0000-0000-0000149B0000}"/>
    <cellStyle name="ReqInput 2 2 2 2 2 2 5" xfId="15974" xr:uid="{00000000-0005-0000-0000-0000159B0000}"/>
    <cellStyle name="ReqInput 2 2 2 2 2 2 5 2" xfId="32196" xr:uid="{00000000-0005-0000-0000-0000169B0000}"/>
    <cellStyle name="ReqInput 2 2 2 2 2 2 6" xfId="36350" xr:uid="{00000000-0005-0000-0000-0000179B0000}"/>
    <cellStyle name="ReqInput 2 2 2 2 2 2 6 2" xfId="41236" xr:uid="{00000000-0005-0000-0000-0000189B0000}"/>
    <cellStyle name="ReqInput 2 2 2 2 2 2 6 3" xfId="41629" xr:uid="{00000000-0005-0000-0000-0000199B0000}"/>
    <cellStyle name="ReqInput 2 2 2 2 2 2 7" xfId="40099" xr:uid="{00000000-0005-0000-0000-00001A9B0000}"/>
    <cellStyle name="ReqInput 2 2 2 2 2 2 8" xfId="40206" xr:uid="{00000000-0005-0000-0000-00001B9B0000}"/>
    <cellStyle name="ReqInput 2 2 2 2 2 2 9" xfId="20506" xr:uid="{00000000-0005-0000-0000-00001C9B0000}"/>
    <cellStyle name="ReqInput 2 2 2 2 2 3" xfId="15975" xr:uid="{00000000-0005-0000-0000-00001D9B0000}"/>
    <cellStyle name="ReqInput 2 2 2 2 2 3 2" xfId="20691" xr:uid="{00000000-0005-0000-0000-00001E9B0000}"/>
    <cellStyle name="ReqInput 2 2 2 2 2 4" xfId="15976" xr:uid="{00000000-0005-0000-0000-00001F9B0000}"/>
    <cellStyle name="ReqInput 2 2 2 2 2 4 2" xfId="24522" xr:uid="{00000000-0005-0000-0000-0000209B0000}"/>
    <cellStyle name="ReqInput 2 2 2 2 2 5" xfId="15977" xr:uid="{00000000-0005-0000-0000-0000219B0000}"/>
    <cellStyle name="ReqInput 2 2 2 2 2 5 2" xfId="28358" xr:uid="{00000000-0005-0000-0000-0000229B0000}"/>
    <cellStyle name="ReqInput 2 2 2 2 2 6" xfId="15978" xr:uid="{00000000-0005-0000-0000-0000239B0000}"/>
    <cellStyle name="ReqInput 2 2 2 2 2 6 2" xfId="32195" xr:uid="{00000000-0005-0000-0000-0000249B0000}"/>
    <cellStyle name="ReqInput 2 2 2 2 2 7" xfId="36267" xr:uid="{00000000-0005-0000-0000-0000259B0000}"/>
    <cellStyle name="ReqInput 2 2 2 2 2 7 2" xfId="41153" xr:uid="{00000000-0005-0000-0000-0000269B0000}"/>
    <cellStyle name="ReqInput 2 2 2 2 2 7 3" xfId="40193" xr:uid="{00000000-0005-0000-0000-0000279B0000}"/>
    <cellStyle name="ReqInput 2 2 2 2 2 8" xfId="39987" xr:uid="{00000000-0005-0000-0000-0000289B0000}"/>
    <cellStyle name="ReqInput 2 2 2 2 2 9" xfId="40177" xr:uid="{00000000-0005-0000-0000-0000299B0000}"/>
    <cellStyle name="ReqInput 2 2 2 2 3" xfId="15979" xr:uid="{00000000-0005-0000-0000-00002A9B0000}"/>
    <cellStyle name="ReqInput 2 2 2 2 3 2" xfId="15980" xr:uid="{00000000-0005-0000-0000-00002B9B0000}"/>
    <cellStyle name="ReqInput 2 2 2 2 3 2 2" xfId="20693" xr:uid="{00000000-0005-0000-0000-00002C9B0000}"/>
    <cellStyle name="ReqInput 2 2 2 2 3 3" xfId="15981" xr:uid="{00000000-0005-0000-0000-00002D9B0000}"/>
    <cellStyle name="ReqInput 2 2 2 2 3 3 2" xfId="24524" xr:uid="{00000000-0005-0000-0000-00002E9B0000}"/>
    <cellStyle name="ReqInput 2 2 2 2 3 4" xfId="15982" xr:uid="{00000000-0005-0000-0000-00002F9B0000}"/>
    <cellStyle name="ReqInput 2 2 2 2 3 4 2" xfId="28360" xr:uid="{00000000-0005-0000-0000-0000309B0000}"/>
    <cellStyle name="ReqInput 2 2 2 2 3 5" xfId="15983" xr:uid="{00000000-0005-0000-0000-0000319B0000}"/>
    <cellStyle name="ReqInput 2 2 2 2 3 5 2" xfId="32197" xr:uid="{00000000-0005-0000-0000-0000329B0000}"/>
    <cellStyle name="ReqInput 2 2 2 2 3 6" xfId="36322" xr:uid="{00000000-0005-0000-0000-0000339B0000}"/>
    <cellStyle name="ReqInput 2 2 2 2 3 6 2" xfId="41208" xr:uid="{00000000-0005-0000-0000-0000349B0000}"/>
    <cellStyle name="ReqInput 2 2 2 2 3 6 3" xfId="41592" xr:uid="{00000000-0005-0000-0000-0000359B0000}"/>
    <cellStyle name="ReqInput 2 2 2 2 3 7" xfId="40058" xr:uid="{00000000-0005-0000-0000-0000369B0000}"/>
    <cellStyle name="ReqInput 2 2 2 2 3 8" xfId="40212" xr:uid="{00000000-0005-0000-0000-0000379B0000}"/>
    <cellStyle name="ReqInput 2 2 2 2 3 9" xfId="19513" xr:uid="{00000000-0005-0000-0000-0000389B0000}"/>
    <cellStyle name="ReqInput 2 2 2 2 4" xfId="15984" xr:uid="{00000000-0005-0000-0000-0000399B0000}"/>
    <cellStyle name="ReqInput 2 2 2 2 4 2" xfId="20690" xr:uid="{00000000-0005-0000-0000-00003A9B0000}"/>
    <cellStyle name="ReqInput 2 2 2 2 5" xfId="15985" xr:uid="{00000000-0005-0000-0000-00003B9B0000}"/>
    <cellStyle name="ReqInput 2 2 2 2 5 2" xfId="24521" xr:uid="{00000000-0005-0000-0000-00003C9B0000}"/>
    <cellStyle name="ReqInput 2 2 2 2 6" xfId="15986" xr:uid="{00000000-0005-0000-0000-00003D9B0000}"/>
    <cellStyle name="ReqInput 2 2 2 2 6 2" xfId="28357" xr:uid="{00000000-0005-0000-0000-00003E9B0000}"/>
    <cellStyle name="ReqInput 2 2 2 2 7" xfId="15987" xr:uid="{00000000-0005-0000-0000-00003F9B0000}"/>
    <cellStyle name="ReqInput 2 2 2 2 7 2" xfId="32194" xr:uid="{00000000-0005-0000-0000-0000409B0000}"/>
    <cellStyle name="ReqInput 2 2 2 2 8" xfId="36266" xr:uid="{00000000-0005-0000-0000-0000419B0000}"/>
    <cellStyle name="ReqInput 2 2 2 2 8 2" xfId="41152" xr:uid="{00000000-0005-0000-0000-0000429B0000}"/>
    <cellStyle name="ReqInput 2 2 2 2 8 3" xfId="41639" xr:uid="{00000000-0005-0000-0000-0000439B0000}"/>
    <cellStyle name="ReqInput 2 2 2 2 9" xfId="39986" xr:uid="{00000000-0005-0000-0000-0000449B0000}"/>
    <cellStyle name="ReqInput 2 2 2 3" xfId="15988" xr:uid="{00000000-0005-0000-0000-0000459B0000}"/>
    <cellStyle name="ReqInput 2 2 2 3 10" xfId="18580" xr:uid="{00000000-0005-0000-0000-0000469B0000}"/>
    <cellStyle name="ReqInput 2 2 2 3 2" xfId="15989" xr:uid="{00000000-0005-0000-0000-0000479B0000}"/>
    <cellStyle name="ReqInput 2 2 2 3 2 2" xfId="15990" xr:uid="{00000000-0005-0000-0000-0000489B0000}"/>
    <cellStyle name="ReqInput 2 2 2 3 2 2 2" xfId="20695" xr:uid="{00000000-0005-0000-0000-0000499B0000}"/>
    <cellStyle name="ReqInput 2 2 2 3 2 3" xfId="15991" xr:uid="{00000000-0005-0000-0000-00004A9B0000}"/>
    <cellStyle name="ReqInput 2 2 2 3 2 3 2" xfId="24526" xr:uid="{00000000-0005-0000-0000-00004B9B0000}"/>
    <cellStyle name="ReqInput 2 2 2 3 2 4" xfId="15992" xr:uid="{00000000-0005-0000-0000-00004C9B0000}"/>
    <cellStyle name="ReqInput 2 2 2 3 2 4 2" xfId="28362" xr:uid="{00000000-0005-0000-0000-00004D9B0000}"/>
    <cellStyle name="ReqInput 2 2 2 3 2 5" xfId="15993" xr:uid="{00000000-0005-0000-0000-00004E9B0000}"/>
    <cellStyle name="ReqInput 2 2 2 3 2 5 2" xfId="32199" xr:uid="{00000000-0005-0000-0000-00004F9B0000}"/>
    <cellStyle name="ReqInput 2 2 2 3 2 6" xfId="36349" xr:uid="{00000000-0005-0000-0000-0000509B0000}"/>
    <cellStyle name="ReqInput 2 2 2 3 2 6 2" xfId="41235" xr:uid="{00000000-0005-0000-0000-0000519B0000}"/>
    <cellStyle name="ReqInput 2 2 2 3 2 6 3" xfId="40187" xr:uid="{00000000-0005-0000-0000-0000529B0000}"/>
    <cellStyle name="ReqInput 2 2 2 3 2 7" xfId="40098" xr:uid="{00000000-0005-0000-0000-0000539B0000}"/>
    <cellStyle name="ReqInput 2 2 2 3 2 8" xfId="40253" xr:uid="{00000000-0005-0000-0000-0000549B0000}"/>
    <cellStyle name="ReqInput 2 2 2 3 2 9" xfId="20505" xr:uid="{00000000-0005-0000-0000-0000559B0000}"/>
    <cellStyle name="ReqInput 2 2 2 3 3" xfId="15994" xr:uid="{00000000-0005-0000-0000-0000569B0000}"/>
    <cellStyle name="ReqInput 2 2 2 3 3 2" xfId="20694" xr:uid="{00000000-0005-0000-0000-0000579B0000}"/>
    <cellStyle name="ReqInput 2 2 2 3 4" xfId="15995" xr:uid="{00000000-0005-0000-0000-0000589B0000}"/>
    <cellStyle name="ReqInput 2 2 2 3 4 2" xfId="24525" xr:uid="{00000000-0005-0000-0000-0000599B0000}"/>
    <cellStyle name="ReqInput 2 2 2 3 5" xfId="15996" xr:uid="{00000000-0005-0000-0000-00005A9B0000}"/>
    <cellStyle name="ReqInput 2 2 2 3 5 2" xfId="28361" xr:uid="{00000000-0005-0000-0000-00005B9B0000}"/>
    <cellStyle name="ReqInput 2 2 2 3 6" xfId="15997" xr:uid="{00000000-0005-0000-0000-00005C9B0000}"/>
    <cellStyle name="ReqInput 2 2 2 3 6 2" xfId="32198" xr:uid="{00000000-0005-0000-0000-00005D9B0000}"/>
    <cellStyle name="ReqInput 2 2 2 3 7" xfId="36268" xr:uid="{00000000-0005-0000-0000-00005E9B0000}"/>
    <cellStyle name="ReqInput 2 2 2 3 7 2" xfId="41154" xr:uid="{00000000-0005-0000-0000-00005F9B0000}"/>
    <cellStyle name="ReqInput 2 2 2 3 7 3" xfId="41601" xr:uid="{00000000-0005-0000-0000-0000609B0000}"/>
    <cellStyle name="ReqInput 2 2 2 3 8" xfId="39988" xr:uid="{00000000-0005-0000-0000-0000619B0000}"/>
    <cellStyle name="ReqInput 2 2 2 3 9" xfId="40089" xr:uid="{00000000-0005-0000-0000-0000629B0000}"/>
    <cellStyle name="ReqInput 2 2 2 4" xfId="15998" xr:uid="{00000000-0005-0000-0000-0000639B0000}"/>
    <cellStyle name="ReqInput 2 2 2 4 2" xfId="15999" xr:uid="{00000000-0005-0000-0000-0000649B0000}"/>
    <cellStyle name="ReqInput 2 2 2 4 2 2" xfId="20696" xr:uid="{00000000-0005-0000-0000-0000659B0000}"/>
    <cellStyle name="ReqInput 2 2 2 4 3" xfId="16000" xr:uid="{00000000-0005-0000-0000-0000669B0000}"/>
    <cellStyle name="ReqInput 2 2 2 4 3 2" xfId="24527" xr:uid="{00000000-0005-0000-0000-0000679B0000}"/>
    <cellStyle name="ReqInput 2 2 2 4 4" xfId="16001" xr:uid="{00000000-0005-0000-0000-0000689B0000}"/>
    <cellStyle name="ReqInput 2 2 2 4 4 2" xfId="28363" xr:uid="{00000000-0005-0000-0000-0000699B0000}"/>
    <cellStyle name="ReqInput 2 2 2 4 5" xfId="16002" xr:uid="{00000000-0005-0000-0000-00006A9B0000}"/>
    <cellStyle name="ReqInput 2 2 2 4 5 2" xfId="32200" xr:uid="{00000000-0005-0000-0000-00006B9B0000}"/>
    <cellStyle name="ReqInput 2 2 2 4 6" xfId="36321" xr:uid="{00000000-0005-0000-0000-00006C9B0000}"/>
    <cellStyle name="ReqInput 2 2 2 4 6 2" xfId="41207" xr:uid="{00000000-0005-0000-0000-00006D9B0000}"/>
    <cellStyle name="ReqInput 2 2 2 4 6 3" xfId="40190" xr:uid="{00000000-0005-0000-0000-00006E9B0000}"/>
    <cellStyle name="ReqInput 2 2 2 4 7" xfId="40057" xr:uid="{00000000-0005-0000-0000-00006F9B0000}"/>
    <cellStyle name="ReqInput 2 2 2 4 8" xfId="40259" xr:uid="{00000000-0005-0000-0000-0000709B0000}"/>
    <cellStyle name="ReqInput 2 2 2 4 9" xfId="19512" xr:uid="{00000000-0005-0000-0000-0000719B0000}"/>
    <cellStyle name="ReqInput 2 2 2 5" xfId="16003" xr:uid="{00000000-0005-0000-0000-0000729B0000}"/>
    <cellStyle name="ReqInput 2 2 2 5 2" xfId="20689" xr:uid="{00000000-0005-0000-0000-0000739B0000}"/>
    <cellStyle name="ReqInput 2 2 2 6" xfId="16004" xr:uid="{00000000-0005-0000-0000-0000749B0000}"/>
    <cellStyle name="ReqInput 2 2 2 6 2" xfId="24520" xr:uid="{00000000-0005-0000-0000-0000759B0000}"/>
    <cellStyle name="ReqInput 2 2 2 7" xfId="16005" xr:uid="{00000000-0005-0000-0000-0000769B0000}"/>
    <cellStyle name="ReqInput 2 2 2 7 2" xfId="28356" xr:uid="{00000000-0005-0000-0000-0000779B0000}"/>
    <cellStyle name="ReqInput 2 2 2 8" xfId="16006" xr:uid="{00000000-0005-0000-0000-0000789B0000}"/>
    <cellStyle name="ReqInput 2 2 2 8 2" xfId="32193" xr:uid="{00000000-0005-0000-0000-0000799B0000}"/>
    <cellStyle name="ReqInput 2 2 2 9" xfId="36265" xr:uid="{00000000-0005-0000-0000-00007A9B0000}"/>
    <cellStyle name="ReqInput 2 2 2 9 2" xfId="41151" xr:uid="{00000000-0005-0000-0000-00007B9B0000}"/>
    <cellStyle name="ReqInput 2 2 2 9 3" xfId="40242" xr:uid="{00000000-0005-0000-0000-00007C9B0000}"/>
    <cellStyle name="ReqInput 2 2 3" xfId="16007" xr:uid="{00000000-0005-0000-0000-00007D9B0000}"/>
    <cellStyle name="ReqInput 2 2 3 10" xfId="39968" xr:uid="{00000000-0005-0000-0000-00007E9B0000}"/>
    <cellStyle name="ReqInput 2 2 3 11" xfId="18581" xr:uid="{00000000-0005-0000-0000-00007F9B0000}"/>
    <cellStyle name="ReqInput 2 2 3 2" xfId="16008" xr:uid="{00000000-0005-0000-0000-0000809B0000}"/>
    <cellStyle name="ReqInput 2 2 3 2 10" xfId="18582" xr:uid="{00000000-0005-0000-0000-0000819B0000}"/>
    <cellStyle name="ReqInput 2 2 3 2 2" xfId="16009" xr:uid="{00000000-0005-0000-0000-0000829B0000}"/>
    <cellStyle name="ReqInput 2 2 3 2 2 2" xfId="16010" xr:uid="{00000000-0005-0000-0000-0000839B0000}"/>
    <cellStyle name="ReqInput 2 2 3 2 2 2 2" xfId="20699" xr:uid="{00000000-0005-0000-0000-0000849B0000}"/>
    <cellStyle name="ReqInput 2 2 3 2 2 3" xfId="16011" xr:uid="{00000000-0005-0000-0000-0000859B0000}"/>
    <cellStyle name="ReqInput 2 2 3 2 2 3 2" xfId="24530" xr:uid="{00000000-0005-0000-0000-0000869B0000}"/>
    <cellStyle name="ReqInput 2 2 3 2 2 4" xfId="16012" xr:uid="{00000000-0005-0000-0000-0000879B0000}"/>
    <cellStyle name="ReqInput 2 2 3 2 2 4 2" xfId="28366" xr:uid="{00000000-0005-0000-0000-0000889B0000}"/>
    <cellStyle name="ReqInput 2 2 3 2 2 5" xfId="16013" xr:uid="{00000000-0005-0000-0000-0000899B0000}"/>
    <cellStyle name="ReqInput 2 2 3 2 2 5 2" xfId="32203" xr:uid="{00000000-0005-0000-0000-00008A9B0000}"/>
    <cellStyle name="ReqInput 2 2 3 2 2 6" xfId="36351" xr:uid="{00000000-0005-0000-0000-00008B9B0000}"/>
    <cellStyle name="ReqInput 2 2 3 2 2 6 2" xfId="41237" xr:uid="{00000000-0005-0000-0000-00008C9B0000}"/>
    <cellStyle name="ReqInput 2 2 3 2 2 6 3" xfId="40133" xr:uid="{00000000-0005-0000-0000-00008D9B0000}"/>
    <cellStyle name="ReqInput 2 2 3 2 2 7" xfId="40100" xr:uid="{00000000-0005-0000-0000-00008E9B0000}"/>
    <cellStyle name="ReqInput 2 2 3 2 2 8" xfId="40154" xr:uid="{00000000-0005-0000-0000-00008F9B0000}"/>
    <cellStyle name="ReqInput 2 2 3 2 2 9" xfId="20507" xr:uid="{00000000-0005-0000-0000-0000909B0000}"/>
    <cellStyle name="ReqInput 2 2 3 2 3" xfId="16014" xr:uid="{00000000-0005-0000-0000-0000919B0000}"/>
    <cellStyle name="ReqInput 2 2 3 2 3 2" xfId="20698" xr:uid="{00000000-0005-0000-0000-0000929B0000}"/>
    <cellStyle name="ReqInput 2 2 3 2 4" xfId="16015" xr:uid="{00000000-0005-0000-0000-0000939B0000}"/>
    <cellStyle name="ReqInput 2 2 3 2 4 2" xfId="24529" xr:uid="{00000000-0005-0000-0000-0000949B0000}"/>
    <cellStyle name="ReqInput 2 2 3 2 5" xfId="16016" xr:uid="{00000000-0005-0000-0000-0000959B0000}"/>
    <cellStyle name="ReqInput 2 2 3 2 5 2" xfId="28365" xr:uid="{00000000-0005-0000-0000-0000969B0000}"/>
    <cellStyle name="ReqInput 2 2 3 2 6" xfId="16017" xr:uid="{00000000-0005-0000-0000-0000979B0000}"/>
    <cellStyle name="ReqInput 2 2 3 2 6 2" xfId="32202" xr:uid="{00000000-0005-0000-0000-0000989B0000}"/>
    <cellStyle name="ReqInput 2 2 3 2 7" xfId="36270" xr:uid="{00000000-0005-0000-0000-0000999B0000}"/>
    <cellStyle name="ReqInput 2 2 3 2 7 2" xfId="41156" xr:uid="{00000000-0005-0000-0000-00009A9B0000}"/>
    <cellStyle name="ReqInput 2 2 3 2 7 3" xfId="40085" xr:uid="{00000000-0005-0000-0000-00009B9B0000}"/>
    <cellStyle name="ReqInput 2 2 3 2 8" xfId="39990" xr:uid="{00000000-0005-0000-0000-00009C9B0000}"/>
    <cellStyle name="ReqInput 2 2 3 2 9" xfId="40270" xr:uid="{00000000-0005-0000-0000-00009D9B0000}"/>
    <cellStyle name="ReqInput 2 2 3 3" xfId="16018" xr:uid="{00000000-0005-0000-0000-00009E9B0000}"/>
    <cellStyle name="ReqInput 2 2 3 3 2" xfId="16019" xr:uid="{00000000-0005-0000-0000-00009F9B0000}"/>
    <cellStyle name="ReqInput 2 2 3 3 2 2" xfId="20700" xr:uid="{00000000-0005-0000-0000-0000A09B0000}"/>
    <cellStyle name="ReqInput 2 2 3 3 3" xfId="16020" xr:uid="{00000000-0005-0000-0000-0000A19B0000}"/>
    <cellStyle name="ReqInput 2 2 3 3 3 2" xfId="24531" xr:uid="{00000000-0005-0000-0000-0000A29B0000}"/>
    <cellStyle name="ReqInput 2 2 3 3 4" xfId="16021" xr:uid="{00000000-0005-0000-0000-0000A39B0000}"/>
    <cellStyle name="ReqInput 2 2 3 3 4 2" xfId="28367" xr:uid="{00000000-0005-0000-0000-0000A49B0000}"/>
    <cellStyle name="ReqInput 2 2 3 3 5" xfId="16022" xr:uid="{00000000-0005-0000-0000-0000A59B0000}"/>
    <cellStyle name="ReqInput 2 2 3 3 5 2" xfId="32204" xr:uid="{00000000-0005-0000-0000-0000A69B0000}"/>
    <cellStyle name="ReqInput 2 2 3 3 6" xfId="36323" xr:uid="{00000000-0005-0000-0000-0000A79B0000}"/>
    <cellStyle name="ReqInput 2 2 3 3 6 2" xfId="41209" xr:uid="{00000000-0005-0000-0000-0000A89B0000}"/>
    <cellStyle name="ReqInput 2 2 3 3 6 3" xfId="40136" xr:uid="{00000000-0005-0000-0000-0000A99B0000}"/>
    <cellStyle name="ReqInput 2 2 3 3 7" xfId="40059" xr:uid="{00000000-0005-0000-0000-0000AA9B0000}"/>
    <cellStyle name="ReqInput 2 2 3 3 8" xfId="40161" xr:uid="{00000000-0005-0000-0000-0000AB9B0000}"/>
    <cellStyle name="ReqInput 2 2 3 3 9" xfId="19514" xr:uid="{00000000-0005-0000-0000-0000AC9B0000}"/>
    <cellStyle name="ReqInput 2 2 3 4" xfId="16023" xr:uid="{00000000-0005-0000-0000-0000AD9B0000}"/>
    <cellStyle name="ReqInput 2 2 3 4 2" xfId="20697" xr:uid="{00000000-0005-0000-0000-0000AE9B0000}"/>
    <cellStyle name="ReqInput 2 2 3 5" xfId="16024" xr:uid="{00000000-0005-0000-0000-0000AF9B0000}"/>
    <cellStyle name="ReqInput 2 2 3 5 2" xfId="24528" xr:uid="{00000000-0005-0000-0000-0000B09B0000}"/>
    <cellStyle name="ReqInput 2 2 3 6" xfId="16025" xr:uid="{00000000-0005-0000-0000-0000B19B0000}"/>
    <cellStyle name="ReqInput 2 2 3 6 2" xfId="28364" xr:uid="{00000000-0005-0000-0000-0000B29B0000}"/>
    <cellStyle name="ReqInput 2 2 3 7" xfId="16026" xr:uid="{00000000-0005-0000-0000-0000B39B0000}"/>
    <cellStyle name="ReqInput 2 2 3 7 2" xfId="32201" xr:uid="{00000000-0005-0000-0000-0000B49B0000}"/>
    <cellStyle name="ReqInput 2 2 3 8" xfId="36269" xr:uid="{00000000-0005-0000-0000-0000B59B0000}"/>
    <cellStyle name="ReqInput 2 2 3 8 2" xfId="41155" xr:uid="{00000000-0005-0000-0000-0000B69B0000}"/>
    <cellStyle name="ReqInput 2 2 3 8 3" xfId="40140" xr:uid="{00000000-0005-0000-0000-0000B79B0000}"/>
    <cellStyle name="ReqInput 2 2 3 9" xfId="39989" xr:uid="{00000000-0005-0000-0000-0000B89B0000}"/>
    <cellStyle name="ReqInput 2 2 4" xfId="16027" xr:uid="{00000000-0005-0000-0000-0000B99B0000}"/>
    <cellStyle name="ReqInput 2 2 4 10" xfId="18583" xr:uid="{00000000-0005-0000-0000-0000BA9B0000}"/>
    <cellStyle name="ReqInput 2 2 4 2" xfId="16028" xr:uid="{00000000-0005-0000-0000-0000BB9B0000}"/>
    <cellStyle name="ReqInput 2 2 4 2 2" xfId="16029" xr:uid="{00000000-0005-0000-0000-0000BC9B0000}"/>
    <cellStyle name="ReqInput 2 2 4 2 2 2" xfId="20702" xr:uid="{00000000-0005-0000-0000-0000BD9B0000}"/>
    <cellStyle name="ReqInput 2 2 4 2 3" xfId="16030" xr:uid="{00000000-0005-0000-0000-0000BE9B0000}"/>
    <cellStyle name="ReqInput 2 2 4 2 3 2" xfId="24533" xr:uid="{00000000-0005-0000-0000-0000BF9B0000}"/>
    <cellStyle name="ReqInput 2 2 4 2 4" xfId="16031" xr:uid="{00000000-0005-0000-0000-0000C09B0000}"/>
    <cellStyle name="ReqInput 2 2 4 2 4 2" xfId="28369" xr:uid="{00000000-0005-0000-0000-0000C19B0000}"/>
    <cellStyle name="ReqInput 2 2 4 2 5" xfId="16032" xr:uid="{00000000-0005-0000-0000-0000C29B0000}"/>
    <cellStyle name="ReqInput 2 2 4 2 5 2" xfId="32206" xr:uid="{00000000-0005-0000-0000-0000C39B0000}"/>
    <cellStyle name="ReqInput 2 2 4 2 6" xfId="36348" xr:uid="{00000000-0005-0000-0000-0000C49B0000}"/>
    <cellStyle name="ReqInput 2 2 4 2 6 2" xfId="41234" xr:uid="{00000000-0005-0000-0000-0000C59B0000}"/>
    <cellStyle name="ReqInput 2 2 4 2 6 3" xfId="41650" xr:uid="{00000000-0005-0000-0000-0000C69B0000}"/>
    <cellStyle name="ReqInput 2 2 4 2 7" xfId="40097" xr:uid="{00000000-0005-0000-0000-0000C79B0000}"/>
    <cellStyle name="ReqInput 2 2 4 2 8" xfId="40148" xr:uid="{00000000-0005-0000-0000-0000C89B0000}"/>
    <cellStyle name="ReqInput 2 2 4 2 9" xfId="20504" xr:uid="{00000000-0005-0000-0000-0000C99B0000}"/>
    <cellStyle name="ReqInput 2 2 4 3" xfId="16033" xr:uid="{00000000-0005-0000-0000-0000CA9B0000}"/>
    <cellStyle name="ReqInput 2 2 4 3 2" xfId="20701" xr:uid="{00000000-0005-0000-0000-0000CB9B0000}"/>
    <cellStyle name="ReqInput 2 2 4 4" xfId="16034" xr:uid="{00000000-0005-0000-0000-0000CC9B0000}"/>
    <cellStyle name="ReqInput 2 2 4 4 2" xfId="24532" xr:uid="{00000000-0005-0000-0000-0000CD9B0000}"/>
    <cellStyle name="ReqInput 2 2 4 5" xfId="16035" xr:uid="{00000000-0005-0000-0000-0000CE9B0000}"/>
    <cellStyle name="ReqInput 2 2 4 5 2" xfId="28368" xr:uid="{00000000-0005-0000-0000-0000CF9B0000}"/>
    <cellStyle name="ReqInput 2 2 4 6" xfId="16036" xr:uid="{00000000-0005-0000-0000-0000D09B0000}"/>
    <cellStyle name="ReqInput 2 2 4 6 2" xfId="32205" xr:uid="{00000000-0005-0000-0000-0000D19B0000}"/>
    <cellStyle name="ReqInput 2 2 4 7" xfId="36271" xr:uid="{00000000-0005-0000-0000-0000D29B0000}"/>
    <cellStyle name="ReqInput 2 2 4 7 2" xfId="41157" xr:uid="{00000000-0005-0000-0000-0000D39B0000}"/>
    <cellStyle name="ReqInput 2 2 4 7 3" xfId="39894" xr:uid="{00000000-0005-0000-0000-0000D49B0000}"/>
    <cellStyle name="ReqInput 2 2 4 8" xfId="39991" xr:uid="{00000000-0005-0000-0000-0000D59B0000}"/>
    <cellStyle name="ReqInput 2 2 4 9" xfId="40223" xr:uid="{00000000-0005-0000-0000-0000D69B0000}"/>
    <cellStyle name="ReqInput 2 2 5" xfId="16037" xr:uid="{00000000-0005-0000-0000-0000D79B0000}"/>
    <cellStyle name="ReqInput 2 2 5 2" xfId="16038" xr:uid="{00000000-0005-0000-0000-0000D89B0000}"/>
    <cellStyle name="ReqInput 2 2 5 2 2" xfId="20703" xr:uid="{00000000-0005-0000-0000-0000D99B0000}"/>
    <cellStyle name="ReqInput 2 2 5 3" xfId="16039" xr:uid="{00000000-0005-0000-0000-0000DA9B0000}"/>
    <cellStyle name="ReqInput 2 2 5 3 2" xfId="24534" xr:uid="{00000000-0005-0000-0000-0000DB9B0000}"/>
    <cellStyle name="ReqInput 2 2 5 4" xfId="16040" xr:uid="{00000000-0005-0000-0000-0000DC9B0000}"/>
    <cellStyle name="ReqInput 2 2 5 4 2" xfId="28370" xr:uid="{00000000-0005-0000-0000-0000DD9B0000}"/>
    <cellStyle name="ReqInput 2 2 5 5" xfId="16041" xr:uid="{00000000-0005-0000-0000-0000DE9B0000}"/>
    <cellStyle name="ReqInput 2 2 5 5 2" xfId="32207" xr:uid="{00000000-0005-0000-0000-0000DF9B0000}"/>
    <cellStyle name="ReqInput 2 2 5 6" xfId="36320" xr:uid="{00000000-0005-0000-0000-0000E09B0000}"/>
    <cellStyle name="ReqInput 2 2 5 6 2" xfId="41206" xr:uid="{00000000-0005-0000-0000-0000E19B0000}"/>
    <cellStyle name="ReqInput 2 2 5 6 3" xfId="41630" xr:uid="{00000000-0005-0000-0000-0000E29B0000}"/>
    <cellStyle name="ReqInput 2 2 5 7" xfId="40056" xr:uid="{00000000-0005-0000-0000-0000E39B0000}"/>
    <cellStyle name="ReqInput 2 2 5 8" xfId="40047" xr:uid="{00000000-0005-0000-0000-0000E49B0000}"/>
    <cellStyle name="ReqInput 2 2 5 9" xfId="19511" xr:uid="{00000000-0005-0000-0000-0000E59B0000}"/>
    <cellStyle name="ReqInput 2 2 6" xfId="16042" xr:uid="{00000000-0005-0000-0000-0000E69B0000}"/>
    <cellStyle name="ReqInput 2 2 6 2" xfId="20688" xr:uid="{00000000-0005-0000-0000-0000E79B0000}"/>
    <cellStyle name="ReqInput 2 2 7" xfId="16043" xr:uid="{00000000-0005-0000-0000-0000E89B0000}"/>
    <cellStyle name="ReqInput 2 2 7 2" xfId="24519" xr:uid="{00000000-0005-0000-0000-0000E99B0000}"/>
    <cellStyle name="ReqInput 2 2 8" xfId="16044" xr:uid="{00000000-0005-0000-0000-0000EA9B0000}"/>
    <cellStyle name="ReqInput 2 2 8 2" xfId="28355" xr:uid="{00000000-0005-0000-0000-0000EB9B0000}"/>
    <cellStyle name="ReqInput 2 2 9" xfId="16045" xr:uid="{00000000-0005-0000-0000-0000EC9B0000}"/>
    <cellStyle name="ReqInput 2 2 9 2" xfId="32192" xr:uid="{00000000-0005-0000-0000-0000ED9B0000}"/>
    <cellStyle name="ReqInput 2 3" xfId="16046" xr:uid="{00000000-0005-0000-0000-0000EE9B0000}"/>
    <cellStyle name="ReqInput 2 3 10" xfId="39992" xr:uid="{00000000-0005-0000-0000-0000EF9B0000}"/>
    <cellStyle name="ReqInput 2 3 11" xfId="40172" xr:uid="{00000000-0005-0000-0000-0000F09B0000}"/>
    <cellStyle name="ReqInput 2 3 12" xfId="18584" xr:uid="{00000000-0005-0000-0000-0000F19B0000}"/>
    <cellStyle name="ReqInput 2 3 2" xfId="16047" xr:uid="{00000000-0005-0000-0000-0000F29B0000}"/>
    <cellStyle name="ReqInput 2 3 2 10" xfId="40273" xr:uid="{00000000-0005-0000-0000-0000F39B0000}"/>
    <cellStyle name="ReqInput 2 3 2 11" xfId="18585" xr:uid="{00000000-0005-0000-0000-0000F49B0000}"/>
    <cellStyle name="ReqInput 2 3 2 2" xfId="16048" xr:uid="{00000000-0005-0000-0000-0000F59B0000}"/>
    <cellStyle name="ReqInput 2 3 2 2 10" xfId="18586" xr:uid="{00000000-0005-0000-0000-0000F69B0000}"/>
    <cellStyle name="ReqInput 2 3 2 2 2" xfId="16049" xr:uid="{00000000-0005-0000-0000-0000F79B0000}"/>
    <cellStyle name="ReqInput 2 3 2 2 2 2" xfId="16050" xr:uid="{00000000-0005-0000-0000-0000F89B0000}"/>
    <cellStyle name="ReqInput 2 3 2 2 2 2 2" xfId="20707" xr:uid="{00000000-0005-0000-0000-0000F99B0000}"/>
    <cellStyle name="ReqInput 2 3 2 2 2 3" xfId="16051" xr:uid="{00000000-0005-0000-0000-0000FA9B0000}"/>
    <cellStyle name="ReqInput 2 3 2 2 2 3 2" xfId="24538" xr:uid="{00000000-0005-0000-0000-0000FB9B0000}"/>
    <cellStyle name="ReqInput 2 3 2 2 2 4" xfId="16052" xr:uid="{00000000-0005-0000-0000-0000FC9B0000}"/>
    <cellStyle name="ReqInput 2 3 2 2 2 4 2" xfId="28374" xr:uid="{00000000-0005-0000-0000-0000FD9B0000}"/>
    <cellStyle name="ReqInput 2 3 2 2 2 5" xfId="16053" xr:uid="{00000000-0005-0000-0000-0000FE9B0000}"/>
    <cellStyle name="ReqInput 2 3 2 2 2 5 2" xfId="32211" xr:uid="{00000000-0005-0000-0000-0000FF9B0000}"/>
    <cellStyle name="ReqInput 2 3 2 2 2 6" xfId="36353" xr:uid="{00000000-0005-0000-0000-0000009C0000}"/>
    <cellStyle name="ReqInput 2 3 2 2 2 6 2" xfId="41239" xr:uid="{00000000-0005-0000-0000-0000019C0000}"/>
    <cellStyle name="ReqInput 2 3 2 2 2 6 3" xfId="40237" xr:uid="{00000000-0005-0000-0000-0000029C0000}"/>
    <cellStyle name="ReqInput 2 3 2 2 2 7" xfId="40102" xr:uid="{00000000-0005-0000-0000-0000039C0000}"/>
    <cellStyle name="ReqInput 2 3 2 2 2 8" xfId="40251" xr:uid="{00000000-0005-0000-0000-0000049C0000}"/>
    <cellStyle name="ReqInput 2 3 2 2 2 9" xfId="20509" xr:uid="{00000000-0005-0000-0000-0000059C0000}"/>
    <cellStyle name="ReqInput 2 3 2 2 3" xfId="16054" xr:uid="{00000000-0005-0000-0000-0000069C0000}"/>
    <cellStyle name="ReqInput 2 3 2 2 3 2" xfId="20706" xr:uid="{00000000-0005-0000-0000-0000079C0000}"/>
    <cellStyle name="ReqInput 2 3 2 2 4" xfId="16055" xr:uid="{00000000-0005-0000-0000-0000089C0000}"/>
    <cellStyle name="ReqInput 2 3 2 2 4 2" xfId="24537" xr:uid="{00000000-0005-0000-0000-0000099C0000}"/>
    <cellStyle name="ReqInput 2 3 2 2 5" xfId="16056" xr:uid="{00000000-0005-0000-0000-00000A9C0000}"/>
    <cellStyle name="ReqInput 2 3 2 2 5 2" xfId="28373" xr:uid="{00000000-0005-0000-0000-00000B9C0000}"/>
    <cellStyle name="ReqInput 2 3 2 2 6" xfId="16057" xr:uid="{00000000-0005-0000-0000-00000C9C0000}"/>
    <cellStyle name="ReqInput 2 3 2 2 6 2" xfId="32210" xr:uid="{00000000-0005-0000-0000-00000D9C0000}"/>
    <cellStyle name="ReqInput 2 3 2 2 7" xfId="36274" xr:uid="{00000000-0005-0000-0000-00000E9C0000}"/>
    <cellStyle name="ReqInput 2 3 2 2 7 2" xfId="41160" xr:uid="{00000000-0005-0000-0000-00000F9C0000}"/>
    <cellStyle name="ReqInput 2 3 2 2 7 3" xfId="40357" xr:uid="{00000000-0005-0000-0000-0000109C0000}"/>
    <cellStyle name="ReqInput 2 3 2 2 8" xfId="39994" xr:uid="{00000000-0005-0000-0000-0000119C0000}"/>
    <cellStyle name="ReqInput 2 3 2 2 9" xfId="40226" xr:uid="{00000000-0005-0000-0000-0000129C0000}"/>
    <cellStyle name="ReqInput 2 3 2 3" xfId="16058" xr:uid="{00000000-0005-0000-0000-0000139C0000}"/>
    <cellStyle name="ReqInput 2 3 2 3 2" xfId="16059" xr:uid="{00000000-0005-0000-0000-0000149C0000}"/>
    <cellStyle name="ReqInput 2 3 2 3 2 2" xfId="20708" xr:uid="{00000000-0005-0000-0000-0000159C0000}"/>
    <cellStyle name="ReqInput 2 3 2 3 3" xfId="16060" xr:uid="{00000000-0005-0000-0000-0000169C0000}"/>
    <cellStyle name="ReqInput 2 3 2 3 3 2" xfId="24539" xr:uid="{00000000-0005-0000-0000-0000179C0000}"/>
    <cellStyle name="ReqInput 2 3 2 3 4" xfId="16061" xr:uid="{00000000-0005-0000-0000-0000189C0000}"/>
    <cellStyle name="ReqInput 2 3 2 3 4 2" xfId="28375" xr:uid="{00000000-0005-0000-0000-0000199C0000}"/>
    <cellStyle name="ReqInput 2 3 2 3 5" xfId="16062" xr:uid="{00000000-0005-0000-0000-00001A9C0000}"/>
    <cellStyle name="ReqInput 2 3 2 3 5 2" xfId="32212" xr:uid="{00000000-0005-0000-0000-00001B9C0000}"/>
    <cellStyle name="ReqInput 2 3 2 3 6" xfId="36325" xr:uid="{00000000-0005-0000-0000-00001C9C0000}"/>
    <cellStyle name="ReqInput 2 3 2 3 6 2" xfId="41211" xr:uid="{00000000-0005-0000-0000-00001D9C0000}"/>
    <cellStyle name="ReqInput 2 3 2 3 6 3" xfId="41626" xr:uid="{00000000-0005-0000-0000-00001E9C0000}"/>
    <cellStyle name="ReqInput 2 3 2 3 7" xfId="40061" xr:uid="{00000000-0005-0000-0000-00001F9C0000}"/>
    <cellStyle name="ReqInput 2 3 2 3 8" xfId="40213" xr:uid="{00000000-0005-0000-0000-0000209C0000}"/>
    <cellStyle name="ReqInput 2 3 2 3 9" xfId="19516" xr:uid="{00000000-0005-0000-0000-0000219C0000}"/>
    <cellStyle name="ReqInput 2 3 2 4" xfId="16063" xr:uid="{00000000-0005-0000-0000-0000229C0000}"/>
    <cellStyle name="ReqInput 2 3 2 4 2" xfId="20705" xr:uid="{00000000-0005-0000-0000-0000239C0000}"/>
    <cellStyle name="ReqInput 2 3 2 5" xfId="16064" xr:uid="{00000000-0005-0000-0000-0000249C0000}"/>
    <cellStyle name="ReqInput 2 3 2 5 2" xfId="24536" xr:uid="{00000000-0005-0000-0000-0000259C0000}"/>
    <cellStyle name="ReqInput 2 3 2 6" xfId="16065" xr:uid="{00000000-0005-0000-0000-0000269C0000}"/>
    <cellStyle name="ReqInput 2 3 2 6 2" xfId="28372" xr:uid="{00000000-0005-0000-0000-0000279C0000}"/>
    <cellStyle name="ReqInput 2 3 2 7" xfId="16066" xr:uid="{00000000-0005-0000-0000-0000289C0000}"/>
    <cellStyle name="ReqInput 2 3 2 7 2" xfId="32209" xr:uid="{00000000-0005-0000-0000-0000299C0000}"/>
    <cellStyle name="ReqInput 2 3 2 8" xfId="36273" xr:uid="{00000000-0005-0000-0000-00002A9C0000}"/>
    <cellStyle name="ReqInput 2 3 2 8 2" xfId="41159" xr:uid="{00000000-0005-0000-0000-00002B9C0000}"/>
    <cellStyle name="ReqInput 2 3 2 8 3" xfId="40630" xr:uid="{00000000-0005-0000-0000-00002C9C0000}"/>
    <cellStyle name="ReqInput 2 3 2 9" xfId="39993" xr:uid="{00000000-0005-0000-0000-00002D9C0000}"/>
    <cellStyle name="ReqInput 2 3 3" xfId="16067" xr:uid="{00000000-0005-0000-0000-00002E9C0000}"/>
    <cellStyle name="ReqInput 2 3 3 10" xfId="18587" xr:uid="{00000000-0005-0000-0000-00002F9C0000}"/>
    <cellStyle name="ReqInput 2 3 3 2" xfId="16068" xr:uid="{00000000-0005-0000-0000-0000309C0000}"/>
    <cellStyle name="ReqInput 2 3 3 2 2" xfId="16069" xr:uid="{00000000-0005-0000-0000-0000319C0000}"/>
    <cellStyle name="ReqInput 2 3 3 2 2 2" xfId="20710" xr:uid="{00000000-0005-0000-0000-0000329C0000}"/>
    <cellStyle name="ReqInput 2 3 3 2 3" xfId="16070" xr:uid="{00000000-0005-0000-0000-0000339C0000}"/>
    <cellStyle name="ReqInput 2 3 3 2 3 2" xfId="24541" xr:uid="{00000000-0005-0000-0000-0000349C0000}"/>
    <cellStyle name="ReqInput 2 3 3 2 4" xfId="16071" xr:uid="{00000000-0005-0000-0000-0000359C0000}"/>
    <cellStyle name="ReqInput 2 3 3 2 4 2" xfId="28377" xr:uid="{00000000-0005-0000-0000-0000369C0000}"/>
    <cellStyle name="ReqInput 2 3 3 2 5" xfId="16072" xr:uid="{00000000-0005-0000-0000-0000379C0000}"/>
    <cellStyle name="ReqInput 2 3 3 2 5 2" xfId="32214" xr:uid="{00000000-0005-0000-0000-0000389C0000}"/>
    <cellStyle name="ReqInput 2 3 3 2 6" xfId="36352" xr:uid="{00000000-0005-0000-0000-0000399C0000}"/>
    <cellStyle name="ReqInput 2 3 3 2 6 2" xfId="41238" xr:uid="{00000000-0005-0000-0000-00003A9C0000}"/>
    <cellStyle name="ReqInput 2 3 3 2 6 3" xfId="41589" xr:uid="{00000000-0005-0000-0000-00003B9C0000}"/>
    <cellStyle name="ReqInput 2 3 3 2 7" xfId="40101" xr:uid="{00000000-0005-0000-0000-00003C9C0000}"/>
    <cellStyle name="ReqInput 2 3 3 2 8" xfId="40044" xr:uid="{00000000-0005-0000-0000-00003D9C0000}"/>
    <cellStyle name="ReqInput 2 3 3 2 9" xfId="20508" xr:uid="{00000000-0005-0000-0000-00003E9C0000}"/>
    <cellStyle name="ReqInput 2 3 3 3" xfId="16073" xr:uid="{00000000-0005-0000-0000-00003F9C0000}"/>
    <cellStyle name="ReqInput 2 3 3 3 2" xfId="20709" xr:uid="{00000000-0005-0000-0000-0000409C0000}"/>
    <cellStyle name="ReqInput 2 3 3 4" xfId="16074" xr:uid="{00000000-0005-0000-0000-0000419C0000}"/>
    <cellStyle name="ReqInput 2 3 3 4 2" xfId="24540" xr:uid="{00000000-0005-0000-0000-0000429C0000}"/>
    <cellStyle name="ReqInput 2 3 3 5" xfId="16075" xr:uid="{00000000-0005-0000-0000-0000439C0000}"/>
    <cellStyle name="ReqInput 2 3 3 5 2" xfId="28376" xr:uid="{00000000-0005-0000-0000-0000449C0000}"/>
    <cellStyle name="ReqInput 2 3 3 6" xfId="16076" xr:uid="{00000000-0005-0000-0000-0000459C0000}"/>
    <cellStyle name="ReqInput 2 3 3 6 2" xfId="32213" xr:uid="{00000000-0005-0000-0000-0000469C0000}"/>
    <cellStyle name="ReqInput 2 3 3 7" xfId="36275" xr:uid="{00000000-0005-0000-0000-0000479C0000}"/>
    <cellStyle name="ReqInput 2 3 3 7 2" xfId="41161" xr:uid="{00000000-0005-0000-0000-0000489C0000}"/>
    <cellStyle name="ReqInput 2 3 3 7 3" xfId="41641" xr:uid="{00000000-0005-0000-0000-0000499C0000}"/>
    <cellStyle name="ReqInput 2 3 3 8" xfId="39995" xr:uid="{00000000-0005-0000-0000-00004A9C0000}"/>
    <cellStyle name="ReqInput 2 3 3 9" xfId="40175" xr:uid="{00000000-0005-0000-0000-00004B9C0000}"/>
    <cellStyle name="ReqInput 2 3 4" xfId="16077" xr:uid="{00000000-0005-0000-0000-00004C9C0000}"/>
    <cellStyle name="ReqInput 2 3 4 2" xfId="16078" xr:uid="{00000000-0005-0000-0000-00004D9C0000}"/>
    <cellStyle name="ReqInput 2 3 4 2 2" xfId="20711" xr:uid="{00000000-0005-0000-0000-00004E9C0000}"/>
    <cellStyle name="ReqInput 2 3 4 3" xfId="16079" xr:uid="{00000000-0005-0000-0000-00004F9C0000}"/>
    <cellStyle name="ReqInput 2 3 4 3 2" xfId="24542" xr:uid="{00000000-0005-0000-0000-0000509C0000}"/>
    <cellStyle name="ReqInput 2 3 4 4" xfId="16080" xr:uid="{00000000-0005-0000-0000-0000519C0000}"/>
    <cellStyle name="ReqInput 2 3 4 4 2" xfId="28378" xr:uid="{00000000-0005-0000-0000-0000529C0000}"/>
    <cellStyle name="ReqInput 2 3 4 5" xfId="16081" xr:uid="{00000000-0005-0000-0000-0000539C0000}"/>
    <cellStyle name="ReqInput 2 3 4 5 2" xfId="32215" xr:uid="{00000000-0005-0000-0000-0000549C0000}"/>
    <cellStyle name="ReqInput 2 3 4 6" xfId="36324" xr:uid="{00000000-0005-0000-0000-0000559C0000}"/>
    <cellStyle name="ReqInput 2 3 4 6 2" xfId="41210" xr:uid="{00000000-0005-0000-0000-0000569C0000}"/>
    <cellStyle name="ReqInput 2 3 4 6 3" xfId="41510" xr:uid="{00000000-0005-0000-0000-0000579C0000}"/>
    <cellStyle name="ReqInput 2 3 4 7" xfId="40060" xr:uid="{00000000-0005-0000-0000-0000589C0000}"/>
    <cellStyle name="ReqInput 2 3 4 8" xfId="40260" xr:uid="{00000000-0005-0000-0000-0000599C0000}"/>
    <cellStyle name="ReqInput 2 3 4 9" xfId="19515" xr:uid="{00000000-0005-0000-0000-00005A9C0000}"/>
    <cellStyle name="ReqInput 2 3 5" xfId="16082" xr:uid="{00000000-0005-0000-0000-00005B9C0000}"/>
    <cellStyle name="ReqInput 2 3 5 2" xfId="20704" xr:uid="{00000000-0005-0000-0000-00005C9C0000}"/>
    <cellStyle name="ReqInput 2 3 6" xfId="16083" xr:uid="{00000000-0005-0000-0000-00005D9C0000}"/>
    <cellStyle name="ReqInput 2 3 6 2" xfId="24535" xr:uid="{00000000-0005-0000-0000-00005E9C0000}"/>
    <cellStyle name="ReqInput 2 3 7" xfId="16084" xr:uid="{00000000-0005-0000-0000-00005F9C0000}"/>
    <cellStyle name="ReqInput 2 3 7 2" xfId="28371" xr:uid="{00000000-0005-0000-0000-0000609C0000}"/>
    <cellStyle name="ReqInput 2 3 8" xfId="16085" xr:uid="{00000000-0005-0000-0000-0000619C0000}"/>
    <cellStyle name="ReqInput 2 3 8 2" xfId="32208" xr:uid="{00000000-0005-0000-0000-0000629C0000}"/>
    <cellStyle name="ReqInput 2 3 9" xfId="36272" xr:uid="{00000000-0005-0000-0000-0000639C0000}"/>
    <cellStyle name="ReqInput 2 3 9 2" xfId="41158" xr:uid="{00000000-0005-0000-0000-0000649C0000}"/>
    <cellStyle name="ReqInput 2 3 9 3" xfId="41518" xr:uid="{00000000-0005-0000-0000-0000659C0000}"/>
    <cellStyle name="ReqInput 2 4" xfId="16086" xr:uid="{00000000-0005-0000-0000-0000669C0000}"/>
    <cellStyle name="ReqInput 2 4 10" xfId="40079" xr:uid="{00000000-0005-0000-0000-0000679C0000}"/>
    <cellStyle name="ReqInput 2 4 11" xfId="18588" xr:uid="{00000000-0005-0000-0000-0000689C0000}"/>
    <cellStyle name="ReqInput 2 4 2" xfId="16087" xr:uid="{00000000-0005-0000-0000-0000699C0000}"/>
    <cellStyle name="ReqInput 2 4 2 10" xfId="18589" xr:uid="{00000000-0005-0000-0000-00006A9C0000}"/>
    <cellStyle name="ReqInput 2 4 2 2" xfId="16088" xr:uid="{00000000-0005-0000-0000-00006B9C0000}"/>
    <cellStyle name="ReqInput 2 4 2 2 2" xfId="16089" xr:uid="{00000000-0005-0000-0000-00006C9C0000}"/>
    <cellStyle name="ReqInput 2 4 2 2 2 2" xfId="20714" xr:uid="{00000000-0005-0000-0000-00006D9C0000}"/>
    <cellStyle name="ReqInput 2 4 2 2 3" xfId="16090" xr:uid="{00000000-0005-0000-0000-00006E9C0000}"/>
    <cellStyle name="ReqInput 2 4 2 2 3 2" xfId="24545" xr:uid="{00000000-0005-0000-0000-00006F9C0000}"/>
    <cellStyle name="ReqInput 2 4 2 2 4" xfId="16091" xr:uid="{00000000-0005-0000-0000-0000709C0000}"/>
    <cellStyle name="ReqInput 2 4 2 2 4 2" xfId="28381" xr:uid="{00000000-0005-0000-0000-0000719C0000}"/>
    <cellStyle name="ReqInput 2 4 2 2 5" xfId="16092" xr:uid="{00000000-0005-0000-0000-0000729C0000}"/>
    <cellStyle name="ReqInput 2 4 2 2 5 2" xfId="32218" xr:uid="{00000000-0005-0000-0000-0000739C0000}"/>
    <cellStyle name="ReqInput 2 4 2 2 6" xfId="36354" xr:uid="{00000000-0005-0000-0000-0000749C0000}"/>
    <cellStyle name="ReqInput 2 4 2 2 6 2" xfId="41240" xr:uid="{00000000-0005-0000-0000-0000759C0000}"/>
    <cellStyle name="ReqInput 2 4 2 2 6 3" xfId="40188" xr:uid="{00000000-0005-0000-0000-0000769C0000}"/>
    <cellStyle name="ReqInput 2 4 2 2 7" xfId="40103" xr:uid="{00000000-0005-0000-0000-0000779C0000}"/>
    <cellStyle name="ReqInput 2 4 2 2 8" xfId="40204" xr:uid="{00000000-0005-0000-0000-0000789C0000}"/>
    <cellStyle name="ReqInput 2 4 2 2 9" xfId="20510" xr:uid="{00000000-0005-0000-0000-0000799C0000}"/>
    <cellStyle name="ReqInput 2 4 2 3" xfId="16093" xr:uid="{00000000-0005-0000-0000-00007A9C0000}"/>
    <cellStyle name="ReqInput 2 4 2 3 2" xfId="20713" xr:uid="{00000000-0005-0000-0000-00007B9C0000}"/>
    <cellStyle name="ReqInput 2 4 2 4" xfId="16094" xr:uid="{00000000-0005-0000-0000-00007C9C0000}"/>
    <cellStyle name="ReqInput 2 4 2 4 2" xfId="24544" xr:uid="{00000000-0005-0000-0000-00007D9C0000}"/>
    <cellStyle name="ReqInput 2 4 2 5" xfId="16095" xr:uid="{00000000-0005-0000-0000-00007E9C0000}"/>
    <cellStyle name="ReqInput 2 4 2 5 2" xfId="28380" xr:uid="{00000000-0005-0000-0000-00007F9C0000}"/>
    <cellStyle name="ReqInput 2 4 2 6" xfId="16096" xr:uid="{00000000-0005-0000-0000-0000809C0000}"/>
    <cellStyle name="ReqInput 2 4 2 6 2" xfId="32217" xr:uid="{00000000-0005-0000-0000-0000819C0000}"/>
    <cellStyle name="ReqInput 2 4 2 7" xfId="36277" xr:uid="{00000000-0005-0000-0000-0000829C0000}"/>
    <cellStyle name="ReqInput 2 4 2 7 2" xfId="41163" xr:uid="{00000000-0005-0000-0000-0000839C0000}"/>
    <cellStyle name="ReqInput 2 4 2 7 3" xfId="39940" xr:uid="{00000000-0005-0000-0000-0000849C0000}"/>
    <cellStyle name="ReqInput 2 4 2 8" xfId="39997" xr:uid="{00000000-0005-0000-0000-0000859C0000}"/>
    <cellStyle name="ReqInput 2 4 2 9" xfId="40271" xr:uid="{00000000-0005-0000-0000-0000869C0000}"/>
    <cellStyle name="ReqInput 2 4 3" xfId="16097" xr:uid="{00000000-0005-0000-0000-0000879C0000}"/>
    <cellStyle name="ReqInput 2 4 3 2" xfId="16098" xr:uid="{00000000-0005-0000-0000-0000889C0000}"/>
    <cellStyle name="ReqInput 2 4 3 2 2" xfId="20715" xr:uid="{00000000-0005-0000-0000-0000899C0000}"/>
    <cellStyle name="ReqInput 2 4 3 3" xfId="16099" xr:uid="{00000000-0005-0000-0000-00008A9C0000}"/>
    <cellStyle name="ReqInput 2 4 3 3 2" xfId="24546" xr:uid="{00000000-0005-0000-0000-00008B9C0000}"/>
    <cellStyle name="ReqInput 2 4 3 4" xfId="16100" xr:uid="{00000000-0005-0000-0000-00008C9C0000}"/>
    <cellStyle name="ReqInput 2 4 3 4 2" xfId="28382" xr:uid="{00000000-0005-0000-0000-00008D9C0000}"/>
    <cellStyle name="ReqInput 2 4 3 5" xfId="16101" xr:uid="{00000000-0005-0000-0000-00008E9C0000}"/>
    <cellStyle name="ReqInput 2 4 3 5 2" xfId="32219" xr:uid="{00000000-0005-0000-0000-00008F9C0000}"/>
    <cellStyle name="ReqInput 2 4 3 6" xfId="36326" xr:uid="{00000000-0005-0000-0000-0000909C0000}"/>
    <cellStyle name="ReqInput 2 4 3 6 2" xfId="41212" xr:uid="{00000000-0005-0000-0000-0000919C0000}"/>
    <cellStyle name="ReqInput 2 4 3 6 3" xfId="40240" xr:uid="{00000000-0005-0000-0000-0000929C0000}"/>
    <cellStyle name="ReqInput 2 4 3 7" xfId="40062" xr:uid="{00000000-0005-0000-0000-0000939C0000}"/>
    <cellStyle name="ReqInput 2 4 3 8" xfId="40162" xr:uid="{00000000-0005-0000-0000-0000949C0000}"/>
    <cellStyle name="ReqInput 2 4 3 9" xfId="19517" xr:uid="{00000000-0005-0000-0000-0000959C0000}"/>
    <cellStyle name="ReqInput 2 4 4" xfId="16102" xr:uid="{00000000-0005-0000-0000-0000969C0000}"/>
    <cellStyle name="ReqInput 2 4 4 2" xfId="20712" xr:uid="{00000000-0005-0000-0000-0000979C0000}"/>
    <cellStyle name="ReqInput 2 4 5" xfId="16103" xr:uid="{00000000-0005-0000-0000-0000989C0000}"/>
    <cellStyle name="ReqInput 2 4 5 2" xfId="24543" xr:uid="{00000000-0005-0000-0000-0000999C0000}"/>
    <cellStyle name="ReqInput 2 4 6" xfId="16104" xr:uid="{00000000-0005-0000-0000-00009A9C0000}"/>
    <cellStyle name="ReqInput 2 4 6 2" xfId="28379" xr:uid="{00000000-0005-0000-0000-00009B9C0000}"/>
    <cellStyle name="ReqInput 2 4 7" xfId="16105" xr:uid="{00000000-0005-0000-0000-00009C9C0000}"/>
    <cellStyle name="ReqInput 2 4 7 2" xfId="32216" xr:uid="{00000000-0005-0000-0000-00009D9C0000}"/>
    <cellStyle name="ReqInput 2 4 8" xfId="36276" xr:uid="{00000000-0005-0000-0000-00009E9C0000}"/>
    <cellStyle name="ReqInput 2 4 8 2" xfId="41162" xr:uid="{00000000-0005-0000-0000-00009F9C0000}"/>
    <cellStyle name="ReqInput 2 4 8 3" xfId="40315" xr:uid="{00000000-0005-0000-0000-0000A09C0000}"/>
    <cellStyle name="ReqInput 2 4 9" xfId="39996" xr:uid="{00000000-0005-0000-0000-0000A19C0000}"/>
    <cellStyle name="ReqInput 2 5" xfId="16106" xr:uid="{00000000-0005-0000-0000-0000A29C0000}"/>
    <cellStyle name="ReqInput 2 5 10" xfId="40224" xr:uid="{00000000-0005-0000-0000-0000A39C0000}"/>
    <cellStyle name="ReqInput 2 5 11" xfId="18590" xr:uid="{00000000-0005-0000-0000-0000A49C0000}"/>
    <cellStyle name="ReqInput 2 5 2" xfId="16107" xr:uid="{00000000-0005-0000-0000-0000A59C0000}"/>
    <cellStyle name="ReqInput 2 5 2 10" xfId="18591" xr:uid="{00000000-0005-0000-0000-0000A69C0000}"/>
    <cellStyle name="ReqInput 2 5 2 2" xfId="16108" xr:uid="{00000000-0005-0000-0000-0000A79C0000}"/>
    <cellStyle name="ReqInput 2 5 2 2 2" xfId="16109" xr:uid="{00000000-0005-0000-0000-0000A89C0000}"/>
    <cellStyle name="ReqInput 2 5 2 2 2 2" xfId="20718" xr:uid="{00000000-0005-0000-0000-0000A99C0000}"/>
    <cellStyle name="ReqInput 2 5 2 2 3" xfId="16110" xr:uid="{00000000-0005-0000-0000-0000AA9C0000}"/>
    <cellStyle name="ReqInput 2 5 2 2 3 2" xfId="24549" xr:uid="{00000000-0005-0000-0000-0000AB9C0000}"/>
    <cellStyle name="ReqInput 2 5 2 2 4" xfId="16111" xr:uid="{00000000-0005-0000-0000-0000AC9C0000}"/>
    <cellStyle name="ReqInput 2 5 2 2 4 2" xfId="28385" xr:uid="{00000000-0005-0000-0000-0000AD9C0000}"/>
    <cellStyle name="ReqInput 2 5 2 2 5" xfId="16112" xr:uid="{00000000-0005-0000-0000-0000AE9C0000}"/>
    <cellStyle name="ReqInput 2 5 2 2 5 2" xfId="32222" xr:uid="{00000000-0005-0000-0000-0000AF9C0000}"/>
    <cellStyle name="ReqInput 2 5 2 2 6" xfId="36371" xr:uid="{00000000-0005-0000-0000-0000B09C0000}"/>
    <cellStyle name="ReqInput 2 5 2 2 6 2" xfId="41257" xr:uid="{00000000-0005-0000-0000-0000B19C0000}"/>
    <cellStyle name="ReqInput 2 5 2 2 6 3" xfId="40278" xr:uid="{00000000-0005-0000-0000-0000B29C0000}"/>
    <cellStyle name="ReqInput 2 5 2 2 7" xfId="40121" xr:uid="{00000000-0005-0000-0000-0000B39C0000}"/>
    <cellStyle name="ReqInput 2 5 2 2 8" xfId="40086" xr:uid="{00000000-0005-0000-0000-0000B49C0000}"/>
    <cellStyle name="ReqInput 2 5 2 2 9" xfId="20623" xr:uid="{00000000-0005-0000-0000-0000B59C0000}"/>
    <cellStyle name="ReqInput 2 5 2 3" xfId="16113" xr:uid="{00000000-0005-0000-0000-0000B69C0000}"/>
    <cellStyle name="ReqInput 2 5 2 3 2" xfId="20717" xr:uid="{00000000-0005-0000-0000-0000B79C0000}"/>
    <cellStyle name="ReqInput 2 5 2 4" xfId="16114" xr:uid="{00000000-0005-0000-0000-0000B89C0000}"/>
    <cellStyle name="ReqInput 2 5 2 4 2" xfId="24548" xr:uid="{00000000-0005-0000-0000-0000B99C0000}"/>
    <cellStyle name="ReqInput 2 5 2 5" xfId="16115" xr:uid="{00000000-0005-0000-0000-0000BA9C0000}"/>
    <cellStyle name="ReqInput 2 5 2 5 2" xfId="28384" xr:uid="{00000000-0005-0000-0000-0000BB9C0000}"/>
    <cellStyle name="ReqInput 2 5 2 6" xfId="16116" xr:uid="{00000000-0005-0000-0000-0000BC9C0000}"/>
    <cellStyle name="ReqInput 2 5 2 6 2" xfId="32221" xr:uid="{00000000-0005-0000-0000-0000BD9C0000}"/>
    <cellStyle name="ReqInput 2 5 2 7" xfId="36279" xr:uid="{00000000-0005-0000-0000-0000BE9C0000}"/>
    <cellStyle name="ReqInput 2 5 2 7 2" xfId="41165" xr:uid="{00000000-0005-0000-0000-0000BF9C0000}"/>
    <cellStyle name="ReqInput 2 5 2 7 3" xfId="40312" xr:uid="{00000000-0005-0000-0000-0000C09C0000}"/>
    <cellStyle name="ReqInput 2 5 2 8" xfId="39999" xr:uid="{00000000-0005-0000-0000-0000C19C0000}"/>
    <cellStyle name="ReqInput 2 5 2 9" xfId="40173" xr:uid="{00000000-0005-0000-0000-0000C29C0000}"/>
    <cellStyle name="ReqInput 2 5 3" xfId="16117" xr:uid="{00000000-0005-0000-0000-0000C39C0000}"/>
    <cellStyle name="ReqInput 2 5 3 2" xfId="16118" xr:uid="{00000000-0005-0000-0000-0000C49C0000}"/>
    <cellStyle name="ReqInput 2 5 3 2 2" xfId="20719" xr:uid="{00000000-0005-0000-0000-0000C59C0000}"/>
    <cellStyle name="ReqInput 2 5 3 3" xfId="16119" xr:uid="{00000000-0005-0000-0000-0000C69C0000}"/>
    <cellStyle name="ReqInput 2 5 3 3 2" xfId="24550" xr:uid="{00000000-0005-0000-0000-0000C79C0000}"/>
    <cellStyle name="ReqInput 2 5 3 4" xfId="16120" xr:uid="{00000000-0005-0000-0000-0000C89C0000}"/>
    <cellStyle name="ReqInput 2 5 3 4 2" xfId="28386" xr:uid="{00000000-0005-0000-0000-0000C99C0000}"/>
    <cellStyle name="ReqInput 2 5 3 5" xfId="16121" xr:uid="{00000000-0005-0000-0000-0000CA9C0000}"/>
    <cellStyle name="ReqInput 2 5 3 5 2" xfId="32223" xr:uid="{00000000-0005-0000-0000-0000CB9C0000}"/>
    <cellStyle name="ReqInput 2 5 3 6" xfId="36344" xr:uid="{00000000-0005-0000-0000-0000CC9C0000}"/>
    <cellStyle name="ReqInput 2 5 3 6 2" xfId="41230" xr:uid="{00000000-0005-0000-0000-0000CD9C0000}"/>
    <cellStyle name="ReqInput 2 5 3 6 3" xfId="40135" xr:uid="{00000000-0005-0000-0000-0000CE9C0000}"/>
    <cellStyle name="ReqInput 2 5 3 7" xfId="40081" xr:uid="{00000000-0005-0000-0000-0000CF9C0000}"/>
    <cellStyle name="ReqInput 2 5 3 8" xfId="40207" xr:uid="{00000000-0005-0000-0000-0000D09C0000}"/>
    <cellStyle name="ReqInput 2 5 3 9" xfId="19625" xr:uid="{00000000-0005-0000-0000-0000D19C0000}"/>
    <cellStyle name="ReqInput 2 5 4" xfId="16122" xr:uid="{00000000-0005-0000-0000-0000D29C0000}"/>
    <cellStyle name="ReqInput 2 5 4 2" xfId="20716" xr:uid="{00000000-0005-0000-0000-0000D39C0000}"/>
    <cellStyle name="ReqInput 2 5 5" xfId="16123" xr:uid="{00000000-0005-0000-0000-0000D49C0000}"/>
    <cellStyle name="ReqInput 2 5 5 2" xfId="24547" xr:uid="{00000000-0005-0000-0000-0000D59C0000}"/>
    <cellStyle name="ReqInput 2 5 6" xfId="16124" xr:uid="{00000000-0005-0000-0000-0000D69C0000}"/>
    <cellStyle name="ReqInput 2 5 6 2" xfId="28383" xr:uid="{00000000-0005-0000-0000-0000D79C0000}"/>
    <cellStyle name="ReqInput 2 5 7" xfId="16125" xr:uid="{00000000-0005-0000-0000-0000D89C0000}"/>
    <cellStyle name="ReqInput 2 5 7 2" xfId="32220" xr:uid="{00000000-0005-0000-0000-0000D99C0000}"/>
    <cellStyle name="ReqInput 2 5 8" xfId="36278" xr:uid="{00000000-0005-0000-0000-0000DA9C0000}"/>
    <cellStyle name="ReqInput 2 5 8 2" xfId="41164" xr:uid="{00000000-0005-0000-0000-0000DB9C0000}"/>
    <cellStyle name="ReqInput 2 5 8 3" xfId="41627" xr:uid="{00000000-0005-0000-0000-0000DC9C0000}"/>
    <cellStyle name="ReqInput 2 5 9" xfId="39998" xr:uid="{00000000-0005-0000-0000-0000DD9C0000}"/>
    <cellStyle name="ReqInput 2 6" xfId="16126" xr:uid="{00000000-0005-0000-0000-0000DE9C0000}"/>
    <cellStyle name="ReqInput 2 6 10" xfId="18592" xr:uid="{00000000-0005-0000-0000-0000DF9C0000}"/>
    <cellStyle name="ReqInput 2 6 2" xfId="16127" xr:uid="{00000000-0005-0000-0000-0000E09C0000}"/>
    <cellStyle name="ReqInput 2 6 2 2" xfId="16128" xr:uid="{00000000-0005-0000-0000-0000E19C0000}"/>
    <cellStyle name="ReqInput 2 6 2 2 2" xfId="20721" xr:uid="{00000000-0005-0000-0000-0000E29C0000}"/>
    <cellStyle name="ReqInput 2 6 2 3" xfId="16129" xr:uid="{00000000-0005-0000-0000-0000E39C0000}"/>
    <cellStyle name="ReqInput 2 6 2 3 2" xfId="24552" xr:uid="{00000000-0005-0000-0000-0000E49C0000}"/>
    <cellStyle name="ReqInput 2 6 2 4" xfId="16130" xr:uid="{00000000-0005-0000-0000-0000E59C0000}"/>
    <cellStyle name="ReqInput 2 6 2 4 2" xfId="28388" xr:uid="{00000000-0005-0000-0000-0000E69C0000}"/>
    <cellStyle name="ReqInput 2 6 2 5" xfId="16131" xr:uid="{00000000-0005-0000-0000-0000E79C0000}"/>
    <cellStyle name="ReqInput 2 6 2 5 2" xfId="32225" xr:uid="{00000000-0005-0000-0000-0000E89C0000}"/>
    <cellStyle name="ReqInput 2 6 2 6" xfId="36347" xr:uid="{00000000-0005-0000-0000-0000E99C0000}"/>
    <cellStyle name="ReqInput 2 6 2 6 2" xfId="41233" xr:uid="{00000000-0005-0000-0000-0000EA9C0000}"/>
    <cellStyle name="ReqInput 2 6 2 6 3" xfId="40236" xr:uid="{00000000-0005-0000-0000-0000EB9C0000}"/>
    <cellStyle name="ReqInput 2 6 2 7" xfId="40096" xr:uid="{00000000-0005-0000-0000-0000EC9C0000}"/>
    <cellStyle name="ReqInput 2 6 2 8" xfId="40200" xr:uid="{00000000-0005-0000-0000-0000ED9C0000}"/>
    <cellStyle name="ReqInput 2 6 2 9" xfId="20503" xr:uid="{00000000-0005-0000-0000-0000EE9C0000}"/>
    <cellStyle name="ReqInput 2 6 3" xfId="16132" xr:uid="{00000000-0005-0000-0000-0000EF9C0000}"/>
    <cellStyle name="ReqInput 2 6 3 2" xfId="20720" xr:uid="{00000000-0005-0000-0000-0000F09C0000}"/>
    <cellStyle name="ReqInput 2 6 4" xfId="16133" xr:uid="{00000000-0005-0000-0000-0000F19C0000}"/>
    <cellStyle name="ReqInput 2 6 4 2" xfId="24551" xr:uid="{00000000-0005-0000-0000-0000F29C0000}"/>
    <cellStyle name="ReqInput 2 6 5" xfId="16134" xr:uid="{00000000-0005-0000-0000-0000F39C0000}"/>
    <cellStyle name="ReqInput 2 6 5 2" xfId="28387" xr:uid="{00000000-0005-0000-0000-0000F49C0000}"/>
    <cellStyle name="ReqInput 2 6 6" xfId="16135" xr:uid="{00000000-0005-0000-0000-0000F59C0000}"/>
    <cellStyle name="ReqInput 2 6 6 2" xfId="32224" xr:uid="{00000000-0005-0000-0000-0000F69C0000}"/>
    <cellStyle name="ReqInput 2 6 7" xfId="36280" xr:uid="{00000000-0005-0000-0000-0000F79C0000}"/>
    <cellStyle name="ReqInput 2 6 7 2" xfId="41166" xr:uid="{00000000-0005-0000-0000-0000F89C0000}"/>
    <cellStyle name="ReqInput 2 6 7 3" xfId="41600" xr:uid="{00000000-0005-0000-0000-0000F99C0000}"/>
    <cellStyle name="ReqInput 2 6 8" xfId="40000" xr:uid="{00000000-0005-0000-0000-0000FA9C0000}"/>
    <cellStyle name="ReqInput 2 6 9" xfId="40272" xr:uid="{00000000-0005-0000-0000-0000FB9C0000}"/>
    <cellStyle name="ReqInput 2 7" xfId="16136" xr:uid="{00000000-0005-0000-0000-0000FC9C0000}"/>
    <cellStyle name="ReqInput 2 7 2" xfId="16137" xr:uid="{00000000-0005-0000-0000-0000FD9C0000}"/>
    <cellStyle name="ReqInput 2 7 2 2" xfId="20722" xr:uid="{00000000-0005-0000-0000-0000FE9C0000}"/>
    <cellStyle name="ReqInput 2 7 3" xfId="16138" xr:uid="{00000000-0005-0000-0000-0000FF9C0000}"/>
    <cellStyle name="ReqInput 2 7 3 2" xfId="24553" xr:uid="{00000000-0005-0000-0000-0000009D0000}"/>
    <cellStyle name="ReqInput 2 7 4" xfId="16139" xr:uid="{00000000-0005-0000-0000-0000019D0000}"/>
    <cellStyle name="ReqInput 2 7 4 2" xfId="28389" xr:uid="{00000000-0005-0000-0000-0000029D0000}"/>
    <cellStyle name="ReqInput 2 7 5" xfId="16140" xr:uid="{00000000-0005-0000-0000-0000039D0000}"/>
    <cellStyle name="ReqInput 2 7 5 2" xfId="32226" xr:uid="{00000000-0005-0000-0000-0000049D0000}"/>
    <cellStyle name="ReqInput 2 7 6" xfId="36319" xr:uid="{00000000-0005-0000-0000-0000059D0000}"/>
    <cellStyle name="ReqInput 2 7 6 2" xfId="41205" xr:uid="{00000000-0005-0000-0000-0000069D0000}"/>
    <cellStyle name="ReqInput 2 7 6 3" xfId="40239" xr:uid="{00000000-0005-0000-0000-0000079D0000}"/>
    <cellStyle name="ReqInput 2 7 7" xfId="40055" xr:uid="{00000000-0005-0000-0000-0000089D0000}"/>
    <cellStyle name="ReqInput 2 7 8" xfId="40163" xr:uid="{00000000-0005-0000-0000-0000099D0000}"/>
    <cellStyle name="ReqInput 2 7 9" xfId="19510" xr:uid="{00000000-0005-0000-0000-00000A9D0000}"/>
    <cellStyle name="ReqInput 2 8" xfId="16141" xr:uid="{00000000-0005-0000-0000-00000B9D0000}"/>
    <cellStyle name="ReqInput 2 8 2" xfId="20687" xr:uid="{00000000-0005-0000-0000-00000C9D0000}"/>
    <cellStyle name="ReqInput 2 9" xfId="16142" xr:uid="{00000000-0005-0000-0000-00000D9D0000}"/>
    <cellStyle name="ReqInput 2 9 2" xfId="24518" xr:uid="{00000000-0005-0000-0000-00000E9D0000}"/>
    <cellStyle name="ReqInput 3" xfId="16143" xr:uid="{00000000-0005-0000-0000-00000F9D0000}"/>
    <cellStyle name="ReqInput 3 10" xfId="16144" xr:uid="{00000000-0005-0000-0000-0000109D0000}"/>
    <cellStyle name="ReqInput 3 10 2" xfId="28390" xr:uid="{00000000-0005-0000-0000-0000119D0000}"/>
    <cellStyle name="ReqInput 3 11" xfId="16145" xr:uid="{00000000-0005-0000-0000-0000129D0000}"/>
    <cellStyle name="ReqInput 3 11 2" xfId="32227" xr:uid="{00000000-0005-0000-0000-0000139D0000}"/>
    <cellStyle name="ReqInput 3 12" xfId="36281" xr:uid="{00000000-0005-0000-0000-0000149D0000}"/>
    <cellStyle name="ReqInput 3 12 2" xfId="41167" xr:uid="{00000000-0005-0000-0000-0000159D0000}"/>
    <cellStyle name="ReqInput 3 12 3" xfId="40310" xr:uid="{00000000-0005-0000-0000-0000169D0000}"/>
    <cellStyle name="ReqInput 3 13" xfId="40001" xr:uid="{00000000-0005-0000-0000-0000179D0000}"/>
    <cellStyle name="ReqInput 3 14" xfId="40225" xr:uid="{00000000-0005-0000-0000-0000189D0000}"/>
    <cellStyle name="ReqInput 3 15" xfId="18593" xr:uid="{00000000-0005-0000-0000-0000199D0000}"/>
    <cellStyle name="ReqInput 3 2" xfId="16146" xr:uid="{00000000-0005-0000-0000-00001A9D0000}"/>
    <cellStyle name="ReqInput 3 2 10" xfId="36282" xr:uid="{00000000-0005-0000-0000-00001B9D0000}"/>
    <cellStyle name="ReqInput 3 2 10 2" xfId="41168" xr:uid="{00000000-0005-0000-0000-00001C9D0000}"/>
    <cellStyle name="ReqInput 3 2 10 3" xfId="41517" xr:uid="{00000000-0005-0000-0000-00001D9D0000}"/>
    <cellStyle name="ReqInput 3 2 11" xfId="40002" xr:uid="{00000000-0005-0000-0000-00001E9D0000}"/>
    <cellStyle name="ReqInput 3 2 12" xfId="40174" xr:uid="{00000000-0005-0000-0000-00001F9D0000}"/>
    <cellStyle name="ReqInput 3 2 13" xfId="18594" xr:uid="{00000000-0005-0000-0000-0000209D0000}"/>
    <cellStyle name="ReqInput 3 2 2" xfId="16147" xr:uid="{00000000-0005-0000-0000-0000219D0000}"/>
    <cellStyle name="ReqInput 3 2 2 10" xfId="40003" xr:uid="{00000000-0005-0000-0000-0000229D0000}"/>
    <cellStyle name="ReqInput 3 2 2 11" xfId="40120" xr:uid="{00000000-0005-0000-0000-0000239D0000}"/>
    <cellStyle name="ReqInput 3 2 2 12" xfId="18595" xr:uid="{00000000-0005-0000-0000-0000249D0000}"/>
    <cellStyle name="ReqInput 3 2 2 2" xfId="16148" xr:uid="{00000000-0005-0000-0000-0000259D0000}"/>
    <cellStyle name="ReqInput 3 2 2 2 10" xfId="39967" xr:uid="{00000000-0005-0000-0000-0000269D0000}"/>
    <cellStyle name="ReqInput 3 2 2 2 11" xfId="18596" xr:uid="{00000000-0005-0000-0000-0000279D0000}"/>
    <cellStyle name="ReqInput 3 2 2 2 2" xfId="16149" xr:uid="{00000000-0005-0000-0000-0000289D0000}"/>
    <cellStyle name="ReqInput 3 2 2 2 2 10" xfId="18597" xr:uid="{00000000-0005-0000-0000-0000299D0000}"/>
    <cellStyle name="ReqInput 3 2 2 2 2 2" xfId="16150" xr:uid="{00000000-0005-0000-0000-00002A9D0000}"/>
    <cellStyle name="ReqInput 3 2 2 2 2 2 2" xfId="16151" xr:uid="{00000000-0005-0000-0000-00002B9D0000}"/>
    <cellStyle name="ReqInput 3 2 2 2 2 2 2 2" xfId="20728" xr:uid="{00000000-0005-0000-0000-00002C9D0000}"/>
    <cellStyle name="ReqInput 3 2 2 2 2 2 3" xfId="16152" xr:uid="{00000000-0005-0000-0000-00002D9D0000}"/>
    <cellStyle name="ReqInput 3 2 2 2 2 2 3 2" xfId="24559" xr:uid="{00000000-0005-0000-0000-00002E9D0000}"/>
    <cellStyle name="ReqInput 3 2 2 2 2 2 4" xfId="16153" xr:uid="{00000000-0005-0000-0000-00002F9D0000}"/>
    <cellStyle name="ReqInput 3 2 2 2 2 2 4 2" xfId="28395" xr:uid="{00000000-0005-0000-0000-0000309D0000}"/>
    <cellStyle name="ReqInput 3 2 2 2 2 2 5" xfId="16154" xr:uid="{00000000-0005-0000-0000-0000319D0000}"/>
    <cellStyle name="ReqInput 3 2 2 2 2 2 5 2" xfId="32232" xr:uid="{00000000-0005-0000-0000-0000329D0000}"/>
    <cellStyle name="ReqInput 3 2 2 2 2 2 6" xfId="36358" xr:uid="{00000000-0005-0000-0000-0000339D0000}"/>
    <cellStyle name="ReqInput 3 2 2 2 2 2 6 2" xfId="41244" xr:uid="{00000000-0005-0000-0000-0000349D0000}"/>
    <cellStyle name="ReqInput 3 2 2 2 2 2 6 3" xfId="40706" xr:uid="{00000000-0005-0000-0000-0000359D0000}"/>
    <cellStyle name="ReqInput 3 2 2 2 2 2 7" xfId="40107" xr:uid="{00000000-0005-0000-0000-0000369D0000}"/>
    <cellStyle name="ReqInput 3 2 2 2 2 2 8" xfId="40153" xr:uid="{00000000-0005-0000-0000-0000379D0000}"/>
    <cellStyle name="ReqInput 3 2 2 2 2 2 9" xfId="20514" xr:uid="{00000000-0005-0000-0000-0000389D0000}"/>
    <cellStyle name="ReqInput 3 2 2 2 2 3" xfId="16155" xr:uid="{00000000-0005-0000-0000-0000399D0000}"/>
    <cellStyle name="ReqInput 3 2 2 2 2 3 2" xfId="20727" xr:uid="{00000000-0005-0000-0000-00003A9D0000}"/>
    <cellStyle name="ReqInput 3 2 2 2 2 4" xfId="16156" xr:uid="{00000000-0005-0000-0000-00003B9D0000}"/>
    <cellStyle name="ReqInput 3 2 2 2 2 4 2" xfId="24558" xr:uid="{00000000-0005-0000-0000-00003C9D0000}"/>
    <cellStyle name="ReqInput 3 2 2 2 2 5" xfId="16157" xr:uid="{00000000-0005-0000-0000-00003D9D0000}"/>
    <cellStyle name="ReqInput 3 2 2 2 2 5 2" xfId="28394" xr:uid="{00000000-0005-0000-0000-00003E9D0000}"/>
    <cellStyle name="ReqInput 3 2 2 2 2 6" xfId="16158" xr:uid="{00000000-0005-0000-0000-00003F9D0000}"/>
    <cellStyle name="ReqInput 3 2 2 2 2 6 2" xfId="32231" xr:uid="{00000000-0005-0000-0000-0000409D0000}"/>
    <cellStyle name="ReqInput 3 2 2 2 2 7" xfId="36285" xr:uid="{00000000-0005-0000-0000-0000419D0000}"/>
    <cellStyle name="ReqInput 3 2 2 2 2 7 2" xfId="41171" xr:uid="{00000000-0005-0000-0000-0000429D0000}"/>
    <cellStyle name="ReqInput 3 2 2 2 2 7 3" xfId="41599" xr:uid="{00000000-0005-0000-0000-0000439D0000}"/>
    <cellStyle name="ReqInput 3 2 2 2 2 8" xfId="40005" xr:uid="{00000000-0005-0000-0000-0000449D0000}"/>
    <cellStyle name="ReqInput 3 2 2 2 2 9" xfId="39966" xr:uid="{00000000-0005-0000-0000-0000459D0000}"/>
    <cellStyle name="ReqInput 3 2 2 2 3" xfId="16159" xr:uid="{00000000-0005-0000-0000-0000469D0000}"/>
    <cellStyle name="ReqInput 3 2 2 2 3 2" xfId="16160" xr:uid="{00000000-0005-0000-0000-0000479D0000}"/>
    <cellStyle name="ReqInput 3 2 2 2 3 2 2" xfId="20729" xr:uid="{00000000-0005-0000-0000-0000489D0000}"/>
    <cellStyle name="ReqInput 3 2 2 2 3 3" xfId="16161" xr:uid="{00000000-0005-0000-0000-0000499D0000}"/>
    <cellStyle name="ReqInput 3 2 2 2 3 3 2" xfId="24560" xr:uid="{00000000-0005-0000-0000-00004A9D0000}"/>
    <cellStyle name="ReqInput 3 2 2 2 3 4" xfId="16162" xr:uid="{00000000-0005-0000-0000-00004B9D0000}"/>
    <cellStyle name="ReqInput 3 2 2 2 3 4 2" xfId="28396" xr:uid="{00000000-0005-0000-0000-00004C9D0000}"/>
    <cellStyle name="ReqInput 3 2 2 2 3 5" xfId="16163" xr:uid="{00000000-0005-0000-0000-00004D9D0000}"/>
    <cellStyle name="ReqInput 3 2 2 2 3 5 2" xfId="32233" xr:uid="{00000000-0005-0000-0000-00004E9D0000}"/>
    <cellStyle name="ReqInput 3 2 2 2 3 6" xfId="36330" xr:uid="{00000000-0005-0000-0000-00004F9D0000}"/>
    <cellStyle name="ReqInput 3 2 2 2 3 6 2" xfId="41216" xr:uid="{00000000-0005-0000-0000-0000509D0000}"/>
    <cellStyle name="ReqInput 3 2 2 2 3 6 3" xfId="40137" xr:uid="{00000000-0005-0000-0000-0000519D0000}"/>
    <cellStyle name="ReqInput 3 2 2 2 3 7" xfId="40066" xr:uid="{00000000-0005-0000-0000-0000529D0000}"/>
    <cellStyle name="ReqInput 3 2 2 2 3 8" xfId="40255" xr:uid="{00000000-0005-0000-0000-0000539D0000}"/>
    <cellStyle name="ReqInput 3 2 2 2 3 9" xfId="19521" xr:uid="{00000000-0005-0000-0000-0000549D0000}"/>
    <cellStyle name="ReqInput 3 2 2 2 4" xfId="16164" xr:uid="{00000000-0005-0000-0000-0000559D0000}"/>
    <cellStyle name="ReqInput 3 2 2 2 4 2" xfId="20726" xr:uid="{00000000-0005-0000-0000-0000569D0000}"/>
    <cellStyle name="ReqInput 3 2 2 2 5" xfId="16165" xr:uid="{00000000-0005-0000-0000-0000579D0000}"/>
    <cellStyle name="ReqInput 3 2 2 2 5 2" xfId="24557" xr:uid="{00000000-0005-0000-0000-0000589D0000}"/>
    <cellStyle name="ReqInput 3 2 2 2 6" xfId="16166" xr:uid="{00000000-0005-0000-0000-0000599D0000}"/>
    <cellStyle name="ReqInput 3 2 2 2 6 2" xfId="28393" xr:uid="{00000000-0005-0000-0000-00005A9D0000}"/>
    <cellStyle name="ReqInput 3 2 2 2 7" xfId="16167" xr:uid="{00000000-0005-0000-0000-00005B9D0000}"/>
    <cellStyle name="ReqInput 3 2 2 2 7 2" xfId="32230" xr:uid="{00000000-0005-0000-0000-00005C9D0000}"/>
    <cellStyle name="ReqInput 3 2 2 2 8" xfId="36284" xr:uid="{00000000-0005-0000-0000-00005D9D0000}"/>
    <cellStyle name="ReqInput 3 2 2 2 8 2" xfId="41170" xr:uid="{00000000-0005-0000-0000-00005E9D0000}"/>
    <cellStyle name="ReqInput 3 2 2 2 8 3" xfId="41638" xr:uid="{00000000-0005-0000-0000-00005F9D0000}"/>
    <cellStyle name="ReqInput 3 2 2 2 9" xfId="40004" xr:uid="{00000000-0005-0000-0000-0000609D0000}"/>
    <cellStyle name="ReqInput 3 2 2 3" xfId="16168" xr:uid="{00000000-0005-0000-0000-0000619D0000}"/>
    <cellStyle name="ReqInput 3 2 2 3 10" xfId="18598" xr:uid="{00000000-0005-0000-0000-0000629D0000}"/>
    <cellStyle name="ReqInput 3 2 2 3 2" xfId="16169" xr:uid="{00000000-0005-0000-0000-0000639D0000}"/>
    <cellStyle name="ReqInput 3 2 2 3 2 2" xfId="16170" xr:uid="{00000000-0005-0000-0000-0000649D0000}"/>
    <cellStyle name="ReqInput 3 2 2 3 2 2 2" xfId="20731" xr:uid="{00000000-0005-0000-0000-0000659D0000}"/>
    <cellStyle name="ReqInput 3 2 2 3 2 3" xfId="16171" xr:uid="{00000000-0005-0000-0000-0000669D0000}"/>
    <cellStyle name="ReqInput 3 2 2 3 2 3 2" xfId="24562" xr:uid="{00000000-0005-0000-0000-0000679D0000}"/>
    <cellStyle name="ReqInput 3 2 2 3 2 4" xfId="16172" xr:uid="{00000000-0005-0000-0000-0000689D0000}"/>
    <cellStyle name="ReqInput 3 2 2 3 2 4 2" xfId="28398" xr:uid="{00000000-0005-0000-0000-0000699D0000}"/>
    <cellStyle name="ReqInput 3 2 2 3 2 5" xfId="16173" xr:uid="{00000000-0005-0000-0000-00006A9D0000}"/>
    <cellStyle name="ReqInput 3 2 2 3 2 5 2" xfId="32235" xr:uid="{00000000-0005-0000-0000-00006B9D0000}"/>
    <cellStyle name="ReqInput 3 2 2 3 2 6" xfId="36357" xr:uid="{00000000-0005-0000-0000-00006C9D0000}"/>
    <cellStyle name="ReqInput 3 2 2 3 2 6 2" xfId="41243" xr:uid="{00000000-0005-0000-0000-00006D9D0000}"/>
    <cellStyle name="ReqInput 3 2 2 3 2 6 3" xfId="39896" xr:uid="{00000000-0005-0000-0000-00006E9D0000}"/>
    <cellStyle name="ReqInput 3 2 2 3 2 7" xfId="40106" xr:uid="{00000000-0005-0000-0000-00006F9D0000}"/>
    <cellStyle name="ReqInput 3 2 2 3 2 8" xfId="40205" xr:uid="{00000000-0005-0000-0000-0000709D0000}"/>
    <cellStyle name="ReqInput 3 2 2 3 2 9" xfId="20513" xr:uid="{00000000-0005-0000-0000-0000719D0000}"/>
    <cellStyle name="ReqInput 3 2 2 3 3" xfId="16174" xr:uid="{00000000-0005-0000-0000-0000729D0000}"/>
    <cellStyle name="ReqInput 3 2 2 3 3 2" xfId="20730" xr:uid="{00000000-0005-0000-0000-0000739D0000}"/>
    <cellStyle name="ReqInput 3 2 2 3 4" xfId="16175" xr:uid="{00000000-0005-0000-0000-0000749D0000}"/>
    <cellStyle name="ReqInput 3 2 2 3 4 2" xfId="24561" xr:uid="{00000000-0005-0000-0000-0000759D0000}"/>
    <cellStyle name="ReqInput 3 2 2 3 5" xfId="16176" xr:uid="{00000000-0005-0000-0000-0000769D0000}"/>
    <cellStyle name="ReqInput 3 2 2 3 5 2" xfId="28397" xr:uid="{00000000-0005-0000-0000-0000779D0000}"/>
    <cellStyle name="ReqInput 3 2 2 3 6" xfId="16177" xr:uid="{00000000-0005-0000-0000-0000789D0000}"/>
    <cellStyle name="ReqInput 3 2 2 3 6 2" xfId="32234" xr:uid="{00000000-0005-0000-0000-0000799D0000}"/>
    <cellStyle name="ReqInput 3 2 2 3 7" xfId="36286" xr:uid="{00000000-0005-0000-0000-00007A9D0000}"/>
    <cellStyle name="ReqInput 3 2 2 3 7 2" xfId="41172" xr:uid="{00000000-0005-0000-0000-00007B9D0000}"/>
    <cellStyle name="ReqInput 3 2 2 3 7 3" xfId="40234" xr:uid="{00000000-0005-0000-0000-00007C9D0000}"/>
    <cellStyle name="ReqInput 3 2 2 3 8" xfId="40006" xr:uid="{00000000-0005-0000-0000-00007D9D0000}"/>
    <cellStyle name="ReqInput 3 2 2 3 9" xfId="40266" xr:uid="{00000000-0005-0000-0000-00007E9D0000}"/>
    <cellStyle name="ReqInput 3 2 2 4" xfId="16178" xr:uid="{00000000-0005-0000-0000-00007F9D0000}"/>
    <cellStyle name="ReqInput 3 2 2 4 2" xfId="16179" xr:uid="{00000000-0005-0000-0000-0000809D0000}"/>
    <cellStyle name="ReqInput 3 2 2 4 2 2" xfId="20732" xr:uid="{00000000-0005-0000-0000-0000819D0000}"/>
    <cellStyle name="ReqInput 3 2 2 4 3" xfId="16180" xr:uid="{00000000-0005-0000-0000-0000829D0000}"/>
    <cellStyle name="ReqInput 3 2 2 4 3 2" xfId="24563" xr:uid="{00000000-0005-0000-0000-0000839D0000}"/>
    <cellStyle name="ReqInput 3 2 2 4 4" xfId="16181" xr:uid="{00000000-0005-0000-0000-0000849D0000}"/>
    <cellStyle name="ReqInput 3 2 2 4 4 2" xfId="28399" xr:uid="{00000000-0005-0000-0000-0000859D0000}"/>
    <cellStyle name="ReqInput 3 2 2 4 5" xfId="16182" xr:uid="{00000000-0005-0000-0000-0000869D0000}"/>
    <cellStyle name="ReqInput 3 2 2 4 5 2" xfId="32236" xr:uid="{00000000-0005-0000-0000-0000879D0000}"/>
    <cellStyle name="ReqInput 3 2 2 4 6" xfId="36329" xr:uid="{00000000-0005-0000-0000-0000889D0000}"/>
    <cellStyle name="ReqInput 3 2 2 4 6 2" xfId="41215" xr:uid="{00000000-0005-0000-0000-0000899D0000}"/>
    <cellStyle name="ReqInput 3 2 2 4 6 3" xfId="41591" xr:uid="{00000000-0005-0000-0000-00008A9D0000}"/>
    <cellStyle name="ReqInput 3 2 2 4 7" xfId="40065" xr:uid="{00000000-0005-0000-0000-00008B9D0000}"/>
    <cellStyle name="ReqInput 3 2 2 4 8" xfId="39961" xr:uid="{00000000-0005-0000-0000-00008C9D0000}"/>
    <cellStyle name="ReqInput 3 2 2 4 9" xfId="19520" xr:uid="{00000000-0005-0000-0000-00008D9D0000}"/>
    <cellStyle name="ReqInput 3 2 2 5" xfId="16183" xr:uid="{00000000-0005-0000-0000-00008E9D0000}"/>
    <cellStyle name="ReqInput 3 2 2 5 2" xfId="20725" xr:uid="{00000000-0005-0000-0000-00008F9D0000}"/>
    <cellStyle name="ReqInput 3 2 2 6" xfId="16184" xr:uid="{00000000-0005-0000-0000-0000909D0000}"/>
    <cellStyle name="ReqInput 3 2 2 6 2" xfId="24556" xr:uid="{00000000-0005-0000-0000-0000919D0000}"/>
    <cellStyle name="ReqInput 3 2 2 7" xfId="16185" xr:uid="{00000000-0005-0000-0000-0000929D0000}"/>
    <cellStyle name="ReqInput 3 2 2 7 2" xfId="28392" xr:uid="{00000000-0005-0000-0000-0000939D0000}"/>
    <cellStyle name="ReqInput 3 2 2 8" xfId="16186" xr:uid="{00000000-0005-0000-0000-0000949D0000}"/>
    <cellStyle name="ReqInput 3 2 2 8 2" xfId="32229" xr:uid="{00000000-0005-0000-0000-0000959D0000}"/>
    <cellStyle name="ReqInput 3 2 2 9" xfId="36283" xr:uid="{00000000-0005-0000-0000-0000969D0000}"/>
    <cellStyle name="ReqInput 3 2 2 9 2" xfId="41169" xr:uid="{00000000-0005-0000-0000-0000979D0000}"/>
    <cellStyle name="ReqInput 3 2 2 9 3" xfId="41642" xr:uid="{00000000-0005-0000-0000-0000989D0000}"/>
    <cellStyle name="ReqInput 3 2 3" xfId="16187" xr:uid="{00000000-0005-0000-0000-0000999D0000}"/>
    <cellStyle name="ReqInput 3 2 3 10" xfId="40219" xr:uid="{00000000-0005-0000-0000-00009A9D0000}"/>
    <cellStyle name="ReqInput 3 2 3 11" xfId="18599" xr:uid="{00000000-0005-0000-0000-00009B9D0000}"/>
    <cellStyle name="ReqInput 3 2 3 2" xfId="16188" xr:uid="{00000000-0005-0000-0000-00009C9D0000}"/>
    <cellStyle name="ReqInput 3 2 3 2 10" xfId="18600" xr:uid="{00000000-0005-0000-0000-00009D9D0000}"/>
    <cellStyle name="ReqInput 3 2 3 2 2" xfId="16189" xr:uid="{00000000-0005-0000-0000-00009E9D0000}"/>
    <cellStyle name="ReqInput 3 2 3 2 2 2" xfId="16190" xr:uid="{00000000-0005-0000-0000-00009F9D0000}"/>
    <cellStyle name="ReqInput 3 2 3 2 2 2 2" xfId="20735" xr:uid="{00000000-0005-0000-0000-0000A09D0000}"/>
    <cellStyle name="ReqInput 3 2 3 2 2 3" xfId="16191" xr:uid="{00000000-0005-0000-0000-0000A19D0000}"/>
    <cellStyle name="ReqInput 3 2 3 2 2 3 2" xfId="24566" xr:uid="{00000000-0005-0000-0000-0000A29D0000}"/>
    <cellStyle name="ReqInput 3 2 3 2 2 4" xfId="16192" xr:uid="{00000000-0005-0000-0000-0000A39D0000}"/>
    <cellStyle name="ReqInput 3 2 3 2 2 4 2" xfId="28402" xr:uid="{00000000-0005-0000-0000-0000A49D0000}"/>
    <cellStyle name="ReqInput 3 2 3 2 2 5" xfId="16193" xr:uid="{00000000-0005-0000-0000-0000A59D0000}"/>
    <cellStyle name="ReqInput 3 2 3 2 2 5 2" xfId="32239" xr:uid="{00000000-0005-0000-0000-0000A69D0000}"/>
    <cellStyle name="ReqInput 3 2 3 2 2 6" xfId="36359" xr:uid="{00000000-0005-0000-0000-0000A79D0000}"/>
    <cellStyle name="ReqInput 3 2 3 2 2 6 2" xfId="41245" xr:uid="{00000000-0005-0000-0000-0000A89D0000}"/>
    <cellStyle name="ReqInput 3 2 3 2 2 6 3" xfId="40362" xr:uid="{00000000-0005-0000-0000-0000A99D0000}"/>
    <cellStyle name="ReqInput 3 2 3 2 2 7" xfId="40108" xr:uid="{00000000-0005-0000-0000-0000AA9D0000}"/>
    <cellStyle name="ReqInput 3 2 3 2 2 8" xfId="40087" xr:uid="{00000000-0005-0000-0000-0000AB9D0000}"/>
    <cellStyle name="ReqInput 3 2 3 2 2 9" xfId="20515" xr:uid="{00000000-0005-0000-0000-0000AC9D0000}"/>
    <cellStyle name="ReqInput 3 2 3 2 3" xfId="16194" xr:uid="{00000000-0005-0000-0000-0000AD9D0000}"/>
    <cellStyle name="ReqInput 3 2 3 2 3 2" xfId="20734" xr:uid="{00000000-0005-0000-0000-0000AE9D0000}"/>
    <cellStyle name="ReqInput 3 2 3 2 4" xfId="16195" xr:uid="{00000000-0005-0000-0000-0000AF9D0000}"/>
    <cellStyle name="ReqInput 3 2 3 2 4 2" xfId="24565" xr:uid="{00000000-0005-0000-0000-0000B09D0000}"/>
    <cellStyle name="ReqInput 3 2 3 2 5" xfId="16196" xr:uid="{00000000-0005-0000-0000-0000B19D0000}"/>
    <cellStyle name="ReqInput 3 2 3 2 5 2" xfId="28401" xr:uid="{00000000-0005-0000-0000-0000B29D0000}"/>
    <cellStyle name="ReqInput 3 2 3 2 6" xfId="16197" xr:uid="{00000000-0005-0000-0000-0000B39D0000}"/>
    <cellStyle name="ReqInput 3 2 3 2 6 2" xfId="32238" xr:uid="{00000000-0005-0000-0000-0000B49D0000}"/>
    <cellStyle name="ReqInput 3 2 3 2 7" xfId="36288" xr:uid="{00000000-0005-0000-0000-0000B59D0000}"/>
    <cellStyle name="ReqInput 3 2 3 2 7 2" xfId="41174" xr:uid="{00000000-0005-0000-0000-0000B69D0000}"/>
    <cellStyle name="ReqInput 3 2 3 2 7 3" xfId="41644" xr:uid="{00000000-0005-0000-0000-0000B79D0000}"/>
    <cellStyle name="ReqInput 3 2 3 2 8" xfId="40008" xr:uid="{00000000-0005-0000-0000-0000B89D0000}"/>
    <cellStyle name="ReqInput 3 2 3 2 9" xfId="40168" xr:uid="{00000000-0005-0000-0000-0000B99D0000}"/>
    <cellStyle name="ReqInput 3 2 3 3" xfId="16198" xr:uid="{00000000-0005-0000-0000-0000BA9D0000}"/>
    <cellStyle name="ReqInput 3 2 3 3 2" xfId="16199" xr:uid="{00000000-0005-0000-0000-0000BB9D0000}"/>
    <cellStyle name="ReqInput 3 2 3 3 2 2" xfId="20736" xr:uid="{00000000-0005-0000-0000-0000BC9D0000}"/>
    <cellStyle name="ReqInput 3 2 3 3 3" xfId="16200" xr:uid="{00000000-0005-0000-0000-0000BD9D0000}"/>
    <cellStyle name="ReqInput 3 2 3 3 3 2" xfId="24567" xr:uid="{00000000-0005-0000-0000-0000BE9D0000}"/>
    <cellStyle name="ReqInput 3 2 3 3 4" xfId="16201" xr:uid="{00000000-0005-0000-0000-0000BF9D0000}"/>
    <cellStyle name="ReqInput 3 2 3 3 4 2" xfId="28403" xr:uid="{00000000-0005-0000-0000-0000C09D0000}"/>
    <cellStyle name="ReqInput 3 2 3 3 5" xfId="16202" xr:uid="{00000000-0005-0000-0000-0000C19D0000}"/>
    <cellStyle name="ReqInput 3 2 3 3 5 2" xfId="32240" xr:uid="{00000000-0005-0000-0000-0000C29D0000}"/>
    <cellStyle name="ReqInput 3 2 3 3 6" xfId="36331" xr:uid="{00000000-0005-0000-0000-0000C39D0000}"/>
    <cellStyle name="ReqInput 3 2 3 3 6 2" xfId="41217" xr:uid="{00000000-0005-0000-0000-0000C49D0000}"/>
    <cellStyle name="ReqInput 3 2 3 3 6 3" xfId="40083" xr:uid="{00000000-0005-0000-0000-0000C59D0000}"/>
    <cellStyle name="ReqInput 3 2 3 3 7" xfId="40067" xr:uid="{00000000-0005-0000-0000-0000C69D0000}"/>
    <cellStyle name="ReqInput 3 2 3 3 8" xfId="40208" xr:uid="{00000000-0005-0000-0000-0000C79D0000}"/>
    <cellStyle name="ReqInput 3 2 3 3 9" xfId="19522" xr:uid="{00000000-0005-0000-0000-0000C89D0000}"/>
    <cellStyle name="ReqInput 3 2 3 4" xfId="16203" xr:uid="{00000000-0005-0000-0000-0000C99D0000}"/>
    <cellStyle name="ReqInput 3 2 3 4 2" xfId="20733" xr:uid="{00000000-0005-0000-0000-0000CA9D0000}"/>
    <cellStyle name="ReqInput 3 2 3 5" xfId="16204" xr:uid="{00000000-0005-0000-0000-0000CB9D0000}"/>
    <cellStyle name="ReqInput 3 2 3 5 2" xfId="24564" xr:uid="{00000000-0005-0000-0000-0000CC9D0000}"/>
    <cellStyle name="ReqInput 3 2 3 6" xfId="16205" xr:uid="{00000000-0005-0000-0000-0000CD9D0000}"/>
    <cellStyle name="ReqInput 3 2 3 6 2" xfId="28400" xr:uid="{00000000-0005-0000-0000-0000CE9D0000}"/>
    <cellStyle name="ReqInput 3 2 3 7" xfId="16206" xr:uid="{00000000-0005-0000-0000-0000CF9D0000}"/>
    <cellStyle name="ReqInput 3 2 3 7 2" xfId="32237" xr:uid="{00000000-0005-0000-0000-0000D09D0000}"/>
    <cellStyle name="ReqInput 3 2 3 8" xfId="36287" xr:uid="{00000000-0005-0000-0000-0000D19D0000}"/>
    <cellStyle name="ReqInput 3 2 3 8 2" xfId="41173" xr:uid="{00000000-0005-0000-0000-0000D29D0000}"/>
    <cellStyle name="ReqInput 3 2 3 8 3" xfId="41515" xr:uid="{00000000-0005-0000-0000-0000D39D0000}"/>
    <cellStyle name="ReqInput 3 2 3 9" xfId="40007" xr:uid="{00000000-0005-0000-0000-0000D49D0000}"/>
    <cellStyle name="ReqInput 3 2 4" xfId="16207" xr:uid="{00000000-0005-0000-0000-0000D59D0000}"/>
    <cellStyle name="ReqInput 3 2 4 10" xfId="18601" xr:uid="{00000000-0005-0000-0000-0000D69D0000}"/>
    <cellStyle name="ReqInput 3 2 4 2" xfId="16208" xr:uid="{00000000-0005-0000-0000-0000D79D0000}"/>
    <cellStyle name="ReqInput 3 2 4 2 2" xfId="16209" xr:uid="{00000000-0005-0000-0000-0000D89D0000}"/>
    <cellStyle name="ReqInput 3 2 4 2 2 2" xfId="20738" xr:uid="{00000000-0005-0000-0000-0000D99D0000}"/>
    <cellStyle name="ReqInput 3 2 4 2 3" xfId="16210" xr:uid="{00000000-0005-0000-0000-0000DA9D0000}"/>
    <cellStyle name="ReqInput 3 2 4 2 3 2" xfId="24569" xr:uid="{00000000-0005-0000-0000-0000DB9D0000}"/>
    <cellStyle name="ReqInput 3 2 4 2 4" xfId="16211" xr:uid="{00000000-0005-0000-0000-0000DC9D0000}"/>
    <cellStyle name="ReqInput 3 2 4 2 4 2" xfId="28405" xr:uid="{00000000-0005-0000-0000-0000DD9D0000}"/>
    <cellStyle name="ReqInput 3 2 4 2 5" xfId="16212" xr:uid="{00000000-0005-0000-0000-0000DE9D0000}"/>
    <cellStyle name="ReqInput 3 2 4 2 5 2" xfId="32242" xr:uid="{00000000-0005-0000-0000-0000DF9D0000}"/>
    <cellStyle name="ReqInput 3 2 4 2 6" xfId="36356" xr:uid="{00000000-0005-0000-0000-0000E09D0000}"/>
    <cellStyle name="ReqInput 3 2 4 2 6 2" xfId="41242" xr:uid="{00000000-0005-0000-0000-0000E19D0000}"/>
    <cellStyle name="ReqInput 3 2 4 2 6 3" xfId="40084" xr:uid="{00000000-0005-0000-0000-0000E29D0000}"/>
    <cellStyle name="ReqInput 3 2 4 2 7" xfId="40105" xr:uid="{00000000-0005-0000-0000-0000E39D0000}"/>
    <cellStyle name="ReqInput 3 2 4 2 8" xfId="40252" xr:uid="{00000000-0005-0000-0000-0000E49D0000}"/>
    <cellStyle name="ReqInput 3 2 4 2 9" xfId="20512" xr:uid="{00000000-0005-0000-0000-0000E59D0000}"/>
    <cellStyle name="ReqInput 3 2 4 3" xfId="16213" xr:uid="{00000000-0005-0000-0000-0000E69D0000}"/>
    <cellStyle name="ReqInput 3 2 4 3 2" xfId="20737" xr:uid="{00000000-0005-0000-0000-0000E79D0000}"/>
    <cellStyle name="ReqInput 3 2 4 4" xfId="16214" xr:uid="{00000000-0005-0000-0000-0000E89D0000}"/>
    <cellStyle name="ReqInput 3 2 4 4 2" xfId="24568" xr:uid="{00000000-0005-0000-0000-0000E99D0000}"/>
    <cellStyle name="ReqInput 3 2 4 5" xfId="16215" xr:uid="{00000000-0005-0000-0000-0000EA9D0000}"/>
    <cellStyle name="ReqInput 3 2 4 5 2" xfId="28404" xr:uid="{00000000-0005-0000-0000-0000EB9D0000}"/>
    <cellStyle name="ReqInput 3 2 4 6" xfId="16216" xr:uid="{00000000-0005-0000-0000-0000EC9D0000}"/>
    <cellStyle name="ReqInput 3 2 4 6 2" xfId="32241" xr:uid="{00000000-0005-0000-0000-0000ED9D0000}"/>
    <cellStyle name="ReqInput 3 2 4 7" xfId="36289" xr:uid="{00000000-0005-0000-0000-0000EE9D0000}"/>
    <cellStyle name="ReqInput 3 2 4 7 2" xfId="41175" xr:uid="{00000000-0005-0000-0000-0000EF9D0000}"/>
    <cellStyle name="ReqInput 3 2 4 7 3" xfId="41636" xr:uid="{00000000-0005-0000-0000-0000F09D0000}"/>
    <cellStyle name="ReqInput 3 2 4 8" xfId="40009" xr:uid="{00000000-0005-0000-0000-0000F19D0000}"/>
    <cellStyle name="ReqInput 3 2 4 9" xfId="40269" xr:uid="{00000000-0005-0000-0000-0000F29D0000}"/>
    <cellStyle name="ReqInput 3 2 5" xfId="16217" xr:uid="{00000000-0005-0000-0000-0000F39D0000}"/>
    <cellStyle name="ReqInput 3 2 5 2" xfId="16218" xr:uid="{00000000-0005-0000-0000-0000F49D0000}"/>
    <cellStyle name="ReqInput 3 2 5 2 2" xfId="20739" xr:uid="{00000000-0005-0000-0000-0000F59D0000}"/>
    <cellStyle name="ReqInput 3 2 5 3" xfId="16219" xr:uid="{00000000-0005-0000-0000-0000F69D0000}"/>
    <cellStyle name="ReqInput 3 2 5 3 2" xfId="24570" xr:uid="{00000000-0005-0000-0000-0000F79D0000}"/>
    <cellStyle name="ReqInput 3 2 5 4" xfId="16220" xr:uid="{00000000-0005-0000-0000-0000F89D0000}"/>
    <cellStyle name="ReqInput 3 2 5 4 2" xfId="28406" xr:uid="{00000000-0005-0000-0000-0000F99D0000}"/>
    <cellStyle name="ReqInput 3 2 5 5" xfId="16221" xr:uid="{00000000-0005-0000-0000-0000FA9D0000}"/>
    <cellStyle name="ReqInput 3 2 5 5 2" xfId="32243" xr:uid="{00000000-0005-0000-0000-0000FB9D0000}"/>
    <cellStyle name="ReqInput 3 2 5 6" xfId="36328" xr:uid="{00000000-0005-0000-0000-0000FC9D0000}"/>
    <cellStyle name="ReqInput 3 2 5 6 2" xfId="41214" xr:uid="{00000000-0005-0000-0000-0000FD9D0000}"/>
    <cellStyle name="ReqInput 3 2 5 6 3" xfId="40191" xr:uid="{00000000-0005-0000-0000-0000FE9D0000}"/>
    <cellStyle name="ReqInput 3 2 5 7" xfId="40064" xr:uid="{00000000-0005-0000-0000-0000FF9D0000}"/>
    <cellStyle name="ReqInput 3 2 5 8" xfId="39962" xr:uid="{00000000-0005-0000-0000-0000009E0000}"/>
    <cellStyle name="ReqInput 3 2 5 9" xfId="19519" xr:uid="{00000000-0005-0000-0000-0000019E0000}"/>
    <cellStyle name="ReqInput 3 2 6" xfId="16222" xr:uid="{00000000-0005-0000-0000-0000029E0000}"/>
    <cellStyle name="ReqInput 3 2 6 2" xfId="20724" xr:uid="{00000000-0005-0000-0000-0000039E0000}"/>
    <cellStyle name="ReqInput 3 2 7" xfId="16223" xr:uid="{00000000-0005-0000-0000-0000049E0000}"/>
    <cellStyle name="ReqInput 3 2 7 2" xfId="24555" xr:uid="{00000000-0005-0000-0000-0000059E0000}"/>
    <cellStyle name="ReqInput 3 2 8" xfId="16224" xr:uid="{00000000-0005-0000-0000-0000069E0000}"/>
    <cellStyle name="ReqInput 3 2 8 2" xfId="28391" xr:uid="{00000000-0005-0000-0000-0000079E0000}"/>
    <cellStyle name="ReqInput 3 2 9" xfId="16225" xr:uid="{00000000-0005-0000-0000-0000089E0000}"/>
    <cellStyle name="ReqInput 3 2 9 2" xfId="32228" xr:uid="{00000000-0005-0000-0000-0000099E0000}"/>
    <cellStyle name="ReqInput 3 3" xfId="16226" xr:uid="{00000000-0005-0000-0000-00000A9E0000}"/>
    <cellStyle name="ReqInput 3 3 10" xfId="40010" xr:uid="{00000000-0005-0000-0000-00000B9E0000}"/>
    <cellStyle name="ReqInput 3 3 11" xfId="40222" xr:uid="{00000000-0005-0000-0000-00000C9E0000}"/>
    <cellStyle name="ReqInput 3 3 12" xfId="18602" xr:uid="{00000000-0005-0000-0000-00000D9E0000}"/>
    <cellStyle name="ReqInput 3 3 2" xfId="16227" xr:uid="{00000000-0005-0000-0000-00000E9E0000}"/>
    <cellStyle name="ReqInput 3 3 2 10" xfId="40171" xr:uid="{00000000-0005-0000-0000-00000F9E0000}"/>
    <cellStyle name="ReqInput 3 3 2 11" xfId="18603" xr:uid="{00000000-0005-0000-0000-0000109E0000}"/>
    <cellStyle name="ReqInput 3 3 2 2" xfId="16228" xr:uid="{00000000-0005-0000-0000-0000119E0000}"/>
    <cellStyle name="ReqInput 3 3 2 2 10" xfId="18604" xr:uid="{00000000-0005-0000-0000-0000129E0000}"/>
    <cellStyle name="ReqInput 3 3 2 2 2" xfId="16229" xr:uid="{00000000-0005-0000-0000-0000139E0000}"/>
    <cellStyle name="ReqInput 3 3 2 2 2 2" xfId="16230" xr:uid="{00000000-0005-0000-0000-0000149E0000}"/>
    <cellStyle name="ReqInput 3 3 2 2 2 2 2" xfId="20743" xr:uid="{00000000-0005-0000-0000-0000159E0000}"/>
    <cellStyle name="ReqInput 3 3 2 2 2 3" xfId="16231" xr:uid="{00000000-0005-0000-0000-0000169E0000}"/>
    <cellStyle name="ReqInput 3 3 2 2 2 3 2" xfId="24574" xr:uid="{00000000-0005-0000-0000-0000179E0000}"/>
    <cellStyle name="ReqInput 3 3 2 2 2 4" xfId="16232" xr:uid="{00000000-0005-0000-0000-0000189E0000}"/>
    <cellStyle name="ReqInput 3 3 2 2 2 4 2" xfId="28410" xr:uid="{00000000-0005-0000-0000-0000199E0000}"/>
    <cellStyle name="ReqInput 3 3 2 2 2 5" xfId="16233" xr:uid="{00000000-0005-0000-0000-00001A9E0000}"/>
    <cellStyle name="ReqInput 3 3 2 2 2 5 2" xfId="32247" xr:uid="{00000000-0005-0000-0000-00001B9E0000}"/>
    <cellStyle name="ReqInput 3 3 2 2 2 6" xfId="36361" xr:uid="{00000000-0005-0000-0000-00001C9E0000}"/>
    <cellStyle name="ReqInput 3 3 2 2 2 6 2" xfId="41247" xr:uid="{00000000-0005-0000-0000-00001D9E0000}"/>
    <cellStyle name="ReqInput 3 3 2 2 2 6 3" xfId="40316" xr:uid="{00000000-0005-0000-0000-00001E9E0000}"/>
    <cellStyle name="ReqInput 3 3 2 2 2 7" xfId="40110" xr:uid="{00000000-0005-0000-0000-00001F9E0000}"/>
    <cellStyle name="ReqInput 3 3 2 2 2 8" xfId="40248" xr:uid="{00000000-0005-0000-0000-0000209E0000}"/>
    <cellStyle name="ReqInput 3 3 2 2 2 9" xfId="20517" xr:uid="{00000000-0005-0000-0000-0000219E0000}"/>
    <cellStyle name="ReqInput 3 3 2 2 3" xfId="16234" xr:uid="{00000000-0005-0000-0000-0000229E0000}"/>
    <cellStyle name="ReqInput 3 3 2 2 3 2" xfId="20742" xr:uid="{00000000-0005-0000-0000-0000239E0000}"/>
    <cellStyle name="ReqInput 3 3 2 2 4" xfId="16235" xr:uid="{00000000-0005-0000-0000-0000249E0000}"/>
    <cellStyle name="ReqInput 3 3 2 2 4 2" xfId="24573" xr:uid="{00000000-0005-0000-0000-0000259E0000}"/>
    <cellStyle name="ReqInput 3 3 2 2 5" xfId="16236" xr:uid="{00000000-0005-0000-0000-0000269E0000}"/>
    <cellStyle name="ReqInput 3 3 2 2 5 2" xfId="28409" xr:uid="{00000000-0005-0000-0000-0000279E0000}"/>
    <cellStyle name="ReqInput 3 3 2 2 6" xfId="16237" xr:uid="{00000000-0005-0000-0000-0000289E0000}"/>
    <cellStyle name="ReqInput 3 3 2 2 6 2" xfId="32246" xr:uid="{00000000-0005-0000-0000-0000299E0000}"/>
    <cellStyle name="ReqInput 3 3 2 2 7" xfId="36292" xr:uid="{00000000-0005-0000-0000-00002A9E0000}"/>
    <cellStyle name="ReqInput 3 3 2 2 7 2" xfId="41178" xr:uid="{00000000-0005-0000-0000-00002B9E0000}"/>
    <cellStyle name="ReqInput 3 3 2 2 7 3" xfId="41637" xr:uid="{00000000-0005-0000-0000-00002C9E0000}"/>
    <cellStyle name="ReqInput 3 3 2 2 8" xfId="40012" xr:uid="{00000000-0005-0000-0000-00002D9E0000}"/>
    <cellStyle name="ReqInput 3 3 2 2 9" xfId="40049" xr:uid="{00000000-0005-0000-0000-00002E9E0000}"/>
    <cellStyle name="ReqInput 3 3 2 3" xfId="16238" xr:uid="{00000000-0005-0000-0000-00002F9E0000}"/>
    <cellStyle name="ReqInput 3 3 2 3 2" xfId="16239" xr:uid="{00000000-0005-0000-0000-0000309E0000}"/>
    <cellStyle name="ReqInput 3 3 2 3 2 2" xfId="20744" xr:uid="{00000000-0005-0000-0000-0000319E0000}"/>
    <cellStyle name="ReqInput 3 3 2 3 3" xfId="16240" xr:uid="{00000000-0005-0000-0000-0000329E0000}"/>
    <cellStyle name="ReqInput 3 3 2 3 3 2" xfId="24575" xr:uid="{00000000-0005-0000-0000-0000339E0000}"/>
    <cellStyle name="ReqInput 3 3 2 3 4" xfId="16241" xr:uid="{00000000-0005-0000-0000-0000349E0000}"/>
    <cellStyle name="ReqInput 3 3 2 3 4 2" xfId="28411" xr:uid="{00000000-0005-0000-0000-0000359E0000}"/>
    <cellStyle name="ReqInput 3 3 2 3 5" xfId="16242" xr:uid="{00000000-0005-0000-0000-0000369E0000}"/>
    <cellStyle name="ReqInput 3 3 2 3 5 2" xfId="32248" xr:uid="{00000000-0005-0000-0000-0000379E0000}"/>
    <cellStyle name="ReqInput 3 3 2 3 6" xfId="36333" xr:uid="{00000000-0005-0000-0000-0000389E0000}"/>
    <cellStyle name="ReqInput 3 3 2 3 6 2" xfId="41219" xr:uid="{00000000-0005-0000-0000-0000399E0000}"/>
    <cellStyle name="ReqInput 3 3 2 3 6 3" xfId="40314" xr:uid="{00000000-0005-0000-0000-00003A9E0000}"/>
    <cellStyle name="ReqInput 3 3 2 3 7" xfId="40069" xr:uid="{00000000-0005-0000-0000-00003B9E0000}"/>
    <cellStyle name="ReqInput 3 3 2 3 8" xfId="40258" xr:uid="{00000000-0005-0000-0000-00003C9E0000}"/>
    <cellStyle name="ReqInput 3 3 2 3 9" xfId="19524" xr:uid="{00000000-0005-0000-0000-00003D9E0000}"/>
    <cellStyle name="ReqInput 3 3 2 4" xfId="16243" xr:uid="{00000000-0005-0000-0000-00003E9E0000}"/>
    <cellStyle name="ReqInput 3 3 2 4 2" xfId="20741" xr:uid="{00000000-0005-0000-0000-00003F9E0000}"/>
    <cellStyle name="ReqInput 3 3 2 5" xfId="16244" xr:uid="{00000000-0005-0000-0000-0000409E0000}"/>
    <cellStyle name="ReqInput 3 3 2 5 2" xfId="24572" xr:uid="{00000000-0005-0000-0000-0000419E0000}"/>
    <cellStyle name="ReqInput 3 3 2 6" xfId="16245" xr:uid="{00000000-0005-0000-0000-0000429E0000}"/>
    <cellStyle name="ReqInput 3 3 2 6 2" xfId="28408" xr:uid="{00000000-0005-0000-0000-0000439E0000}"/>
    <cellStyle name="ReqInput 3 3 2 7" xfId="16246" xr:uid="{00000000-0005-0000-0000-0000449E0000}"/>
    <cellStyle name="ReqInput 3 3 2 7 2" xfId="32245" xr:uid="{00000000-0005-0000-0000-0000459E0000}"/>
    <cellStyle name="ReqInput 3 3 2 8" xfId="36291" xr:uid="{00000000-0005-0000-0000-0000469E0000}"/>
    <cellStyle name="ReqInput 3 3 2 8 2" xfId="41177" xr:uid="{00000000-0005-0000-0000-0000479E0000}"/>
    <cellStyle name="ReqInput 3 3 2 8 3" xfId="41643" xr:uid="{00000000-0005-0000-0000-0000489E0000}"/>
    <cellStyle name="ReqInput 3 3 2 9" xfId="40011" xr:uid="{00000000-0005-0000-0000-0000499E0000}"/>
    <cellStyle name="ReqInput 3 3 3" xfId="16247" xr:uid="{00000000-0005-0000-0000-00004A9E0000}"/>
    <cellStyle name="ReqInput 3 3 3 10" xfId="18605" xr:uid="{00000000-0005-0000-0000-00004B9E0000}"/>
    <cellStyle name="ReqInput 3 3 3 2" xfId="16248" xr:uid="{00000000-0005-0000-0000-00004C9E0000}"/>
    <cellStyle name="ReqInput 3 3 3 2 2" xfId="16249" xr:uid="{00000000-0005-0000-0000-00004D9E0000}"/>
    <cellStyle name="ReqInput 3 3 3 2 2 2" xfId="20746" xr:uid="{00000000-0005-0000-0000-00004E9E0000}"/>
    <cellStyle name="ReqInput 3 3 3 2 3" xfId="16250" xr:uid="{00000000-0005-0000-0000-00004F9E0000}"/>
    <cellStyle name="ReqInput 3 3 3 2 3 2" xfId="24577" xr:uid="{00000000-0005-0000-0000-0000509E0000}"/>
    <cellStyle name="ReqInput 3 3 3 2 4" xfId="16251" xr:uid="{00000000-0005-0000-0000-0000519E0000}"/>
    <cellStyle name="ReqInput 3 3 3 2 4 2" xfId="28413" xr:uid="{00000000-0005-0000-0000-0000529E0000}"/>
    <cellStyle name="ReqInput 3 3 3 2 5" xfId="16252" xr:uid="{00000000-0005-0000-0000-0000539E0000}"/>
    <cellStyle name="ReqInput 3 3 3 2 5 2" xfId="32250" xr:uid="{00000000-0005-0000-0000-0000549E0000}"/>
    <cellStyle name="ReqInput 3 3 3 2 6" xfId="36360" xr:uid="{00000000-0005-0000-0000-0000559E0000}"/>
    <cellStyle name="ReqInput 3 3 3 2 6 2" xfId="41246" xr:uid="{00000000-0005-0000-0000-0000569E0000}"/>
    <cellStyle name="ReqInput 3 3 3 2 6 3" xfId="40358" xr:uid="{00000000-0005-0000-0000-0000579E0000}"/>
    <cellStyle name="ReqInput 3 3 3 2 7" xfId="40109" xr:uid="{00000000-0005-0000-0000-0000589E0000}"/>
    <cellStyle name="ReqInput 3 3 3 2 8" xfId="39960" xr:uid="{00000000-0005-0000-0000-0000599E0000}"/>
    <cellStyle name="ReqInput 3 3 3 2 9" xfId="20516" xr:uid="{00000000-0005-0000-0000-00005A9E0000}"/>
    <cellStyle name="ReqInput 3 3 3 3" xfId="16253" xr:uid="{00000000-0005-0000-0000-00005B9E0000}"/>
    <cellStyle name="ReqInput 3 3 3 3 2" xfId="20745" xr:uid="{00000000-0005-0000-0000-00005C9E0000}"/>
    <cellStyle name="ReqInput 3 3 3 4" xfId="16254" xr:uid="{00000000-0005-0000-0000-00005D9E0000}"/>
    <cellStyle name="ReqInput 3 3 3 4 2" xfId="24576" xr:uid="{00000000-0005-0000-0000-00005E9E0000}"/>
    <cellStyle name="ReqInput 3 3 3 5" xfId="16255" xr:uid="{00000000-0005-0000-0000-00005F9E0000}"/>
    <cellStyle name="ReqInput 3 3 3 5 2" xfId="28412" xr:uid="{00000000-0005-0000-0000-0000609E0000}"/>
    <cellStyle name="ReqInput 3 3 3 6" xfId="16256" xr:uid="{00000000-0005-0000-0000-0000619E0000}"/>
    <cellStyle name="ReqInput 3 3 3 6 2" xfId="32249" xr:uid="{00000000-0005-0000-0000-0000629E0000}"/>
    <cellStyle name="ReqInput 3 3 3 7" xfId="36293" xr:uid="{00000000-0005-0000-0000-0000639E0000}"/>
    <cellStyle name="ReqInput 3 3 3 7 2" xfId="41179" xr:uid="{00000000-0005-0000-0000-0000649E0000}"/>
    <cellStyle name="ReqInput 3 3 3 7 3" xfId="41597" xr:uid="{00000000-0005-0000-0000-0000659E0000}"/>
    <cellStyle name="ReqInput 3 3 3 8" xfId="40013" xr:uid="{00000000-0005-0000-0000-0000669E0000}"/>
    <cellStyle name="ReqInput 3 3 3 9" xfId="40267" xr:uid="{00000000-0005-0000-0000-0000679E0000}"/>
    <cellStyle name="ReqInput 3 3 4" xfId="16257" xr:uid="{00000000-0005-0000-0000-0000689E0000}"/>
    <cellStyle name="ReqInput 3 3 4 2" xfId="16258" xr:uid="{00000000-0005-0000-0000-0000699E0000}"/>
    <cellStyle name="ReqInput 3 3 4 2 2" xfId="20747" xr:uid="{00000000-0005-0000-0000-00006A9E0000}"/>
    <cellStyle name="ReqInput 3 3 4 3" xfId="16259" xr:uid="{00000000-0005-0000-0000-00006B9E0000}"/>
    <cellStyle name="ReqInput 3 3 4 3 2" xfId="24578" xr:uid="{00000000-0005-0000-0000-00006C9E0000}"/>
    <cellStyle name="ReqInput 3 3 4 4" xfId="16260" xr:uid="{00000000-0005-0000-0000-00006D9E0000}"/>
    <cellStyle name="ReqInput 3 3 4 4 2" xfId="28414" xr:uid="{00000000-0005-0000-0000-00006E9E0000}"/>
    <cellStyle name="ReqInput 3 3 4 5" xfId="16261" xr:uid="{00000000-0005-0000-0000-00006F9E0000}"/>
    <cellStyle name="ReqInput 3 3 4 5 2" xfId="32251" xr:uid="{00000000-0005-0000-0000-0000709E0000}"/>
    <cellStyle name="ReqInput 3 3 4 6" xfId="36332" xr:uid="{00000000-0005-0000-0000-0000719E0000}"/>
    <cellStyle name="ReqInput 3 3 4 6 2" xfId="41218" xr:uid="{00000000-0005-0000-0000-0000729E0000}"/>
    <cellStyle name="ReqInput 3 3 4 6 3" xfId="39895" xr:uid="{00000000-0005-0000-0000-0000739E0000}"/>
    <cellStyle name="ReqInput 3 3 4 7" xfId="40068" xr:uid="{00000000-0005-0000-0000-0000749E0000}"/>
    <cellStyle name="ReqInput 3 3 4 8" xfId="40157" xr:uid="{00000000-0005-0000-0000-0000759E0000}"/>
    <cellStyle name="ReqInput 3 3 4 9" xfId="19523" xr:uid="{00000000-0005-0000-0000-0000769E0000}"/>
    <cellStyle name="ReqInput 3 3 5" xfId="16262" xr:uid="{00000000-0005-0000-0000-0000779E0000}"/>
    <cellStyle name="ReqInput 3 3 5 2" xfId="20740" xr:uid="{00000000-0005-0000-0000-0000789E0000}"/>
    <cellStyle name="ReqInput 3 3 6" xfId="16263" xr:uid="{00000000-0005-0000-0000-0000799E0000}"/>
    <cellStyle name="ReqInput 3 3 6 2" xfId="24571" xr:uid="{00000000-0005-0000-0000-00007A9E0000}"/>
    <cellStyle name="ReqInput 3 3 7" xfId="16264" xr:uid="{00000000-0005-0000-0000-00007B9E0000}"/>
    <cellStyle name="ReqInput 3 3 7 2" xfId="28407" xr:uid="{00000000-0005-0000-0000-00007C9E0000}"/>
    <cellStyle name="ReqInput 3 3 8" xfId="16265" xr:uid="{00000000-0005-0000-0000-00007D9E0000}"/>
    <cellStyle name="ReqInput 3 3 8 2" xfId="32244" xr:uid="{00000000-0005-0000-0000-00007E9E0000}"/>
    <cellStyle name="ReqInput 3 3 9" xfId="36290" xr:uid="{00000000-0005-0000-0000-00007F9E0000}"/>
    <cellStyle name="ReqInput 3 3 9 2" xfId="41176" xr:uid="{00000000-0005-0000-0000-0000809E0000}"/>
    <cellStyle name="ReqInput 3 3 9 3" xfId="41598" xr:uid="{00000000-0005-0000-0000-0000819E0000}"/>
    <cellStyle name="ReqInput 3 4" xfId="16266" xr:uid="{00000000-0005-0000-0000-0000829E0000}"/>
    <cellStyle name="ReqInput 3 4 10" xfId="40220" xr:uid="{00000000-0005-0000-0000-0000839E0000}"/>
    <cellStyle name="ReqInput 3 4 11" xfId="18606" xr:uid="{00000000-0005-0000-0000-0000849E0000}"/>
    <cellStyle name="ReqInput 3 4 2" xfId="16267" xr:uid="{00000000-0005-0000-0000-0000859E0000}"/>
    <cellStyle name="ReqInput 3 4 2 10" xfId="18607" xr:uid="{00000000-0005-0000-0000-0000869E0000}"/>
    <cellStyle name="ReqInput 3 4 2 2" xfId="16268" xr:uid="{00000000-0005-0000-0000-0000879E0000}"/>
    <cellStyle name="ReqInput 3 4 2 2 2" xfId="16269" xr:uid="{00000000-0005-0000-0000-0000889E0000}"/>
    <cellStyle name="ReqInput 3 4 2 2 2 2" xfId="20750" xr:uid="{00000000-0005-0000-0000-0000899E0000}"/>
    <cellStyle name="ReqInput 3 4 2 2 3" xfId="16270" xr:uid="{00000000-0005-0000-0000-00008A9E0000}"/>
    <cellStyle name="ReqInput 3 4 2 2 3 2" xfId="24581" xr:uid="{00000000-0005-0000-0000-00008B9E0000}"/>
    <cellStyle name="ReqInput 3 4 2 2 4" xfId="16271" xr:uid="{00000000-0005-0000-0000-00008C9E0000}"/>
    <cellStyle name="ReqInput 3 4 2 2 4 2" xfId="28417" xr:uid="{00000000-0005-0000-0000-00008D9E0000}"/>
    <cellStyle name="ReqInput 3 4 2 2 5" xfId="16272" xr:uid="{00000000-0005-0000-0000-00008E9E0000}"/>
    <cellStyle name="ReqInput 3 4 2 2 5 2" xfId="32254" xr:uid="{00000000-0005-0000-0000-00008F9E0000}"/>
    <cellStyle name="ReqInput 3 4 2 2 6" xfId="36362" xr:uid="{00000000-0005-0000-0000-0000909E0000}"/>
    <cellStyle name="ReqInput 3 4 2 2 6 2" xfId="41248" xr:uid="{00000000-0005-0000-0000-0000919E0000}"/>
    <cellStyle name="ReqInput 3 4 2 2 6 3" xfId="39911" xr:uid="{00000000-0005-0000-0000-0000929E0000}"/>
    <cellStyle name="ReqInput 3 4 2 2 7" xfId="40111" xr:uid="{00000000-0005-0000-0000-0000939E0000}"/>
    <cellStyle name="ReqInput 3 4 2 2 8" xfId="40201" xr:uid="{00000000-0005-0000-0000-0000949E0000}"/>
    <cellStyle name="ReqInput 3 4 2 2 9" xfId="20518" xr:uid="{00000000-0005-0000-0000-0000959E0000}"/>
    <cellStyle name="ReqInput 3 4 2 3" xfId="16273" xr:uid="{00000000-0005-0000-0000-0000969E0000}"/>
    <cellStyle name="ReqInput 3 4 2 3 2" xfId="20749" xr:uid="{00000000-0005-0000-0000-0000979E0000}"/>
    <cellStyle name="ReqInput 3 4 2 4" xfId="16274" xr:uid="{00000000-0005-0000-0000-0000989E0000}"/>
    <cellStyle name="ReqInput 3 4 2 4 2" xfId="24580" xr:uid="{00000000-0005-0000-0000-0000999E0000}"/>
    <cellStyle name="ReqInput 3 4 2 5" xfId="16275" xr:uid="{00000000-0005-0000-0000-00009A9E0000}"/>
    <cellStyle name="ReqInput 3 4 2 5 2" xfId="28416" xr:uid="{00000000-0005-0000-0000-00009B9E0000}"/>
    <cellStyle name="ReqInput 3 4 2 6" xfId="16276" xr:uid="{00000000-0005-0000-0000-00009C9E0000}"/>
    <cellStyle name="ReqInput 3 4 2 6 2" xfId="32253" xr:uid="{00000000-0005-0000-0000-00009D9E0000}"/>
    <cellStyle name="ReqInput 3 4 2 7" xfId="36295" xr:uid="{00000000-0005-0000-0000-00009E9E0000}"/>
    <cellStyle name="ReqInput 3 4 2 7 2" xfId="41181" xr:uid="{00000000-0005-0000-0000-00009F9E0000}"/>
    <cellStyle name="ReqInput 3 4 2 7 3" xfId="40185" xr:uid="{00000000-0005-0000-0000-0000A09E0000}"/>
    <cellStyle name="ReqInput 3 4 2 8" xfId="40015" xr:uid="{00000000-0005-0000-0000-0000A19E0000}"/>
    <cellStyle name="ReqInput 3 4 2 9" xfId="40169" xr:uid="{00000000-0005-0000-0000-0000A29E0000}"/>
    <cellStyle name="ReqInput 3 4 3" xfId="16277" xr:uid="{00000000-0005-0000-0000-0000A39E0000}"/>
    <cellStyle name="ReqInput 3 4 3 2" xfId="16278" xr:uid="{00000000-0005-0000-0000-0000A49E0000}"/>
    <cellStyle name="ReqInput 3 4 3 2 2" xfId="20751" xr:uid="{00000000-0005-0000-0000-0000A59E0000}"/>
    <cellStyle name="ReqInput 3 4 3 3" xfId="16279" xr:uid="{00000000-0005-0000-0000-0000A69E0000}"/>
    <cellStyle name="ReqInput 3 4 3 3 2" xfId="24582" xr:uid="{00000000-0005-0000-0000-0000A79E0000}"/>
    <cellStyle name="ReqInput 3 4 3 4" xfId="16280" xr:uid="{00000000-0005-0000-0000-0000A89E0000}"/>
    <cellStyle name="ReqInput 3 4 3 4 2" xfId="28418" xr:uid="{00000000-0005-0000-0000-0000A99E0000}"/>
    <cellStyle name="ReqInput 3 4 3 5" xfId="16281" xr:uid="{00000000-0005-0000-0000-0000AA9E0000}"/>
    <cellStyle name="ReqInput 3 4 3 5 2" xfId="32255" xr:uid="{00000000-0005-0000-0000-0000AB9E0000}"/>
    <cellStyle name="ReqInput 3 4 3 6" xfId="36334" xr:uid="{00000000-0005-0000-0000-0000AC9E0000}"/>
    <cellStyle name="ReqInput 3 4 3 6 2" xfId="41220" xr:uid="{00000000-0005-0000-0000-0000AD9E0000}"/>
    <cellStyle name="ReqInput 3 4 3 6 3" xfId="40311" xr:uid="{00000000-0005-0000-0000-0000AE9E0000}"/>
    <cellStyle name="ReqInput 3 4 3 7" xfId="40070" xr:uid="{00000000-0005-0000-0000-0000AF9E0000}"/>
    <cellStyle name="ReqInput 3 4 3 8" xfId="40211" xr:uid="{00000000-0005-0000-0000-0000B09E0000}"/>
    <cellStyle name="ReqInput 3 4 3 9" xfId="19525" xr:uid="{00000000-0005-0000-0000-0000B19E0000}"/>
    <cellStyle name="ReqInput 3 4 4" xfId="16282" xr:uid="{00000000-0005-0000-0000-0000B29E0000}"/>
    <cellStyle name="ReqInput 3 4 4 2" xfId="20748" xr:uid="{00000000-0005-0000-0000-0000B39E0000}"/>
    <cellStyle name="ReqInput 3 4 5" xfId="16283" xr:uid="{00000000-0005-0000-0000-0000B49E0000}"/>
    <cellStyle name="ReqInput 3 4 5 2" xfId="24579" xr:uid="{00000000-0005-0000-0000-0000B59E0000}"/>
    <cellStyle name="ReqInput 3 4 6" xfId="16284" xr:uid="{00000000-0005-0000-0000-0000B69E0000}"/>
    <cellStyle name="ReqInput 3 4 6 2" xfId="28415" xr:uid="{00000000-0005-0000-0000-0000B79E0000}"/>
    <cellStyle name="ReqInput 3 4 7" xfId="16285" xr:uid="{00000000-0005-0000-0000-0000B89E0000}"/>
    <cellStyle name="ReqInput 3 4 7 2" xfId="32252" xr:uid="{00000000-0005-0000-0000-0000B99E0000}"/>
    <cellStyle name="ReqInput 3 4 8" xfId="36294" xr:uid="{00000000-0005-0000-0000-0000BA9E0000}"/>
    <cellStyle name="ReqInput 3 4 8 2" xfId="41180" xr:uid="{00000000-0005-0000-0000-0000BB9E0000}"/>
    <cellStyle name="ReqInput 3 4 8 3" xfId="41516" xr:uid="{00000000-0005-0000-0000-0000BC9E0000}"/>
    <cellStyle name="ReqInput 3 4 9" xfId="40014" xr:uid="{00000000-0005-0000-0000-0000BD9E0000}"/>
    <cellStyle name="ReqInput 3 5" xfId="16286" xr:uid="{00000000-0005-0000-0000-0000BE9E0000}"/>
    <cellStyle name="ReqInput 3 5 10" xfId="40268" xr:uid="{00000000-0005-0000-0000-0000BF9E0000}"/>
    <cellStyle name="ReqInput 3 5 11" xfId="18608" xr:uid="{00000000-0005-0000-0000-0000C09E0000}"/>
    <cellStyle name="ReqInput 3 5 2" xfId="16287" xr:uid="{00000000-0005-0000-0000-0000C19E0000}"/>
    <cellStyle name="ReqInput 3 5 2 10" xfId="18609" xr:uid="{00000000-0005-0000-0000-0000C29E0000}"/>
    <cellStyle name="ReqInput 3 5 2 2" xfId="16288" xr:uid="{00000000-0005-0000-0000-0000C39E0000}"/>
    <cellStyle name="ReqInput 3 5 2 2 2" xfId="16289" xr:uid="{00000000-0005-0000-0000-0000C49E0000}"/>
    <cellStyle name="ReqInput 3 5 2 2 2 2" xfId="20754" xr:uid="{00000000-0005-0000-0000-0000C59E0000}"/>
    <cellStyle name="ReqInput 3 5 2 2 3" xfId="16290" xr:uid="{00000000-0005-0000-0000-0000C69E0000}"/>
    <cellStyle name="ReqInput 3 5 2 2 3 2" xfId="24585" xr:uid="{00000000-0005-0000-0000-0000C79E0000}"/>
    <cellStyle name="ReqInput 3 5 2 2 4" xfId="16291" xr:uid="{00000000-0005-0000-0000-0000C89E0000}"/>
    <cellStyle name="ReqInput 3 5 2 2 4 2" xfId="28421" xr:uid="{00000000-0005-0000-0000-0000C99E0000}"/>
    <cellStyle name="ReqInput 3 5 2 2 5" xfId="16292" xr:uid="{00000000-0005-0000-0000-0000CA9E0000}"/>
    <cellStyle name="ReqInput 3 5 2 2 5 2" xfId="32258" xr:uid="{00000000-0005-0000-0000-0000CB9E0000}"/>
    <cellStyle name="ReqInput 3 5 2 2 6" xfId="36372" xr:uid="{00000000-0005-0000-0000-0000CC9E0000}"/>
    <cellStyle name="ReqInput 3 5 2 2 6 2" xfId="41258" xr:uid="{00000000-0005-0000-0000-0000CD9E0000}"/>
    <cellStyle name="ReqInput 3 5 2 2 6 3" xfId="40232" xr:uid="{00000000-0005-0000-0000-0000CE9E0000}"/>
    <cellStyle name="ReqInput 3 5 2 2 7" xfId="40122" xr:uid="{00000000-0005-0000-0000-0000CF9E0000}"/>
    <cellStyle name="ReqInput 3 5 2 2 8" xfId="39958" xr:uid="{00000000-0005-0000-0000-0000D09E0000}"/>
    <cellStyle name="ReqInput 3 5 2 2 9" xfId="20624" xr:uid="{00000000-0005-0000-0000-0000D19E0000}"/>
    <cellStyle name="ReqInput 3 5 2 3" xfId="16293" xr:uid="{00000000-0005-0000-0000-0000D29E0000}"/>
    <cellStyle name="ReqInput 3 5 2 3 2" xfId="20753" xr:uid="{00000000-0005-0000-0000-0000D39E0000}"/>
    <cellStyle name="ReqInput 3 5 2 4" xfId="16294" xr:uid="{00000000-0005-0000-0000-0000D49E0000}"/>
    <cellStyle name="ReqInput 3 5 2 4 2" xfId="24584" xr:uid="{00000000-0005-0000-0000-0000D59E0000}"/>
    <cellStyle name="ReqInput 3 5 2 5" xfId="16295" xr:uid="{00000000-0005-0000-0000-0000D69E0000}"/>
    <cellStyle name="ReqInput 3 5 2 5 2" xfId="28420" xr:uid="{00000000-0005-0000-0000-0000D79E0000}"/>
    <cellStyle name="ReqInput 3 5 2 6" xfId="16296" xr:uid="{00000000-0005-0000-0000-0000D89E0000}"/>
    <cellStyle name="ReqInput 3 5 2 6 2" xfId="32257" xr:uid="{00000000-0005-0000-0000-0000D99E0000}"/>
    <cellStyle name="ReqInput 3 5 2 7" xfId="36297" xr:uid="{00000000-0005-0000-0000-0000DA9E0000}"/>
    <cellStyle name="ReqInput 3 5 2 7 2" xfId="41183" xr:uid="{00000000-0005-0000-0000-0000DB9E0000}"/>
    <cellStyle name="ReqInput 3 5 2 7 3" xfId="41646" xr:uid="{00000000-0005-0000-0000-0000DC9E0000}"/>
    <cellStyle name="ReqInput 3 5 2 8" xfId="40017" xr:uid="{00000000-0005-0000-0000-0000DD9E0000}"/>
    <cellStyle name="ReqInput 3 5 2 9" xfId="40221" xr:uid="{00000000-0005-0000-0000-0000DE9E0000}"/>
    <cellStyle name="ReqInput 3 5 3" xfId="16297" xr:uid="{00000000-0005-0000-0000-0000DF9E0000}"/>
    <cellStyle name="ReqInput 3 5 3 2" xfId="16298" xr:uid="{00000000-0005-0000-0000-0000E09E0000}"/>
    <cellStyle name="ReqInput 3 5 3 2 2" xfId="20755" xr:uid="{00000000-0005-0000-0000-0000E19E0000}"/>
    <cellStyle name="ReqInput 3 5 3 3" xfId="16299" xr:uid="{00000000-0005-0000-0000-0000E29E0000}"/>
    <cellStyle name="ReqInput 3 5 3 3 2" xfId="24586" xr:uid="{00000000-0005-0000-0000-0000E39E0000}"/>
    <cellStyle name="ReqInput 3 5 3 4" xfId="16300" xr:uid="{00000000-0005-0000-0000-0000E49E0000}"/>
    <cellStyle name="ReqInput 3 5 3 4 2" xfId="28422" xr:uid="{00000000-0005-0000-0000-0000E59E0000}"/>
    <cellStyle name="ReqInput 3 5 3 5" xfId="16301" xr:uid="{00000000-0005-0000-0000-0000E69E0000}"/>
    <cellStyle name="ReqInput 3 5 3 5 2" xfId="32259" xr:uid="{00000000-0005-0000-0000-0000E79E0000}"/>
    <cellStyle name="ReqInput 3 5 3 6" xfId="36345" xr:uid="{00000000-0005-0000-0000-0000E89E0000}"/>
    <cellStyle name="ReqInput 3 5 3 6 2" xfId="41231" xr:uid="{00000000-0005-0000-0000-0000E99E0000}"/>
    <cellStyle name="ReqInput 3 5 3 6 3" xfId="40040" xr:uid="{00000000-0005-0000-0000-0000EA9E0000}"/>
    <cellStyle name="ReqInput 3 5 3 7" xfId="40082" xr:uid="{00000000-0005-0000-0000-0000EB9E0000}"/>
    <cellStyle name="ReqInput 3 5 3 8" xfId="40156" xr:uid="{00000000-0005-0000-0000-0000EC9E0000}"/>
    <cellStyle name="ReqInput 3 5 3 9" xfId="19626" xr:uid="{00000000-0005-0000-0000-0000ED9E0000}"/>
    <cellStyle name="ReqInput 3 5 4" xfId="16302" xr:uid="{00000000-0005-0000-0000-0000EE9E0000}"/>
    <cellStyle name="ReqInput 3 5 4 2" xfId="20752" xr:uid="{00000000-0005-0000-0000-0000EF9E0000}"/>
    <cellStyle name="ReqInput 3 5 5" xfId="16303" xr:uid="{00000000-0005-0000-0000-0000F09E0000}"/>
    <cellStyle name="ReqInput 3 5 5 2" xfId="24583" xr:uid="{00000000-0005-0000-0000-0000F19E0000}"/>
    <cellStyle name="ReqInput 3 5 6" xfId="16304" xr:uid="{00000000-0005-0000-0000-0000F29E0000}"/>
    <cellStyle name="ReqInput 3 5 6 2" xfId="28419" xr:uid="{00000000-0005-0000-0000-0000F39E0000}"/>
    <cellStyle name="ReqInput 3 5 7" xfId="16305" xr:uid="{00000000-0005-0000-0000-0000F49E0000}"/>
    <cellStyle name="ReqInput 3 5 7 2" xfId="32256" xr:uid="{00000000-0005-0000-0000-0000F59E0000}"/>
    <cellStyle name="ReqInput 3 5 8" xfId="36296" xr:uid="{00000000-0005-0000-0000-0000F69E0000}"/>
    <cellStyle name="ReqInput 3 5 8 2" xfId="41182" xr:uid="{00000000-0005-0000-0000-0000F79E0000}"/>
    <cellStyle name="ReqInput 3 5 8 3" xfId="41513" xr:uid="{00000000-0005-0000-0000-0000F89E0000}"/>
    <cellStyle name="ReqInput 3 5 9" xfId="40016" xr:uid="{00000000-0005-0000-0000-0000F99E0000}"/>
    <cellStyle name="ReqInput 3 6" xfId="16306" xr:uid="{00000000-0005-0000-0000-0000FA9E0000}"/>
    <cellStyle name="ReqInput 3 6 10" xfId="18610" xr:uid="{00000000-0005-0000-0000-0000FB9E0000}"/>
    <cellStyle name="ReqInput 3 6 2" xfId="16307" xr:uid="{00000000-0005-0000-0000-0000FC9E0000}"/>
    <cellStyle name="ReqInput 3 6 2 2" xfId="16308" xr:uid="{00000000-0005-0000-0000-0000FD9E0000}"/>
    <cellStyle name="ReqInput 3 6 2 2 2" xfId="20757" xr:uid="{00000000-0005-0000-0000-0000FE9E0000}"/>
    <cellStyle name="ReqInput 3 6 2 3" xfId="16309" xr:uid="{00000000-0005-0000-0000-0000FF9E0000}"/>
    <cellStyle name="ReqInput 3 6 2 3 2" xfId="24588" xr:uid="{00000000-0005-0000-0000-0000009F0000}"/>
    <cellStyle name="ReqInput 3 6 2 4" xfId="16310" xr:uid="{00000000-0005-0000-0000-0000019F0000}"/>
    <cellStyle name="ReqInput 3 6 2 4 2" xfId="28424" xr:uid="{00000000-0005-0000-0000-0000029F0000}"/>
    <cellStyle name="ReqInput 3 6 2 5" xfId="16311" xr:uid="{00000000-0005-0000-0000-0000039F0000}"/>
    <cellStyle name="ReqInput 3 6 2 5 2" xfId="32261" xr:uid="{00000000-0005-0000-0000-0000049F0000}"/>
    <cellStyle name="ReqInput 3 6 2 6" xfId="36355" xr:uid="{00000000-0005-0000-0000-0000059F0000}"/>
    <cellStyle name="ReqInput 3 6 2 6 2" xfId="41241" xr:uid="{00000000-0005-0000-0000-0000069F0000}"/>
    <cellStyle name="ReqInput 3 6 2 6 3" xfId="40134" xr:uid="{00000000-0005-0000-0000-0000079F0000}"/>
    <cellStyle name="ReqInput 3 6 2 7" xfId="40104" xr:uid="{00000000-0005-0000-0000-0000089F0000}"/>
    <cellStyle name="ReqInput 3 6 2 8" xfId="40152" xr:uid="{00000000-0005-0000-0000-0000099F0000}"/>
    <cellStyle name="ReqInput 3 6 2 9" xfId="20511" xr:uid="{00000000-0005-0000-0000-00000A9F0000}"/>
    <cellStyle name="ReqInput 3 6 3" xfId="16312" xr:uid="{00000000-0005-0000-0000-00000B9F0000}"/>
    <cellStyle name="ReqInput 3 6 3 2" xfId="20756" xr:uid="{00000000-0005-0000-0000-00000C9F0000}"/>
    <cellStyle name="ReqInput 3 6 4" xfId="16313" xr:uid="{00000000-0005-0000-0000-00000D9F0000}"/>
    <cellStyle name="ReqInput 3 6 4 2" xfId="24587" xr:uid="{00000000-0005-0000-0000-00000E9F0000}"/>
    <cellStyle name="ReqInput 3 6 5" xfId="16314" xr:uid="{00000000-0005-0000-0000-00000F9F0000}"/>
    <cellStyle name="ReqInput 3 6 5 2" xfId="28423" xr:uid="{00000000-0005-0000-0000-0000109F0000}"/>
    <cellStyle name="ReqInput 3 6 6" xfId="16315" xr:uid="{00000000-0005-0000-0000-0000119F0000}"/>
    <cellStyle name="ReqInput 3 6 6 2" xfId="32260" xr:uid="{00000000-0005-0000-0000-0000129F0000}"/>
    <cellStyle name="ReqInput 3 6 7" xfId="36298" xr:uid="{00000000-0005-0000-0000-0000139F0000}"/>
    <cellStyle name="ReqInput 3 6 7 2" xfId="41184" xr:uid="{00000000-0005-0000-0000-0000149F0000}"/>
    <cellStyle name="ReqInput 3 6 7 3" xfId="41634" xr:uid="{00000000-0005-0000-0000-0000159F0000}"/>
    <cellStyle name="ReqInput 3 6 8" xfId="40018" xr:uid="{00000000-0005-0000-0000-0000169F0000}"/>
    <cellStyle name="ReqInput 3 6 9" xfId="40170" xr:uid="{00000000-0005-0000-0000-0000179F0000}"/>
    <cellStyle name="ReqInput 3 7" xfId="16316" xr:uid="{00000000-0005-0000-0000-0000189F0000}"/>
    <cellStyle name="ReqInput 3 7 2" xfId="16317" xr:uid="{00000000-0005-0000-0000-0000199F0000}"/>
    <cellStyle name="ReqInput 3 7 2 2" xfId="20758" xr:uid="{00000000-0005-0000-0000-00001A9F0000}"/>
    <cellStyle name="ReqInput 3 7 3" xfId="16318" xr:uid="{00000000-0005-0000-0000-00001B9F0000}"/>
    <cellStyle name="ReqInput 3 7 3 2" xfId="24589" xr:uid="{00000000-0005-0000-0000-00001C9F0000}"/>
    <cellStyle name="ReqInput 3 7 4" xfId="16319" xr:uid="{00000000-0005-0000-0000-00001D9F0000}"/>
    <cellStyle name="ReqInput 3 7 4 2" xfId="28425" xr:uid="{00000000-0005-0000-0000-00001E9F0000}"/>
    <cellStyle name="ReqInput 3 7 5" xfId="16320" xr:uid="{00000000-0005-0000-0000-00001F9F0000}"/>
    <cellStyle name="ReqInput 3 7 5 2" xfId="32262" xr:uid="{00000000-0005-0000-0000-0000209F0000}"/>
    <cellStyle name="ReqInput 3 7 6" xfId="36327" xr:uid="{00000000-0005-0000-0000-0000219F0000}"/>
    <cellStyle name="ReqInput 3 7 6 2" xfId="41213" xr:uid="{00000000-0005-0000-0000-0000229F0000}"/>
    <cellStyle name="ReqInput 3 7 6 3" xfId="41631" xr:uid="{00000000-0005-0000-0000-0000239F0000}"/>
    <cellStyle name="ReqInput 3 7 7" xfId="40063" xr:uid="{00000000-0005-0000-0000-0000249F0000}"/>
    <cellStyle name="ReqInput 3 7 8" xfId="40088" xr:uid="{00000000-0005-0000-0000-0000259F0000}"/>
    <cellStyle name="ReqInput 3 7 9" xfId="19518" xr:uid="{00000000-0005-0000-0000-0000269F0000}"/>
    <cellStyle name="ReqInput 3 8" xfId="16321" xr:uid="{00000000-0005-0000-0000-0000279F0000}"/>
    <cellStyle name="ReqInput 3 8 2" xfId="20723" xr:uid="{00000000-0005-0000-0000-0000289F0000}"/>
    <cellStyle name="ReqInput 3 9" xfId="16322" xr:uid="{00000000-0005-0000-0000-0000299F0000}"/>
    <cellStyle name="ReqInput 3 9 2" xfId="24554" xr:uid="{00000000-0005-0000-0000-00002A9F0000}"/>
    <cellStyle name="ReqInput 4" xfId="16323" xr:uid="{00000000-0005-0000-0000-00002B9F0000}"/>
    <cellStyle name="ReqInput 4 10" xfId="36299" xr:uid="{00000000-0005-0000-0000-00002C9F0000}"/>
    <cellStyle name="ReqInput 4 10 2" xfId="41185" xr:uid="{00000000-0005-0000-0000-00002D9F0000}"/>
    <cellStyle name="ReqInput 4 10 3" xfId="41596" xr:uid="{00000000-0005-0000-0000-00002E9F0000}"/>
    <cellStyle name="ReqInput 4 11" xfId="40019" xr:uid="{00000000-0005-0000-0000-00002F9F0000}"/>
    <cellStyle name="ReqInput 4 12" xfId="40091" xr:uid="{00000000-0005-0000-0000-0000309F0000}"/>
    <cellStyle name="ReqInput 4 13" xfId="18611" xr:uid="{00000000-0005-0000-0000-0000319F0000}"/>
    <cellStyle name="ReqInput 4 2" xfId="16324" xr:uid="{00000000-0005-0000-0000-0000329F0000}"/>
    <cellStyle name="ReqInput 4 2 10" xfId="40020" xr:uid="{00000000-0005-0000-0000-0000339F0000}"/>
    <cellStyle name="ReqInput 4 2 11" xfId="39965" xr:uid="{00000000-0005-0000-0000-0000349F0000}"/>
    <cellStyle name="ReqInput 4 2 12" xfId="18612" xr:uid="{00000000-0005-0000-0000-0000359F0000}"/>
    <cellStyle name="ReqInput 4 2 2" xfId="16325" xr:uid="{00000000-0005-0000-0000-0000369F0000}"/>
    <cellStyle name="ReqInput 4 2 2 10" xfId="39964" xr:uid="{00000000-0005-0000-0000-0000379F0000}"/>
    <cellStyle name="ReqInput 4 2 2 11" xfId="18613" xr:uid="{00000000-0005-0000-0000-0000389F0000}"/>
    <cellStyle name="ReqInput 4 2 2 2" xfId="16326" xr:uid="{00000000-0005-0000-0000-0000399F0000}"/>
    <cellStyle name="ReqInput 4 2 2 2 10" xfId="18614" xr:uid="{00000000-0005-0000-0000-00003A9F0000}"/>
    <cellStyle name="ReqInput 4 2 2 2 2" xfId="16327" xr:uid="{00000000-0005-0000-0000-00003B9F0000}"/>
    <cellStyle name="ReqInput 4 2 2 2 2 2" xfId="16328" xr:uid="{00000000-0005-0000-0000-00003C9F0000}"/>
    <cellStyle name="ReqInput 4 2 2 2 2 2 2" xfId="20763" xr:uid="{00000000-0005-0000-0000-00003D9F0000}"/>
    <cellStyle name="ReqInput 4 2 2 2 2 3" xfId="16329" xr:uid="{00000000-0005-0000-0000-00003E9F0000}"/>
    <cellStyle name="ReqInput 4 2 2 2 2 3 2" xfId="24594" xr:uid="{00000000-0005-0000-0000-00003F9F0000}"/>
    <cellStyle name="ReqInput 4 2 2 2 2 4" xfId="16330" xr:uid="{00000000-0005-0000-0000-0000409F0000}"/>
    <cellStyle name="ReqInput 4 2 2 2 2 4 2" xfId="28430" xr:uid="{00000000-0005-0000-0000-0000419F0000}"/>
    <cellStyle name="ReqInput 4 2 2 2 2 5" xfId="16331" xr:uid="{00000000-0005-0000-0000-0000429F0000}"/>
    <cellStyle name="ReqInput 4 2 2 2 2 5 2" xfId="32267" xr:uid="{00000000-0005-0000-0000-0000439F0000}"/>
    <cellStyle name="ReqInput 4 2 2 2 2 6" xfId="36365" xr:uid="{00000000-0005-0000-0000-0000449F0000}"/>
    <cellStyle name="ReqInput 4 2 2 2 2 6 2" xfId="41251" xr:uid="{00000000-0005-0000-0000-0000459F0000}"/>
    <cellStyle name="ReqInput 4 2 2 2 2 6 3" xfId="40317" xr:uid="{00000000-0005-0000-0000-0000469F0000}"/>
    <cellStyle name="ReqInput 4 2 2 2 2 7" xfId="40114" xr:uid="{00000000-0005-0000-0000-0000479F0000}"/>
    <cellStyle name="ReqInput 4 2 2 2 2 8" xfId="40203" xr:uid="{00000000-0005-0000-0000-0000489F0000}"/>
    <cellStyle name="ReqInput 4 2 2 2 2 9" xfId="20521" xr:uid="{00000000-0005-0000-0000-0000499F0000}"/>
    <cellStyle name="ReqInput 4 2 2 2 3" xfId="16332" xr:uid="{00000000-0005-0000-0000-00004A9F0000}"/>
    <cellStyle name="ReqInput 4 2 2 2 3 2" xfId="20762" xr:uid="{00000000-0005-0000-0000-00004B9F0000}"/>
    <cellStyle name="ReqInput 4 2 2 2 4" xfId="16333" xr:uid="{00000000-0005-0000-0000-00004C9F0000}"/>
    <cellStyle name="ReqInput 4 2 2 2 4 2" xfId="24593" xr:uid="{00000000-0005-0000-0000-00004D9F0000}"/>
    <cellStyle name="ReqInput 4 2 2 2 5" xfId="16334" xr:uid="{00000000-0005-0000-0000-00004E9F0000}"/>
    <cellStyle name="ReqInput 4 2 2 2 5 2" xfId="28429" xr:uid="{00000000-0005-0000-0000-00004F9F0000}"/>
    <cellStyle name="ReqInput 4 2 2 2 6" xfId="16335" xr:uid="{00000000-0005-0000-0000-0000509F0000}"/>
    <cellStyle name="ReqInput 4 2 2 2 6 2" xfId="32266" xr:uid="{00000000-0005-0000-0000-0000519F0000}"/>
    <cellStyle name="ReqInput 4 2 2 2 7" xfId="36302" xr:uid="{00000000-0005-0000-0000-0000529F0000}"/>
    <cellStyle name="ReqInput 4 2 2 2 7 2" xfId="41188" xr:uid="{00000000-0005-0000-0000-0000539F0000}"/>
    <cellStyle name="ReqInput 4 2 2 2 7 3" xfId="41595" xr:uid="{00000000-0005-0000-0000-0000549F0000}"/>
    <cellStyle name="ReqInput 4 2 2 2 8" xfId="40022" xr:uid="{00000000-0005-0000-0000-0000559F0000}"/>
    <cellStyle name="ReqInput 4 2 2 2 9" xfId="40261" xr:uid="{00000000-0005-0000-0000-0000569F0000}"/>
    <cellStyle name="ReqInput 4 2 2 3" xfId="16336" xr:uid="{00000000-0005-0000-0000-0000579F0000}"/>
    <cellStyle name="ReqInput 4 2 2 3 2" xfId="16337" xr:uid="{00000000-0005-0000-0000-0000589F0000}"/>
    <cellStyle name="ReqInput 4 2 2 3 2 2" xfId="20764" xr:uid="{00000000-0005-0000-0000-0000599F0000}"/>
    <cellStyle name="ReqInput 4 2 2 3 3" xfId="16338" xr:uid="{00000000-0005-0000-0000-00005A9F0000}"/>
    <cellStyle name="ReqInput 4 2 2 3 3 2" xfId="24595" xr:uid="{00000000-0005-0000-0000-00005B9F0000}"/>
    <cellStyle name="ReqInput 4 2 2 3 4" xfId="16339" xr:uid="{00000000-0005-0000-0000-00005C9F0000}"/>
    <cellStyle name="ReqInput 4 2 2 3 4 2" xfId="28431" xr:uid="{00000000-0005-0000-0000-00005D9F0000}"/>
    <cellStyle name="ReqInput 4 2 2 3 5" xfId="16340" xr:uid="{00000000-0005-0000-0000-00005E9F0000}"/>
    <cellStyle name="ReqInput 4 2 2 3 5 2" xfId="32268" xr:uid="{00000000-0005-0000-0000-00005F9F0000}"/>
    <cellStyle name="ReqInput 4 2 2 3 6" xfId="36337" xr:uid="{00000000-0005-0000-0000-0000609F0000}"/>
    <cellStyle name="ReqInput 4 2 2 3 6 2" xfId="41223" xr:uid="{00000000-0005-0000-0000-0000619F0000}"/>
    <cellStyle name="ReqInput 4 2 2 3 6 3" xfId="41651" xr:uid="{00000000-0005-0000-0000-0000629F0000}"/>
    <cellStyle name="ReqInput 4 2 2 3 7" xfId="40073" xr:uid="{00000000-0005-0000-0000-0000639F0000}"/>
    <cellStyle name="ReqInput 4 2 2 3 8" xfId="40256" xr:uid="{00000000-0005-0000-0000-0000649F0000}"/>
    <cellStyle name="ReqInput 4 2 2 3 9" xfId="19528" xr:uid="{00000000-0005-0000-0000-0000659F0000}"/>
    <cellStyle name="ReqInput 4 2 2 4" xfId="16341" xr:uid="{00000000-0005-0000-0000-0000669F0000}"/>
    <cellStyle name="ReqInput 4 2 2 4 2" xfId="20761" xr:uid="{00000000-0005-0000-0000-0000679F0000}"/>
    <cellStyle name="ReqInput 4 2 2 5" xfId="16342" xr:uid="{00000000-0005-0000-0000-0000689F0000}"/>
    <cellStyle name="ReqInput 4 2 2 5 2" xfId="24592" xr:uid="{00000000-0005-0000-0000-0000699F0000}"/>
    <cellStyle name="ReqInput 4 2 2 6" xfId="16343" xr:uid="{00000000-0005-0000-0000-00006A9F0000}"/>
    <cellStyle name="ReqInput 4 2 2 6 2" xfId="28428" xr:uid="{00000000-0005-0000-0000-00006B9F0000}"/>
    <cellStyle name="ReqInput 4 2 2 7" xfId="16344" xr:uid="{00000000-0005-0000-0000-00006C9F0000}"/>
    <cellStyle name="ReqInput 4 2 2 7 2" xfId="32265" xr:uid="{00000000-0005-0000-0000-00006D9F0000}"/>
    <cellStyle name="ReqInput 4 2 2 8" xfId="36301" xr:uid="{00000000-0005-0000-0000-00006E9F0000}"/>
    <cellStyle name="ReqInput 4 2 2 8 2" xfId="41187" xr:uid="{00000000-0005-0000-0000-00006F9F0000}"/>
    <cellStyle name="ReqInput 4 2 2 8 3" xfId="41635" xr:uid="{00000000-0005-0000-0000-0000709F0000}"/>
    <cellStyle name="ReqInput 4 2 2 9" xfId="40021" xr:uid="{00000000-0005-0000-0000-0000719F0000}"/>
    <cellStyle name="ReqInput 4 2 3" xfId="16345" xr:uid="{00000000-0005-0000-0000-0000729F0000}"/>
    <cellStyle name="ReqInput 4 2 3 10" xfId="18615" xr:uid="{00000000-0005-0000-0000-0000739F0000}"/>
    <cellStyle name="ReqInput 4 2 3 2" xfId="16346" xr:uid="{00000000-0005-0000-0000-0000749F0000}"/>
    <cellStyle name="ReqInput 4 2 3 2 2" xfId="16347" xr:uid="{00000000-0005-0000-0000-0000759F0000}"/>
    <cellStyle name="ReqInput 4 2 3 2 2 2" xfId="20766" xr:uid="{00000000-0005-0000-0000-0000769F0000}"/>
    <cellStyle name="ReqInput 4 2 3 2 3" xfId="16348" xr:uid="{00000000-0005-0000-0000-0000779F0000}"/>
    <cellStyle name="ReqInput 4 2 3 2 3 2" xfId="24597" xr:uid="{00000000-0005-0000-0000-0000789F0000}"/>
    <cellStyle name="ReqInput 4 2 3 2 4" xfId="16349" xr:uid="{00000000-0005-0000-0000-0000799F0000}"/>
    <cellStyle name="ReqInput 4 2 3 2 4 2" xfId="28433" xr:uid="{00000000-0005-0000-0000-00007A9F0000}"/>
    <cellStyle name="ReqInput 4 2 3 2 5" xfId="16350" xr:uid="{00000000-0005-0000-0000-00007B9F0000}"/>
    <cellStyle name="ReqInput 4 2 3 2 5 2" xfId="32270" xr:uid="{00000000-0005-0000-0000-00007C9F0000}"/>
    <cellStyle name="ReqInput 4 2 3 2 6" xfId="36364" xr:uid="{00000000-0005-0000-0000-00007D9F0000}"/>
    <cellStyle name="ReqInput 4 2 3 2 6 2" xfId="41250" xr:uid="{00000000-0005-0000-0000-00007E9F0000}"/>
    <cellStyle name="ReqInput 4 2 3 2 6 3" xfId="40359" xr:uid="{00000000-0005-0000-0000-00007F9F0000}"/>
    <cellStyle name="ReqInput 4 2 3 2 7" xfId="40113" xr:uid="{00000000-0005-0000-0000-0000809F0000}"/>
    <cellStyle name="ReqInput 4 2 3 2 8" xfId="40250" xr:uid="{00000000-0005-0000-0000-0000819F0000}"/>
    <cellStyle name="ReqInput 4 2 3 2 9" xfId="20520" xr:uid="{00000000-0005-0000-0000-0000829F0000}"/>
    <cellStyle name="ReqInput 4 2 3 3" xfId="16351" xr:uid="{00000000-0005-0000-0000-0000839F0000}"/>
    <cellStyle name="ReqInput 4 2 3 3 2" xfId="20765" xr:uid="{00000000-0005-0000-0000-0000849F0000}"/>
    <cellStyle name="ReqInput 4 2 3 4" xfId="16352" xr:uid="{00000000-0005-0000-0000-0000859F0000}"/>
    <cellStyle name="ReqInput 4 2 3 4 2" xfId="24596" xr:uid="{00000000-0005-0000-0000-0000869F0000}"/>
    <cellStyle name="ReqInput 4 2 3 5" xfId="16353" xr:uid="{00000000-0005-0000-0000-0000879F0000}"/>
    <cellStyle name="ReqInput 4 2 3 5 2" xfId="28432" xr:uid="{00000000-0005-0000-0000-0000889F0000}"/>
    <cellStyle name="ReqInput 4 2 3 6" xfId="16354" xr:uid="{00000000-0005-0000-0000-0000899F0000}"/>
    <cellStyle name="ReqInput 4 2 3 6 2" xfId="32269" xr:uid="{00000000-0005-0000-0000-00008A9F0000}"/>
    <cellStyle name="ReqInput 4 2 3 7" xfId="36303" xr:uid="{00000000-0005-0000-0000-00008B9F0000}"/>
    <cellStyle name="ReqInput 4 2 3 7 2" xfId="41189" xr:uid="{00000000-0005-0000-0000-00008C9F0000}"/>
    <cellStyle name="ReqInput 4 2 3 7 3" xfId="41514" xr:uid="{00000000-0005-0000-0000-00008D9F0000}"/>
    <cellStyle name="ReqInput 4 2 3 8" xfId="40023" xr:uid="{00000000-0005-0000-0000-00008E9F0000}"/>
    <cellStyle name="ReqInput 4 2 3 9" xfId="40215" xr:uid="{00000000-0005-0000-0000-00008F9F0000}"/>
    <cellStyle name="ReqInput 4 2 4" xfId="16355" xr:uid="{00000000-0005-0000-0000-0000909F0000}"/>
    <cellStyle name="ReqInput 4 2 4 2" xfId="16356" xr:uid="{00000000-0005-0000-0000-0000919F0000}"/>
    <cellStyle name="ReqInput 4 2 4 2 2" xfId="20767" xr:uid="{00000000-0005-0000-0000-0000929F0000}"/>
    <cellStyle name="ReqInput 4 2 4 3" xfId="16357" xr:uid="{00000000-0005-0000-0000-0000939F0000}"/>
    <cellStyle name="ReqInput 4 2 4 3 2" xfId="24598" xr:uid="{00000000-0005-0000-0000-0000949F0000}"/>
    <cellStyle name="ReqInput 4 2 4 4" xfId="16358" xr:uid="{00000000-0005-0000-0000-0000959F0000}"/>
    <cellStyle name="ReqInput 4 2 4 4 2" xfId="28434" xr:uid="{00000000-0005-0000-0000-0000969F0000}"/>
    <cellStyle name="ReqInput 4 2 4 5" xfId="16359" xr:uid="{00000000-0005-0000-0000-0000979F0000}"/>
    <cellStyle name="ReqInput 4 2 4 5 2" xfId="32271" xr:uid="{00000000-0005-0000-0000-0000989F0000}"/>
    <cellStyle name="ReqInput 4 2 4 6" xfId="36336" xr:uid="{00000000-0005-0000-0000-0000999F0000}"/>
    <cellStyle name="ReqInput 4 2 4 6 2" xfId="41222" xr:uid="{00000000-0005-0000-0000-00009A9F0000}"/>
    <cellStyle name="ReqInput 4 2 4 6 3" xfId="40235" xr:uid="{00000000-0005-0000-0000-00009B9F0000}"/>
    <cellStyle name="ReqInput 4 2 4 7" xfId="40072" xr:uid="{00000000-0005-0000-0000-00009C9F0000}"/>
    <cellStyle name="ReqInput 4 2 4 8" xfId="40046" xr:uid="{00000000-0005-0000-0000-00009D9F0000}"/>
    <cellStyle name="ReqInput 4 2 4 9" xfId="19527" xr:uid="{00000000-0005-0000-0000-00009E9F0000}"/>
    <cellStyle name="ReqInput 4 2 5" xfId="16360" xr:uid="{00000000-0005-0000-0000-00009F9F0000}"/>
    <cellStyle name="ReqInput 4 2 5 2" xfId="20760" xr:uid="{00000000-0005-0000-0000-0000A09F0000}"/>
    <cellStyle name="ReqInput 4 2 6" xfId="16361" xr:uid="{00000000-0005-0000-0000-0000A19F0000}"/>
    <cellStyle name="ReqInput 4 2 6 2" xfId="24591" xr:uid="{00000000-0005-0000-0000-0000A29F0000}"/>
    <cellStyle name="ReqInput 4 2 7" xfId="16362" xr:uid="{00000000-0005-0000-0000-0000A39F0000}"/>
    <cellStyle name="ReqInput 4 2 7 2" xfId="28427" xr:uid="{00000000-0005-0000-0000-0000A49F0000}"/>
    <cellStyle name="ReqInput 4 2 8" xfId="16363" xr:uid="{00000000-0005-0000-0000-0000A59F0000}"/>
    <cellStyle name="ReqInput 4 2 8 2" xfId="32264" xr:uid="{00000000-0005-0000-0000-0000A69F0000}"/>
    <cellStyle name="ReqInput 4 2 9" xfId="36300" xr:uid="{00000000-0005-0000-0000-0000A79F0000}"/>
    <cellStyle name="ReqInput 4 2 9 2" xfId="41186" xr:uid="{00000000-0005-0000-0000-0000A89F0000}"/>
    <cellStyle name="ReqInput 4 2 9 3" xfId="41645" xr:uid="{00000000-0005-0000-0000-0000A99F0000}"/>
    <cellStyle name="ReqInput 4 3" xfId="16364" xr:uid="{00000000-0005-0000-0000-0000AA9F0000}"/>
    <cellStyle name="ReqInput 4 3 10" xfId="40164" xr:uid="{00000000-0005-0000-0000-0000AB9F0000}"/>
    <cellStyle name="ReqInput 4 3 11" xfId="18616" xr:uid="{00000000-0005-0000-0000-0000AC9F0000}"/>
    <cellStyle name="ReqInput 4 3 2" xfId="16365" xr:uid="{00000000-0005-0000-0000-0000AD9F0000}"/>
    <cellStyle name="ReqInput 4 3 2 10" xfId="18617" xr:uid="{00000000-0005-0000-0000-0000AE9F0000}"/>
    <cellStyle name="ReqInput 4 3 2 2" xfId="16366" xr:uid="{00000000-0005-0000-0000-0000AF9F0000}"/>
    <cellStyle name="ReqInput 4 3 2 2 2" xfId="16367" xr:uid="{00000000-0005-0000-0000-0000B09F0000}"/>
    <cellStyle name="ReqInput 4 3 2 2 2 2" xfId="20770" xr:uid="{00000000-0005-0000-0000-0000B19F0000}"/>
    <cellStyle name="ReqInput 4 3 2 2 3" xfId="16368" xr:uid="{00000000-0005-0000-0000-0000B29F0000}"/>
    <cellStyle name="ReqInput 4 3 2 2 3 2" xfId="24601" xr:uid="{00000000-0005-0000-0000-0000B39F0000}"/>
    <cellStyle name="ReqInput 4 3 2 2 4" xfId="16369" xr:uid="{00000000-0005-0000-0000-0000B49F0000}"/>
    <cellStyle name="ReqInput 4 3 2 2 4 2" xfId="28437" xr:uid="{00000000-0005-0000-0000-0000B59F0000}"/>
    <cellStyle name="ReqInput 4 3 2 2 5" xfId="16370" xr:uid="{00000000-0005-0000-0000-0000B69F0000}"/>
    <cellStyle name="ReqInput 4 3 2 2 5 2" xfId="32274" xr:uid="{00000000-0005-0000-0000-0000B79F0000}"/>
    <cellStyle name="ReqInput 4 3 2 2 6" xfId="36366" xr:uid="{00000000-0005-0000-0000-0000B89F0000}"/>
    <cellStyle name="ReqInput 4 3 2 2 6 2" xfId="41252" xr:uid="{00000000-0005-0000-0000-0000B99F0000}"/>
    <cellStyle name="ReqInput 4 3 2 2 6 3" xfId="41652" xr:uid="{00000000-0005-0000-0000-0000BA9F0000}"/>
    <cellStyle name="ReqInput 4 3 2 2 7" xfId="40115" xr:uid="{00000000-0005-0000-0000-0000BB9F0000}"/>
    <cellStyle name="ReqInput 4 3 2 2 8" xfId="40151" xr:uid="{00000000-0005-0000-0000-0000BC9F0000}"/>
    <cellStyle name="ReqInput 4 3 2 2 9" xfId="20522" xr:uid="{00000000-0005-0000-0000-0000BD9F0000}"/>
    <cellStyle name="ReqInput 4 3 2 3" xfId="16371" xr:uid="{00000000-0005-0000-0000-0000BE9F0000}"/>
    <cellStyle name="ReqInput 4 3 2 3 2" xfId="20769" xr:uid="{00000000-0005-0000-0000-0000BF9F0000}"/>
    <cellStyle name="ReqInput 4 3 2 4" xfId="16372" xr:uid="{00000000-0005-0000-0000-0000C09F0000}"/>
    <cellStyle name="ReqInput 4 3 2 4 2" xfId="24600" xr:uid="{00000000-0005-0000-0000-0000C19F0000}"/>
    <cellStyle name="ReqInput 4 3 2 5" xfId="16373" xr:uid="{00000000-0005-0000-0000-0000C29F0000}"/>
    <cellStyle name="ReqInput 4 3 2 5 2" xfId="28436" xr:uid="{00000000-0005-0000-0000-0000C39F0000}"/>
    <cellStyle name="ReqInput 4 3 2 6" xfId="16374" xr:uid="{00000000-0005-0000-0000-0000C49F0000}"/>
    <cellStyle name="ReqInput 4 3 2 6 2" xfId="32273" xr:uid="{00000000-0005-0000-0000-0000C59F0000}"/>
    <cellStyle name="ReqInput 4 3 2 7" xfId="36305" xr:uid="{00000000-0005-0000-0000-0000C69F0000}"/>
    <cellStyle name="ReqInput 4 3 2 7 2" xfId="41191" xr:uid="{00000000-0005-0000-0000-0000C79F0000}"/>
    <cellStyle name="ReqInput 4 3 2 7 3" xfId="41511" xr:uid="{00000000-0005-0000-0000-0000C89F0000}"/>
    <cellStyle name="ReqInput 4 3 2 8" xfId="40025" xr:uid="{00000000-0005-0000-0000-0000C99F0000}"/>
    <cellStyle name="ReqInput 4 3 2 9" xfId="40265" xr:uid="{00000000-0005-0000-0000-0000CA9F0000}"/>
    <cellStyle name="ReqInput 4 3 3" xfId="16375" xr:uid="{00000000-0005-0000-0000-0000CB9F0000}"/>
    <cellStyle name="ReqInput 4 3 3 2" xfId="16376" xr:uid="{00000000-0005-0000-0000-0000CC9F0000}"/>
    <cellStyle name="ReqInput 4 3 3 2 2" xfId="20771" xr:uid="{00000000-0005-0000-0000-0000CD9F0000}"/>
    <cellStyle name="ReqInput 4 3 3 3" xfId="16377" xr:uid="{00000000-0005-0000-0000-0000CE9F0000}"/>
    <cellStyle name="ReqInput 4 3 3 3 2" xfId="24602" xr:uid="{00000000-0005-0000-0000-0000CF9F0000}"/>
    <cellStyle name="ReqInput 4 3 3 4" xfId="16378" xr:uid="{00000000-0005-0000-0000-0000D09F0000}"/>
    <cellStyle name="ReqInput 4 3 3 4 2" xfId="28438" xr:uid="{00000000-0005-0000-0000-0000D19F0000}"/>
    <cellStyle name="ReqInput 4 3 3 5" xfId="16379" xr:uid="{00000000-0005-0000-0000-0000D29F0000}"/>
    <cellStyle name="ReqInput 4 3 3 5 2" xfId="32275" xr:uid="{00000000-0005-0000-0000-0000D39F0000}"/>
    <cellStyle name="ReqInput 4 3 3 6" xfId="36338" xr:uid="{00000000-0005-0000-0000-0000D49F0000}"/>
    <cellStyle name="ReqInput 4 3 3 6 2" xfId="41224" xr:uid="{00000000-0005-0000-0000-0000D59F0000}"/>
    <cellStyle name="ReqInput 4 3 3 6 3" xfId="40186" xr:uid="{00000000-0005-0000-0000-0000D69F0000}"/>
    <cellStyle name="ReqInput 4 3 3 7" xfId="40074" xr:uid="{00000000-0005-0000-0000-0000D79F0000}"/>
    <cellStyle name="ReqInput 4 3 3 8" xfId="40209" xr:uid="{00000000-0005-0000-0000-0000D89F0000}"/>
    <cellStyle name="ReqInput 4 3 3 9" xfId="19529" xr:uid="{00000000-0005-0000-0000-0000D99F0000}"/>
    <cellStyle name="ReqInput 4 3 4" xfId="16380" xr:uid="{00000000-0005-0000-0000-0000DA9F0000}"/>
    <cellStyle name="ReqInput 4 3 4 2" xfId="20768" xr:uid="{00000000-0005-0000-0000-0000DB9F0000}"/>
    <cellStyle name="ReqInput 4 3 5" xfId="16381" xr:uid="{00000000-0005-0000-0000-0000DC9F0000}"/>
    <cellStyle name="ReqInput 4 3 5 2" xfId="24599" xr:uid="{00000000-0005-0000-0000-0000DD9F0000}"/>
    <cellStyle name="ReqInput 4 3 6" xfId="16382" xr:uid="{00000000-0005-0000-0000-0000DE9F0000}"/>
    <cellStyle name="ReqInput 4 3 6 2" xfId="28435" xr:uid="{00000000-0005-0000-0000-0000DF9F0000}"/>
    <cellStyle name="ReqInput 4 3 7" xfId="16383" xr:uid="{00000000-0005-0000-0000-0000E09F0000}"/>
    <cellStyle name="ReqInput 4 3 7 2" xfId="32272" xr:uid="{00000000-0005-0000-0000-0000E19F0000}"/>
    <cellStyle name="ReqInput 4 3 8" xfId="36304" xr:uid="{00000000-0005-0000-0000-0000E29F0000}"/>
    <cellStyle name="ReqInput 4 3 8 2" xfId="41190" xr:uid="{00000000-0005-0000-0000-0000E39F0000}"/>
    <cellStyle name="ReqInput 4 3 8 3" xfId="40131" xr:uid="{00000000-0005-0000-0000-0000E49F0000}"/>
    <cellStyle name="ReqInput 4 3 9" xfId="40024" xr:uid="{00000000-0005-0000-0000-0000E59F0000}"/>
    <cellStyle name="ReqInput 4 4" xfId="16384" xr:uid="{00000000-0005-0000-0000-0000E69F0000}"/>
    <cellStyle name="ReqInput 4 4 10" xfId="18618" xr:uid="{00000000-0005-0000-0000-0000E79F0000}"/>
    <cellStyle name="ReqInput 4 4 2" xfId="16385" xr:uid="{00000000-0005-0000-0000-0000E89F0000}"/>
    <cellStyle name="ReqInput 4 4 2 2" xfId="16386" xr:uid="{00000000-0005-0000-0000-0000E99F0000}"/>
    <cellStyle name="ReqInput 4 4 2 2 2" xfId="20773" xr:uid="{00000000-0005-0000-0000-0000EA9F0000}"/>
    <cellStyle name="ReqInput 4 4 2 3" xfId="16387" xr:uid="{00000000-0005-0000-0000-0000EB9F0000}"/>
    <cellStyle name="ReqInput 4 4 2 3 2" xfId="24604" xr:uid="{00000000-0005-0000-0000-0000EC9F0000}"/>
    <cellStyle name="ReqInput 4 4 2 4" xfId="16388" xr:uid="{00000000-0005-0000-0000-0000ED9F0000}"/>
    <cellStyle name="ReqInput 4 4 2 4 2" xfId="28440" xr:uid="{00000000-0005-0000-0000-0000EE9F0000}"/>
    <cellStyle name="ReqInput 4 4 2 5" xfId="16389" xr:uid="{00000000-0005-0000-0000-0000EF9F0000}"/>
    <cellStyle name="ReqInput 4 4 2 5 2" xfId="32277" xr:uid="{00000000-0005-0000-0000-0000F09F0000}"/>
    <cellStyle name="ReqInput 4 4 2 6" xfId="36363" xr:uid="{00000000-0005-0000-0000-0000F19F0000}"/>
    <cellStyle name="ReqInput 4 4 2 6 2" xfId="41249" xr:uid="{00000000-0005-0000-0000-0000F29F0000}"/>
    <cellStyle name="ReqInput 4 4 2 6 3" xfId="40627" xr:uid="{00000000-0005-0000-0000-0000F39F0000}"/>
    <cellStyle name="ReqInput 4 4 2 7" xfId="40112" xr:uid="{00000000-0005-0000-0000-0000F49F0000}"/>
    <cellStyle name="ReqInput 4 4 2 8" xfId="40149" xr:uid="{00000000-0005-0000-0000-0000F59F0000}"/>
    <cellStyle name="ReqInput 4 4 2 9" xfId="20519" xr:uid="{00000000-0005-0000-0000-0000F69F0000}"/>
    <cellStyle name="ReqInput 4 4 3" xfId="16390" xr:uid="{00000000-0005-0000-0000-0000F79F0000}"/>
    <cellStyle name="ReqInput 4 4 3 2" xfId="20772" xr:uid="{00000000-0005-0000-0000-0000F89F0000}"/>
    <cellStyle name="ReqInput 4 4 4" xfId="16391" xr:uid="{00000000-0005-0000-0000-0000F99F0000}"/>
    <cellStyle name="ReqInput 4 4 4 2" xfId="24603" xr:uid="{00000000-0005-0000-0000-0000FA9F0000}"/>
    <cellStyle name="ReqInput 4 4 5" xfId="16392" xr:uid="{00000000-0005-0000-0000-0000FB9F0000}"/>
    <cellStyle name="ReqInput 4 4 5 2" xfId="28439" xr:uid="{00000000-0005-0000-0000-0000FC9F0000}"/>
    <cellStyle name="ReqInput 4 4 6" xfId="16393" xr:uid="{00000000-0005-0000-0000-0000FD9F0000}"/>
    <cellStyle name="ReqInput 4 4 6 2" xfId="32276" xr:uid="{00000000-0005-0000-0000-0000FE9F0000}"/>
    <cellStyle name="ReqInput 4 4 7" xfId="36306" xr:uid="{00000000-0005-0000-0000-0000FF9F0000}"/>
    <cellStyle name="ReqInput 4 4 7 2" xfId="41192" xr:uid="{00000000-0005-0000-0000-000000A00000}"/>
    <cellStyle name="ReqInput 4 4 7 3" xfId="41648" xr:uid="{00000000-0005-0000-0000-000001A00000}"/>
    <cellStyle name="ReqInput 4 4 8" xfId="40026" xr:uid="{00000000-0005-0000-0000-000002A00000}"/>
    <cellStyle name="ReqInput 4 4 9" xfId="40218" xr:uid="{00000000-0005-0000-0000-000003A00000}"/>
    <cellStyle name="ReqInput 4 5" xfId="16394" xr:uid="{00000000-0005-0000-0000-000004A00000}"/>
    <cellStyle name="ReqInput 4 5 2" xfId="16395" xr:uid="{00000000-0005-0000-0000-000005A00000}"/>
    <cellStyle name="ReqInput 4 5 2 2" xfId="20774" xr:uid="{00000000-0005-0000-0000-000006A00000}"/>
    <cellStyle name="ReqInput 4 5 3" xfId="16396" xr:uid="{00000000-0005-0000-0000-000007A00000}"/>
    <cellStyle name="ReqInput 4 5 3 2" xfId="24605" xr:uid="{00000000-0005-0000-0000-000008A00000}"/>
    <cellStyle name="ReqInput 4 5 4" xfId="16397" xr:uid="{00000000-0005-0000-0000-000009A00000}"/>
    <cellStyle name="ReqInput 4 5 4 2" xfId="28441" xr:uid="{00000000-0005-0000-0000-00000AA00000}"/>
    <cellStyle name="ReqInput 4 5 5" xfId="16398" xr:uid="{00000000-0005-0000-0000-00000BA00000}"/>
    <cellStyle name="ReqInput 4 5 5 2" xfId="32278" xr:uid="{00000000-0005-0000-0000-00000CA00000}"/>
    <cellStyle name="ReqInput 4 5 6" xfId="36335" xr:uid="{00000000-0005-0000-0000-00000DA00000}"/>
    <cellStyle name="ReqInput 4 5 6 2" xfId="41221" xr:uid="{00000000-0005-0000-0000-00000EA00000}"/>
    <cellStyle name="ReqInput 4 5 6 3" xfId="40309" xr:uid="{00000000-0005-0000-0000-00000FA00000}"/>
    <cellStyle name="ReqInput 4 5 7" xfId="40071" xr:uid="{00000000-0005-0000-0000-000010A00000}"/>
    <cellStyle name="ReqInput 4 5 8" xfId="40160" xr:uid="{00000000-0005-0000-0000-000011A00000}"/>
    <cellStyle name="ReqInput 4 5 9" xfId="19526" xr:uid="{00000000-0005-0000-0000-000012A00000}"/>
    <cellStyle name="ReqInput 4 6" xfId="16399" xr:uid="{00000000-0005-0000-0000-000013A00000}"/>
    <cellStyle name="ReqInput 4 6 2" xfId="20759" xr:uid="{00000000-0005-0000-0000-000014A00000}"/>
    <cellStyle name="ReqInput 4 7" xfId="16400" xr:uid="{00000000-0005-0000-0000-000015A00000}"/>
    <cellStyle name="ReqInput 4 7 2" xfId="24590" xr:uid="{00000000-0005-0000-0000-000016A00000}"/>
    <cellStyle name="ReqInput 4 8" xfId="16401" xr:uid="{00000000-0005-0000-0000-000017A00000}"/>
    <cellStyle name="ReqInput 4 8 2" xfId="28426" xr:uid="{00000000-0005-0000-0000-000018A00000}"/>
    <cellStyle name="ReqInput 4 9" xfId="16402" xr:uid="{00000000-0005-0000-0000-000019A00000}"/>
    <cellStyle name="ReqInput 4 9 2" xfId="32263" xr:uid="{00000000-0005-0000-0000-00001AA00000}"/>
    <cellStyle name="ReqInput 5" xfId="16403" xr:uid="{00000000-0005-0000-0000-00001BA00000}"/>
    <cellStyle name="ReqInput 5 10" xfId="40027" xr:uid="{00000000-0005-0000-0000-00001CA00000}"/>
    <cellStyle name="ReqInput 5 11" xfId="40167" xr:uid="{00000000-0005-0000-0000-00001DA00000}"/>
    <cellStyle name="ReqInput 5 12" xfId="18619" xr:uid="{00000000-0005-0000-0000-00001EA00000}"/>
    <cellStyle name="ReqInput 5 2" xfId="16404" xr:uid="{00000000-0005-0000-0000-00001FA00000}"/>
    <cellStyle name="ReqInput 5 2 10" xfId="40048" xr:uid="{00000000-0005-0000-0000-000020A00000}"/>
    <cellStyle name="ReqInput 5 2 11" xfId="18620" xr:uid="{00000000-0005-0000-0000-000021A00000}"/>
    <cellStyle name="ReqInput 5 2 2" xfId="16405" xr:uid="{00000000-0005-0000-0000-000022A00000}"/>
    <cellStyle name="ReqInput 5 2 2 10" xfId="18621" xr:uid="{00000000-0005-0000-0000-000023A00000}"/>
    <cellStyle name="ReqInput 5 2 2 2" xfId="16406" xr:uid="{00000000-0005-0000-0000-000024A00000}"/>
    <cellStyle name="ReqInput 5 2 2 2 2" xfId="16407" xr:uid="{00000000-0005-0000-0000-000025A00000}"/>
    <cellStyle name="ReqInput 5 2 2 2 2 2" xfId="20778" xr:uid="{00000000-0005-0000-0000-000026A00000}"/>
    <cellStyle name="ReqInput 5 2 2 2 3" xfId="16408" xr:uid="{00000000-0005-0000-0000-000027A00000}"/>
    <cellStyle name="ReqInput 5 2 2 2 3 2" xfId="24609" xr:uid="{00000000-0005-0000-0000-000028A00000}"/>
    <cellStyle name="ReqInput 5 2 2 2 4" xfId="16409" xr:uid="{00000000-0005-0000-0000-000029A00000}"/>
    <cellStyle name="ReqInput 5 2 2 2 4 2" xfId="28445" xr:uid="{00000000-0005-0000-0000-00002AA00000}"/>
    <cellStyle name="ReqInput 5 2 2 2 5" xfId="16410" xr:uid="{00000000-0005-0000-0000-00002BA00000}"/>
    <cellStyle name="ReqInput 5 2 2 2 5 2" xfId="32282" xr:uid="{00000000-0005-0000-0000-00002CA00000}"/>
    <cellStyle name="ReqInput 5 2 2 2 6" xfId="36368" xr:uid="{00000000-0005-0000-0000-00002DA00000}"/>
    <cellStyle name="ReqInput 5 2 2 2 6 2" xfId="41254" xr:uid="{00000000-0005-0000-0000-00002EA00000}"/>
    <cellStyle name="ReqInput 5 2 2 2 6 3" xfId="39875" xr:uid="{00000000-0005-0000-0000-00002FA00000}"/>
    <cellStyle name="ReqInput 5 2 2 2 7" xfId="40117" xr:uid="{00000000-0005-0000-0000-000030A00000}"/>
    <cellStyle name="ReqInput 5 2 2 2 8" xfId="40249" xr:uid="{00000000-0005-0000-0000-000031A00000}"/>
    <cellStyle name="ReqInput 5 2 2 2 9" xfId="20524" xr:uid="{00000000-0005-0000-0000-000032A00000}"/>
    <cellStyle name="ReqInput 5 2 2 3" xfId="16411" xr:uid="{00000000-0005-0000-0000-000033A00000}"/>
    <cellStyle name="ReqInput 5 2 2 3 2" xfId="20777" xr:uid="{00000000-0005-0000-0000-000034A00000}"/>
    <cellStyle name="ReqInput 5 2 2 4" xfId="16412" xr:uid="{00000000-0005-0000-0000-000035A00000}"/>
    <cellStyle name="ReqInput 5 2 2 4 2" xfId="24608" xr:uid="{00000000-0005-0000-0000-000036A00000}"/>
    <cellStyle name="ReqInput 5 2 2 5" xfId="16413" xr:uid="{00000000-0005-0000-0000-000037A00000}"/>
    <cellStyle name="ReqInput 5 2 2 5 2" xfId="28444" xr:uid="{00000000-0005-0000-0000-000038A00000}"/>
    <cellStyle name="ReqInput 5 2 2 6" xfId="16414" xr:uid="{00000000-0005-0000-0000-000039A00000}"/>
    <cellStyle name="ReqInput 5 2 2 6 2" xfId="32281" xr:uid="{00000000-0005-0000-0000-00003AA00000}"/>
    <cellStyle name="ReqInput 5 2 2 7" xfId="36309" xr:uid="{00000000-0005-0000-0000-00003BA00000}"/>
    <cellStyle name="ReqInput 5 2 2 7 2" xfId="41195" xr:uid="{00000000-0005-0000-0000-00003CA00000}"/>
    <cellStyle name="ReqInput 5 2 2 7 3" xfId="41594" xr:uid="{00000000-0005-0000-0000-00003DA00000}"/>
    <cellStyle name="ReqInput 5 2 2 8" xfId="40029" xr:uid="{00000000-0005-0000-0000-00003EA00000}"/>
    <cellStyle name="ReqInput 5 2 2 9" xfId="40263" xr:uid="{00000000-0005-0000-0000-00003FA00000}"/>
    <cellStyle name="ReqInput 5 2 3" xfId="16415" xr:uid="{00000000-0005-0000-0000-000040A00000}"/>
    <cellStyle name="ReqInput 5 2 3 2" xfId="16416" xr:uid="{00000000-0005-0000-0000-000041A00000}"/>
    <cellStyle name="ReqInput 5 2 3 2 2" xfId="20779" xr:uid="{00000000-0005-0000-0000-000042A00000}"/>
    <cellStyle name="ReqInput 5 2 3 3" xfId="16417" xr:uid="{00000000-0005-0000-0000-000043A00000}"/>
    <cellStyle name="ReqInput 5 2 3 3 2" xfId="24610" xr:uid="{00000000-0005-0000-0000-000044A00000}"/>
    <cellStyle name="ReqInput 5 2 3 4" xfId="16418" xr:uid="{00000000-0005-0000-0000-000045A00000}"/>
    <cellStyle name="ReqInput 5 2 3 4 2" xfId="28446" xr:uid="{00000000-0005-0000-0000-000046A00000}"/>
    <cellStyle name="ReqInput 5 2 3 5" xfId="16419" xr:uid="{00000000-0005-0000-0000-000047A00000}"/>
    <cellStyle name="ReqInput 5 2 3 5 2" xfId="32283" xr:uid="{00000000-0005-0000-0000-000048A00000}"/>
    <cellStyle name="ReqInput 5 2 3 6" xfId="36340" xr:uid="{00000000-0005-0000-0000-000049A00000}"/>
    <cellStyle name="ReqInput 5 2 3 6 2" xfId="41226" xr:uid="{00000000-0005-0000-0000-00004AA00000}"/>
    <cellStyle name="ReqInput 5 2 3 6 3" xfId="40132" xr:uid="{00000000-0005-0000-0000-00004BA00000}"/>
    <cellStyle name="ReqInput 5 2 3 7" xfId="40076" xr:uid="{00000000-0005-0000-0000-00004CA00000}"/>
    <cellStyle name="ReqInput 5 2 3 8" xfId="40257" xr:uid="{00000000-0005-0000-0000-00004DA00000}"/>
    <cellStyle name="ReqInput 5 2 3 9" xfId="19531" xr:uid="{00000000-0005-0000-0000-00004EA00000}"/>
    <cellStyle name="ReqInput 5 2 4" xfId="16420" xr:uid="{00000000-0005-0000-0000-00004FA00000}"/>
    <cellStyle name="ReqInput 5 2 4 2" xfId="20776" xr:uid="{00000000-0005-0000-0000-000050A00000}"/>
    <cellStyle name="ReqInput 5 2 5" xfId="16421" xr:uid="{00000000-0005-0000-0000-000051A00000}"/>
    <cellStyle name="ReqInput 5 2 5 2" xfId="24607" xr:uid="{00000000-0005-0000-0000-000052A00000}"/>
    <cellStyle name="ReqInput 5 2 6" xfId="16422" xr:uid="{00000000-0005-0000-0000-000053A00000}"/>
    <cellStyle name="ReqInput 5 2 6 2" xfId="28443" xr:uid="{00000000-0005-0000-0000-000054A00000}"/>
    <cellStyle name="ReqInput 5 2 7" xfId="16423" xr:uid="{00000000-0005-0000-0000-000055A00000}"/>
    <cellStyle name="ReqInput 5 2 7 2" xfId="32280" xr:uid="{00000000-0005-0000-0000-000056A00000}"/>
    <cellStyle name="ReqInput 5 2 8" xfId="36308" xr:uid="{00000000-0005-0000-0000-000057A00000}"/>
    <cellStyle name="ReqInput 5 2 8 2" xfId="41194" xr:uid="{00000000-0005-0000-0000-000058A00000}"/>
    <cellStyle name="ReqInput 5 2 8 3" xfId="40241" xr:uid="{00000000-0005-0000-0000-000059A00000}"/>
    <cellStyle name="ReqInput 5 2 9" xfId="40028" xr:uid="{00000000-0005-0000-0000-00005AA00000}"/>
    <cellStyle name="ReqInput 5 3" xfId="16424" xr:uid="{00000000-0005-0000-0000-00005BA00000}"/>
    <cellStyle name="ReqInput 5 3 10" xfId="18622" xr:uid="{00000000-0005-0000-0000-00005CA00000}"/>
    <cellStyle name="ReqInput 5 3 2" xfId="16425" xr:uid="{00000000-0005-0000-0000-00005DA00000}"/>
    <cellStyle name="ReqInput 5 3 2 2" xfId="16426" xr:uid="{00000000-0005-0000-0000-00005EA00000}"/>
    <cellStyle name="ReqInput 5 3 2 2 2" xfId="20781" xr:uid="{00000000-0005-0000-0000-00005FA00000}"/>
    <cellStyle name="ReqInput 5 3 2 3" xfId="16427" xr:uid="{00000000-0005-0000-0000-000060A00000}"/>
    <cellStyle name="ReqInput 5 3 2 3 2" xfId="24612" xr:uid="{00000000-0005-0000-0000-000061A00000}"/>
    <cellStyle name="ReqInput 5 3 2 4" xfId="16428" xr:uid="{00000000-0005-0000-0000-000062A00000}"/>
    <cellStyle name="ReqInput 5 3 2 4 2" xfId="28448" xr:uid="{00000000-0005-0000-0000-000063A00000}"/>
    <cellStyle name="ReqInput 5 3 2 5" xfId="16429" xr:uid="{00000000-0005-0000-0000-000064A00000}"/>
    <cellStyle name="ReqInput 5 3 2 5 2" xfId="32285" xr:uid="{00000000-0005-0000-0000-000065A00000}"/>
    <cellStyle name="ReqInput 5 3 2 6" xfId="36367" xr:uid="{00000000-0005-0000-0000-000066A00000}"/>
    <cellStyle name="ReqInput 5 3 2 6 2" xfId="41253" xr:uid="{00000000-0005-0000-0000-000067A00000}"/>
    <cellStyle name="ReqInput 5 3 2 6 3" xfId="40313" xr:uid="{00000000-0005-0000-0000-000068A00000}"/>
    <cellStyle name="ReqInput 5 3 2 7" xfId="40116" xr:uid="{00000000-0005-0000-0000-000069A00000}"/>
    <cellStyle name="ReqInput 5 3 2 8" xfId="40045" xr:uid="{00000000-0005-0000-0000-00006AA00000}"/>
    <cellStyle name="ReqInput 5 3 2 9" xfId="20523" xr:uid="{00000000-0005-0000-0000-00006BA00000}"/>
    <cellStyle name="ReqInput 5 3 3" xfId="16430" xr:uid="{00000000-0005-0000-0000-00006CA00000}"/>
    <cellStyle name="ReqInput 5 3 3 2" xfId="20780" xr:uid="{00000000-0005-0000-0000-00006DA00000}"/>
    <cellStyle name="ReqInput 5 3 4" xfId="16431" xr:uid="{00000000-0005-0000-0000-00006EA00000}"/>
    <cellStyle name="ReqInput 5 3 4 2" xfId="24611" xr:uid="{00000000-0005-0000-0000-00006FA00000}"/>
    <cellStyle name="ReqInput 5 3 5" xfId="16432" xr:uid="{00000000-0005-0000-0000-000070A00000}"/>
    <cellStyle name="ReqInput 5 3 5 2" xfId="28447" xr:uid="{00000000-0005-0000-0000-000071A00000}"/>
    <cellStyle name="ReqInput 5 3 6" xfId="16433" xr:uid="{00000000-0005-0000-0000-000072A00000}"/>
    <cellStyle name="ReqInput 5 3 6 2" xfId="32284" xr:uid="{00000000-0005-0000-0000-000073A00000}"/>
    <cellStyle name="ReqInput 5 3 7" xfId="36310" xr:uid="{00000000-0005-0000-0000-000074A00000}"/>
    <cellStyle name="ReqInput 5 3 7 2" xfId="41196" xr:uid="{00000000-0005-0000-0000-000075A00000}"/>
    <cellStyle name="ReqInput 5 3 7 3" xfId="40192" xr:uid="{00000000-0005-0000-0000-000076A00000}"/>
    <cellStyle name="ReqInput 5 3 8" xfId="40030" xr:uid="{00000000-0005-0000-0000-000077A00000}"/>
    <cellStyle name="ReqInput 5 3 9" xfId="40216" xr:uid="{00000000-0005-0000-0000-000078A00000}"/>
    <cellStyle name="ReqInput 5 4" xfId="16434" xr:uid="{00000000-0005-0000-0000-000079A00000}"/>
    <cellStyle name="ReqInput 5 4 2" xfId="16435" xr:uid="{00000000-0005-0000-0000-00007AA00000}"/>
    <cellStyle name="ReqInput 5 4 2 2" xfId="20782" xr:uid="{00000000-0005-0000-0000-00007BA00000}"/>
    <cellStyle name="ReqInput 5 4 3" xfId="16436" xr:uid="{00000000-0005-0000-0000-00007CA00000}"/>
    <cellStyle name="ReqInput 5 4 3 2" xfId="24613" xr:uid="{00000000-0005-0000-0000-00007DA00000}"/>
    <cellStyle name="ReqInput 5 4 4" xfId="16437" xr:uid="{00000000-0005-0000-0000-00007EA00000}"/>
    <cellStyle name="ReqInput 5 4 4 2" xfId="28449" xr:uid="{00000000-0005-0000-0000-00007FA00000}"/>
    <cellStyle name="ReqInput 5 4 5" xfId="16438" xr:uid="{00000000-0005-0000-0000-000080A00000}"/>
    <cellStyle name="ReqInput 5 4 5 2" xfId="32286" xr:uid="{00000000-0005-0000-0000-000081A00000}"/>
    <cellStyle name="ReqInput 5 4 6" xfId="36339" xr:uid="{00000000-0005-0000-0000-000082A00000}"/>
    <cellStyle name="ReqInput 5 4 6 2" xfId="41225" xr:uid="{00000000-0005-0000-0000-000083A00000}"/>
    <cellStyle name="ReqInput 5 4 6 3" xfId="41628" xr:uid="{00000000-0005-0000-0000-000084A00000}"/>
    <cellStyle name="ReqInput 5 4 7" xfId="40075" xr:uid="{00000000-0005-0000-0000-000085A00000}"/>
    <cellStyle name="ReqInput 5 4 8" xfId="40158" xr:uid="{00000000-0005-0000-0000-000086A00000}"/>
    <cellStyle name="ReqInput 5 4 9" xfId="19530" xr:uid="{00000000-0005-0000-0000-000087A00000}"/>
    <cellStyle name="ReqInput 5 5" xfId="16439" xr:uid="{00000000-0005-0000-0000-000088A00000}"/>
    <cellStyle name="ReqInput 5 5 2" xfId="20775" xr:uid="{00000000-0005-0000-0000-000089A00000}"/>
    <cellStyle name="ReqInput 5 6" xfId="16440" xr:uid="{00000000-0005-0000-0000-00008AA00000}"/>
    <cellStyle name="ReqInput 5 6 2" xfId="24606" xr:uid="{00000000-0005-0000-0000-00008BA00000}"/>
    <cellStyle name="ReqInput 5 7" xfId="16441" xr:uid="{00000000-0005-0000-0000-00008CA00000}"/>
    <cellStyle name="ReqInput 5 7 2" xfId="28442" xr:uid="{00000000-0005-0000-0000-00008DA00000}"/>
    <cellStyle name="ReqInput 5 8" xfId="16442" xr:uid="{00000000-0005-0000-0000-00008EA00000}"/>
    <cellStyle name="ReqInput 5 8 2" xfId="32279" xr:uid="{00000000-0005-0000-0000-00008FA00000}"/>
    <cellStyle name="ReqInput 5 9" xfId="36307" xr:uid="{00000000-0005-0000-0000-000090A00000}"/>
    <cellStyle name="ReqInput 5 9 2" xfId="41193" xr:uid="{00000000-0005-0000-0000-000091A00000}"/>
    <cellStyle name="ReqInput 5 9 3" xfId="41632" xr:uid="{00000000-0005-0000-0000-000092A00000}"/>
    <cellStyle name="ReqInput 6" xfId="16443" xr:uid="{00000000-0005-0000-0000-000093A00000}"/>
    <cellStyle name="ReqInput 6 10" xfId="40165" xr:uid="{00000000-0005-0000-0000-000094A00000}"/>
    <cellStyle name="ReqInput 6 11" xfId="18623" xr:uid="{00000000-0005-0000-0000-000095A00000}"/>
    <cellStyle name="ReqInput 6 2" xfId="16444" xr:uid="{00000000-0005-0000-0000-000096A00000}"/>
    <cellStyle name="ReqInput 6 2 10" xfId="18624" xr:uid="{00000000-0005-0000-0000-000097A00000}"/>
    <cellStyle name="ReqInput 6 2 2" xfId="16445" xr:uid="{00000000-0005-0000-0000-000098A00000}"/>
    <cellStyle name="ReqInput 6 2 2 2" xfId="16446" xr:uid="{00000000-0005-0000-0000-000099A00000}"/>
    <cellStyle name="ReqInput 6 2 2 2 2" xfId="20785" xr:uid="{00000000-0005-0000-0000-00009AA00000}"/>
    <cellStyle name="ReqInput 6 2 2 3" xfId="16447" xr:uid="{00000000-0005-0000-0000-00009BA00000}"/>
    <cellStyle name="ReqInput 6 2 2 3 2" xfId="24616" xr:uid="{00000000-0005-0000-0000-00009CA00000}"/>
    <cellStyle name="ReqInput 6 2 2 4" xfId="16448" xr:uid="{00000000-0005-0000-0000-00009DA00000}"/>
    <cellStyle name="ReqInput 6 2 2 4 2" xfId="28452" xr:uid="{00000000-0005-0000-0000-00009EA00000}"/>
    <cellStyle name="ReqInput 6 2 2 5" xfId="16449" xr:uid="{00000000-0005-0000-0000-00009FA00000}"/>
    <cellStyle name="ReqInput 6 2 2 5 2" xfId="32289" xr:uid="{00000000-0005-0000-0000-0000A0A00000}"/>
    <cellStyle name="ReqInput 6 2 2 6" xfId="36369" xr:uid="{00000000-0005-0000-0000-0000A1A00000}"/>
    <cellStyle name="ReqInput 6 2 2 6 2" xfId="41255" xr:uid="{00000000-0005-0000-0000-0000A2A00000}"/>
    <cellStyle name="ReqInput 6 2 2 6 3" xfId="40308" xr:uid="{00000000-0005-0000-0000-0000A3A00000}"/>
    <cellStyle name="ReqInput 6 2 2 7" xfId="40118" xr:uid="{00000000-0005-0000-0000-0000A4A00000}"/>
    <cellStyle name="ReqInput 6 2 2 8" xfId="40202" xr:uid="{00000000-0005-0000-0000-0000A5A00000}"/>
    <cellStyle name="ReqInput 6 2 2 9" xfId="20525" xr:uid="{00000000-0005-0000-0000-0000A6A00000}"/>
    <cellStyle name="ReqInput 6 2 3" xfId="16450" xr:uid="{00000000-0005-0000-0000-0000A7A00000}"/>
    <cellStyle name="ReqInput 6 2 3 2" xfId="20784" xr:uid="{00000000-0005-0000-0000-0000A8A00000}"/>
    <cellStyle name="ReqInput 6 2 4" xfId="16451" xr:uid="{00000000-0005-0000-0000-0000A9A00000}"/>
    <cellStyle name="ReqInput 6 2 4 2" xfId="24615" xr:uid="{00000000-0005-0000-0000-0000AAA00000}"/>
    <cellStyle name="ReqInput 6 2 5" xfId="16452" xr:uid="{00000000-0005-0000-0000-0000ABA00000}"/>
    <cellStyle name="ReqInput 6 2 5 2" xfId="28451" xr:uid="{00000000-0005-0000-0000-0000ACA00000}"/>
    <cellStyle name="ReqInput 6 2 6" xfId="16453" xr:uid="{00000000-0005-0000-0000-0000ADA00000}"/>
    <cellStyle name="ReqInput 6 2 6 2" xfId="32288" xr:uid="{00000000-0005-0000-0000-0000AEA00000}"/>
    <cellStyle name="ReqInput 6 2 7" xfId="36312" xr:uid="{00000000-0005-0000-0000-0000AFA00000}"/>
    <cellStyle name="ReqInput 6 2 7 2" xfId="41198" xr:uid="{00000000-0005-0000-0000-0000B0A00000}"/>
    <cellStyle name="ReqInput 6 2 7 3" xfId="41647" xr:uid="{00000000-0005-0000-0000-0000B1A00000}"/>
    <cellStyle name="ReqInput 6 2 8" xfId="40032" xr:uid="{00000000-0005-0000-0000-0000B2A00000}"/>
    <cellStyle name="ReqInput 6 2 9" xfId="40264" xr:uid="{00000000-0005-0000-0000-0000B3A00000}"/>
    <cellStyle name="ReqInput 6 3" xfId="16454" xr:uid="{00000000-0005-0000-0000-0000B4A00000}"/>
    <cellStyle name="ReqInput 6 3 2" xfId="16455" xr:uid="{00000000-0005-0000-0000-0000B5A00000}"/>
    <cellStyle name="ReqInput 6 3 2 2" xfId="20786" xr:uid="{00000000-0005-0000-0000-0000B6A00000}"/>
    <cellStyle name="ReqInput 6 3 3" xfId="16456" xr:uid="{00000000-0005-0000-0000-0000B7A00000}"/>
    <cellStyle name="ReqInput 6 3 3 2" xfId="24617" xr:uid="{00000000-0005-0000-0000-0000B8A00000}"/>
    <cellStyle name="ReqInput 6 3 4" xfId="16457" xr:uid="{00000000-0005-0000-0000-0000B9A00000}"/>
    <cellStyle name="ReqInput 6 3 4 2" xfId="28453" xr:uid="{00000000-0005-0000-0000-0000BAA00000}"/>
    <cellStyle name="ReqInput 6 3 5" xfId="16458" xr:uid="{00000000-0005-0000-0000-0000BBA00000}"/>
    <cellStyle name="ReqInput 6 3 5 2" xfId="32290" xr:uid="{00000000-0005-0000-0000-0000BCA00000}"/>
    <cellStyle name="ReqInput 6 3 6" xfId="36341" xr:uid="{00000000-0005-0000-0000-0000BDA00000}"/>
    <cellStyle name="ReqInput 6 3 6 2" xfId="41227" xr:uid="{00000000-0005-0000-0000-0000BEA00000}"/>
    <cellStyle name="ReqInput 6 3 6 3" xfId="41590" xr:uid="{00000000-0005-0000-0000-0000BFA00000}"/>
    <cellStyle name="ReqInput 6 3 7" xfId="40077" xr:uid="{00000000-0005-0000-0000-0000C0A00000}"/>
    <cellStyle name="ReqInput 6 3 8" xfId="40210" xr:uid="{00000000-0005-0000-0000-0000C1A00000}"/>
    <cellStyle name="ReqInput 6 3 9" xfId="19532" xr:uid="{00000000-0005-0000-0000-0000C2A00000}"/>
    <cellStyle name="ReqInput 6 4" xfId="16459" xr:uid="{00000000-0005-0000-0000-0000C3A00000}"/>
    <cellStyle name="ReqInput 6 4 2" xfId="20783" xr:uid="{00000000-0005-0000-0000-0000C4A00000}"/>
    <cellStyle name="ReqInput 6 5" xfId="16460" xr:uid="{00000000-0005-0000-0000-0000C5A00000}"/>
    <cellStyle name="ReqInput 6 5 2" xfId="24614" xr:uid="{00000000-0005-0000-0000-0000C6A00000}"/>
    <cellStyle name="ReqInput 6 6" xfId="16461" xr:uid="{00000000-0005-0000-0000-0000C7A00000}"/>
    <cellStyle name="ReqInput 6 6 2" xfId="28450" xr:uid="{00000000-0005-0000-0000-0000C8A00000}"/>
    <cellStyle name="ReqInput 6 7" xfId="16462" xr:uid="{00000000-0005-0000-0000-0000C9A00000}"/>
    <cellStyle name="ReqInput 6 7 2" xfId="32287" xr:uid="{00000000-0005-0000-0000-0000CAA00000}"/>
    <cellStyle name="ReqInput 6 8" xfId="36311" xr:uid="{00000000-0005-0000-0000-0000CBA00000}"/>
    <cellStyle name="ReqInput 6 8 2" xfId="41197" xr:uid="{00000000-0005-0000-0000-0000CCA00000}"/>
    <cellStyle name="ReqInput 6 8 3" xfId="41512" xr:uid="{00000000-0005-0000-0000-0000CDA00000}"/>
    <cellStyle name="ReqInput 6 9" xfId="40031" xr:uid="{00000000-0005-0000-0000-0000CEA00000}"/>
    <cellStyle name="ReqInput 7" xfId="16463" xr:uid="{00000000-0005-0000-0000-0000CFA00000}"/>
    <cellStyle name="ReqInput 7 10" xfId="40217" xr:uid="{00000000-0005-0000-0000-0000D0A00000}"/>
    <cellStyle name="ReqInput 7 11" xfId="18625" xr:uid="{00000000-0005-0000-0000-0000D1A00000}"/>
    <cellStyle name="ReqInput 7 2" xfId="16464" xr:uid="{00000000-0005-0000-0000-0000D2A00000}"/>
    <cellStyle name="ReqInput 7 2 10" xfId="18626" xr:uid="{00000000-0005-0000-0000-0000D3A00000}"/>
    <cellStyle name="ReqInput 7 2 2" xfId="16465" xr:uid="{00000000-0005-0000-0000-0000D4A00000}"/>
    <cellStyle name="ReqInput 7 2 2 2" xfId="16466" xr:uid="{00000000-0005-0000-0000-0000D5A00000}"/>
    <cellStyle name="ReqInput 7 2 2 2 2" xfId="20789" xr:uid="{00000000-0005-0000-0000-0000D6A00000}"/>
    <cellStyle name="ReqInput 7 2 2 3" xfId="16467" xr:uid="{00000000-0005-0000-0000-0000D7A00000}"/>
    <cellStyle name="ReqInput 7 2 2 3 2" xfId="24620" xr:uid="{00000000-0005-0000-0000-0000D8A00000}"/>
    <cellStyle name="ReqInput 7 2 2 4" xfId="16468" xr:uid="{00000000-0005-0000-0000-0000D9A00000}"/>
    <cellStyle name="ReqInput 7 2 2 4 2" xfId="28456" xr:uid="{00000000-0005-0000-0000-0000DAA00000}"/>
    <cellStyle name="ReqInput 7 2 2 5" xfId="16469" xr:uid="{00000000-0005-0000-0000-0000DBA00000}"/>
    <cellStyle name="ReqInput 7 2 2 5 2" xfId="32293" xr:uid="{00000000-0005-0000-0000-0000DCA00000}"/>
    <cellStyle name="ReqInput 7 2 2 6" xfId="36370" xr:uid="{00000000-0005-0000-0000-0000DDA00000}"/>
    <cellStyle name="ReqInput 7 2 2 6 2" xfId="41256" xr:uid="{00000000-0005-0000-0000-0000DEA00000}"/>
    <cellStyle name="ReqInput 7 2 2 6 3" xfId="40283" xr:uid="{00000000-0005-0000-0000-0000DFA00000}"/>
    <cellStyle name="ReqInput 7 2 2 7" xfId="40119" xr:uid="{00000000-0005-0000-0000-0000E0A00000}"/>
    <cellStyle name="ReqInput 7 2 2 8" xfId="40150" xr:uid="{00000000-0005-0000-0000-0000E1A00000}"/>
    <cellStyle name="ReqInput 7 2 2 9" xfId="20526" xr:uid="{00000000-0005-0000-0000-0000E2A00000}"/>
    <cellStyle name="ReqInput 7 2 3" xfId="16470" xr:uid="{00000000-0005-0000-0000-0000E3A00000}"/>
    <cellStyle name="ReqInput 7 2 3 2" xfId="20788" xr:uid="{00000000-0005-0000-0000-0000E4A00000}"/>
    <cellStyle name="ReqInput 7 2 4" xfId="16471" xr:uid="{00000000-0005-0000-0000-0000E5A00000}"/>
    <cellStyle name="ReqInput 7 2 4 2" xfId="24619" xr:uid="{00000000-0005-0000-0000-0000E6A00000}"/>
    <cellStyle name="ReqInput 7 2 5" xfId="16472" xr:uid="{00000000-0005-0000-0000-0000E7A00000}"/>
    <cellStyle name="ReqInput 7 2 5 2" xfId="28455" xr:uid="{00000000-0005-0000-0000-0000E8A00000}"/>
    <cellStyle name="ReqInput 7 2 6" xfId="16473" xr:uid="{00000000-0005-0000-0000-0000E9A00000}"/>
    <cellStyle name="ReqInput 7 2 6 2" xfId="32292" xr:uid="{00000000-0005-0000-0000-0000EAA00000}"/>
    <cellStyle name="ReqInput 7 2 7" xfId="36314" xr:uid="{00000000-0005-0000-0000-0000EBA00000}"/>
    <cellStyle name="ReqInput 7 2 7 2" xfId="41200" xr:uid="{00000000-0005-0000-0000-0000ECA00000}"/>
    <cellStyle name="ReqInput 7 2 7 3" xfId="41593" xr:uid="{00000000-0005-0000-0000-0000EDA00000}"/>
    <cellStyle name="ReqInput 7 2 8" xfId="40034" xr:uid="{00000000-0005-0000-0000-0000EEA00000}"/>
    <cellStyle name="ReqInput 7 2 9" xfId="40166" xr:uid="{00000000-0005-0000-0000-0000EFA00000}"/>
    <cellStyle name="ReqInput 7 3" xfId="16474" xr:uid="{00000000-0005-0000-0000-0000F0A00000}"/>
    <cellStyle name="ReqInput 7 3 2" xfId="16475" xr:uid="{00000000-0005-0000-0000-0000F1A00000}"/>
    <cellStyle name="ReqInput 7 3 2 2" xfId="20790" xr:uid="{00000000-0005-0000-0000-0000F2A00000}"/>
    <cellStyle name="ReqInput 7 3 3" xfId="16476" xr:uid="{00000000-0005-0000-0000-0000F3A00000}"/>
    <cellStyle name="ReqInput 7 3 3 2" xfId="24621" xr:uid="{00000000-0005-0000-0000-0000F4A00000}"/>
    <cellStyle name="ReqInput 7 3 4" xfId="16477" xr:uid="{00000000-0005-0000-0000-0000F5A00000}"/>
    <cellStyle name="ReqInput 7 3 4 2" xfId="28457" xr:uid="{00000000-0005-0000-0000-0000F6A00000}"/>
    <cellStyle name="ReqInput 7 3 5" xfId="16478" xr:uid="{00000000-0005-0000-0000-0000F7A00000}"/>
    <cellStyle name="ReqInput 7 3 5 2" xfId="32294" xr:uid="{00000000-0005-0000-0000-0000F8A00000}"/>
    <cellStyle name="ReqInput 7 3 6" xfId="36342" xr:uid="{00000000-0005-0000-0000-0000F9A00000}"/>
    <cellStyle name="ReqInput 7 3 6 2" xfId="41228" xr:uid="{00000000-0005-0000-0000-0000FAA00000}"/>
    <cellStyle name="ReqInput 7 3 6 3" xfId="40238" xr:uid="{00000000-0005-0000-0000-0000FBA00000}"/>
    <cellStyle name="ReqInput 7 3 7" xfId="40078" xr:uid="{00000000-0005-0000-0000-0000FCA00000}"/>
    <cellStyle name="ReqInput 7 3 8" xfId="40159" xr:uid="{00000000-0005-0000-0000-0000FDA00000}"/>
    <cellStyle name="ReqInput 7 3 9" xfId="19533" xr:uid="{00000000-0005-0000-0000-0000FEA00000}"/>
    <cellStyle name="ReqInput 7 4" xfId="16479" xr:uid="{00000000-0005-0000-0000-0000FFA00000}"/>
    <cellStyle name="ReqInput 7 4 2" xfId="20787" xr:uid="{00000000-0005-0000-0000-000000A10000}"/>
    <cellStyle name="ReqInput 7 5" xfId="16480" xr:uid="{00000000-0005-0000-0000-000001A10000}"/>
    <cellStyle name="ReqInput 7 5 2" xfId="24618" xr:uid="{00000000-0005-0000-0000-000002A10000}"/>
    <cellStyle name="ReqInput 7 6" xfId="16481" xr:uid="{00000000-0005-0000-0000-000003A10000}"/>
    <cellStyle name="ReqInput 7 6 2" xfId="28454" xr:uid="{00000000-0005-0000-0000-000004A10000}"/>
    <cellStyle name="ReqInput 7 7" xfId="16482" xr:uid="{00000000-0005-0000-0000-000005A10000}"/>
    <cellStyle name="ReqInput 7 7 2" xfId="32291" xr:uid="{00000000-0005-0000-0000-000006A10000}"/>
    <cellStyle name="ReqInput 7 8" xfId="36313" xr:uid="{00000000-0005-0000-0000-000007A10000}"/>
    <cellStyle name="ReqInput 7 8 2" xfId="41199" xr:uid="{00000000-0005-0000-0000-000008A10000}"/>
    <cellStyle name="ReqInput 7 8 3" xfId="41633" xr:uid="{00000000-0005-0000-0000-000009A10000}"/>
    <cellStyle name="ReqInput 7 9" xfId="40033" xr:uid="{00000000-0005-0000-0000-00000AA10000}"/>
    <cellStyle name="ReqInput 8" xfId="16483" xr:uid="{00000000-0005-0000-0000-00000BA10000}"/>
    <cellStyle name="ReqInput 8 10" xfId="40090" xr:uid="{00000000-0005-0000-0000-00000CA10000}"/>
    <cellStyle name="ReqInput 8 11" xfId="18627" xr:uid="{00000000-0005-0000-0000-00000DA10000}"/>
    <cellStyle name="ReqInput 8 2" xfId="16484" xr:uid="{00000000-0005-0000-0000-00000EA10000}"/>
    <cellStyle name="ReqInput 8 2 10" xfId="18628" xr:uid="{00000000-0005-0000-0000-00000FA10000}"/>
    <cellStyle name="ReqInput 8 2 2" xfId="16485" xr:uid="{00000000-0005-0000-0000-000010A10000}"/>
    <cellStyle name="ReqInput 8 2 2 2" xfId="16486" xr:uid="{00000000-0005-0000-0000-000011A10000}"/>
    <cellStyle name="ReqInput 8 2 2 2 2" xfId="20793" xr:uid="{00000000-0005-0000-0000-000012A10000}"/>
    <cellStyle name="ReqInput 8 2 2 3" xfId="16487" xr:uid="{00000000-0005-0000-0000-000013A10000}"/>
    <cellStyle name="ReqInput 8 2 2 3 2" xfId="24624" xr:uid="{00000000-0005-0000-0000-000014A10000}"/>
    <cellStyle name="ReqInput 8 2 2 4" xfId="16488" xr:uid="{00000000-0005-0000-0000-000015A10000}"/>
    <cellStyle name="ReqInput 8 2 2 4 2" xfId="28460" xr:uid="{00000000-0005-0000-0000-000016A10000}"/>
    <cellStyle name="ReqInput 8 2 2 5" xfId="16489" xr:uid="{00000000-0005-0000-0000-000017A10000}"/>
    <cellStyle name="ReqInput 8 2 2 5 2" xfId="32297" xr:uid="{00000000-0005-0000-0000-000018A10000}"/>
    <cellStyle name="ReqInput 8 2 2 6" xfId="36373" xr:uid="{00000000-0005-0000-0000-000019A10000}"/>
    <cellStyle name="ReqInput 8 2 2 6 2" xfId="41259" xr:uid="{00000000-0005-0000-0000-00001AA10000}"/>
    <cellStyle name="ReqInput 8 2 2 6 3" xfId="39876" xr:uid="{00000000-0005-0000-0000-00001BA10000}"/>
    <cellStyle name="ReqInput 8 2 2 7" xfId="40123" xr:uid="{00000000-0005-0000-0000-00001CA10000}"/>
    <cellStyle name="ReqInput 8 2 2 8" xfId="39957" xr:uid="{00000000-0005-0000-0000-00001DA10000}"/>
    <cellStyle name="ReqInput 8 2 2 9" xfId="20625" xr:uid="{00000000-0005-0000-0000-00001EA10000}"/>
    <cellStyle name="ReqInput 8 2 3" xfId="16490" xr:uid="{00000000-0005-0000-0000-00001FA10000}"/>
    <cellStyle name="ReqInput 8 2 3 2" xfId="20792" xr:uid="{00000000-0005-0000-0000-000020A10000}"/>
    <cellStyle name="ReqInput 8 2 4" xfId="16491" xr:uid="{00000000-0005-0000-0000-000021A10000}"/>
    <cellStyle name="ReqInput 8 2 4 2" xfId="24623" xr:uid="{00000000-0005-0000-0000-000022A10000}"/>
    <cellStyle name="ReqInput 8 2 5" xfId="16492" xr:uid="{00000000-0005-0000-0000-000023A10000}"/>
    <cellStyle name="ReqInput 8 2 5 2" xfId="28459" xr:uid="{00000000-0005-0000-0000-000024A10000}"/>
    <cellStyle name="ReqInput 8 2 6" xfId="16493" xr:uid="{00000000-0005-0000-0000-000025A10000}"/>
    <cellStyle name="ReqInput 8 2 6 2" xfId="32296" xr:uid="{00000000-0005-0000-0000-000026A10000}"/>
    <cellStyle name="ReqInput 8 2 7" xfId="36316" xr:uid="{00000000-0005-0000-0000-000027A10000}"/>
    <cellStyle name="ReqInput 8 2 7 2" xfId="41202" xr:uid="{00000000-0005-0000-0000-000028A10000}"/>
    <cellStyle name="ReqInput 8 2 7 3" xfId="40038" xr:uid="{00000000-0005-0000-0000-000029A10000}"/>
    <cellStyle name="ReqInput 8 2 8" xfId="40036" xr:uid="{00000000-0005-0000-0000-00002AA10000}"/>
    <cellStyle name="ReqInput 8 2 9" xfId="39963" xr:uid="{00000000-0005-0000-0000-00002BA10000}"/>
    <cellStyle name="ReqInput 8 3" xfId="16494" xr:uid="{00000000-0005-0000-0000-00002CA10000}"/>
    <cellStyle name="ReqInput 8 3 2" xfId="16495" xr:uid="{00000000-0005-0000-0000-00002DA10000}"/>
    <cellStyle name="ReqInput 8 3 2 2" xfId="20794" xr:uid="{00000000-0005-0000-0000-00002EA10000}"/>
    <cellStyle name="ReqInput 8 3 3" xfId="16496" xr:uid="{00000000-0005-0000-0000-00002FA10000}"/>
    <cellStyle name="ReqInput 8 3 3 2" xfId="24625" xr:uid="{00000000-0005-0000-0000-000030A10000}"/>
    <cellStyle name="ReqInput 8 3 4" xfId="16497" xr:uid="{00000000-0005-0000-0000-000031A10000}"/>
    <cellStyle name="ReqInput 8 3 4 2" xfId="28461" xr:uid="{00000000-0005-0000-0000-000032A10000}"/>
    <cellStyle name="ReqInput 8 3 5" xfId="16498" xr:uid="{00000000-0005-0000-0000-000033A10000}"/>
    <cellStyle name="ReqInput 8 3 5 2" xfId="32298" xr:uid="{00000000-0005-0000-0000-000034A10000}"/>
    <cellStyle name="ReqInput 8 3 6" xfId="36343" xr:uid="{00000000-0005-0000-0000-000035A10000}"/>
    <cellStyle name="ReqInput 8 3 6 2" xfId="41229" xr:uid="{00000000-0005-0000-0000-000036A10000}"/>
    <cellStyle name="ReqInput 8 3 6 3" xfId="40189" xr:uid="{00000000-0005-0000-0000-000037A10000}"/>
    <cellStyle name="ReqInput 8 3 7" xfId="40080" xr:uid="{00000000-0005-0000-0000-000038A10000}"/>
    <cellStyle name="ReqInput 8 3 8" xfId="40254" xr:uid="{00000000-0005-0000-0000-000039A10000}"/>
    <cellStyle name="ReqInput 8 3 9" xfId="19624" xr:uid="{00000000-0005-0000-0000-00003AA10000}"/>
    <cellStyle name="ReqInput 8 4" xfId="16499" xr:uid="{00000000-0005-0000-0000-00003BA10000}"/>
    <cellStyle name="ReqInput 8 4 2" xfId="20791" xr:uid="{00000000-0005-0000-0000-00003CA10000}"/>
    <cellStyle name="ReqInput 8 5" xfId="16500" xr:uid="{00000000-0005-0000-0000-00003DA10000}"/>
    <cellStyle name="ReqInput 8 5 2" xfId="24622" xr:uid="{00000000-0005-0000-0000-00003EA10000}"/>
    <cellStyle name="ReqInput 8 6" xfId="16501" xr:uid="{00000000-0005-0000-0000-00003FA10000}"/>
    <cellStyle name="ReqInput 8 6 2" xfId="28458" xr:uid="{00000000-0005-0000-0000-000040A10000}"/>
    <cellStyle name="ReqInput 8 7" xfId="16502" xr:uid="{00000000-0005-0000-0000-000041A10000}"/>
    <cellStyle name="ReqInput 8 7 2" xfId="32295" xr:uid="{00000000-0005-0000-0000-000042A10000}"/>
    <cellStyle name="ReqInput 8 8" xfId="36315" xr:uid="{00000000-0005-0000-0000-000043A10000}"/>
    <cellStyle name="ReqInput 8 8 2" xfId="41201" xr:uid="{00000000-0005-0000-0000-000044A10000}"/>
    <cellStyle name="ReqInput 8 8 3" xfId="40138" xr:uid="{00000000-0005-0000-0000-000045A10000}"/>
    <cellStyle name="ReqInput 8 9" xfId="40035" xr:uid="{00000000-0005-0000-0000-000046A10000}"/>
    <cellStyle name="ReqInput 9" xfId="16503" xr:uid="{00000000-0005-0000-0000-000047A10000}"/>
    <cellStyle name="ReqInput 9 10" xfId="18629" xr:uid="{00000000-0005-0000-0000-000048A10000}"/>
    <cellStyle name="ReqInput 9 2" xfId="16504" xr:uid="{00000000-0005-0000-0000-000049A10000}"/>
    <cellStyle name="ReqInput 9 2 2" xfId="16505" xr:uid="{00000000-0005-0000-0000-00004AA10000}"/>
    <cellStyle name="ReqInput 9 2 2 2" xfId="20796" xr:uid="{00000000-0005-0000-0000-00004BA10000}"/>
    <cellStyle name="ReqInput 9 2 3" xfId="16506" xr:uid="{00000000-0005-0000-0000-00004CA10000}"/>
    <cellStyle name="ReqInput 9 2 3 2" xfId="24627" xr:uid="{00000000-0005-0000-0000-00004DA10000}"/>
    <cellStyle name="ReqInput 9 2 4" xfId="16507" xr:uid="{00000000-0005-0000-0000-00004EA10000}"/>
    <cellStyle name="ReqInput 9 2 4 2" xfId="28463" xr:uid="{00000000-0005-0000-0000-00004FA10000}"/>
    <cellStyle name="ReqInput 9 2 5" xfId="16508" xr:uid="{00000000-0005-0000-0000-000050A10000}"/>
    <cellStyle name="ReqInput 9 2 5 2" xfId="32300" xr:uid="{00000000-0005-0000-0000-000051A10000}"/>
    <cellStyle name="ReqInput 9 2 6" xfId="36346" xr:uid="{00000000-0005-0000-0000-000052A10000}"/>
    <cellStyle name="ReqInput 9 2 6 2" xfId="41232" xr:uid="{00000000-0005-0000-0000-000053A10000}"/>
    <cellStyle name="ReqInput 9 2 6 3" xfId="41508" xr:uid="{00000000-0005-0000-0000-000054A10000}"/>
    <cellStyle name="ReqInput 9 2 7" xfId="40095" xr:uid="{00000000-0005-0000-0000-000055A10000}"/>
    <cellStyle name="ReqInput 9 2 8" xfId="40247" xr:uid="{00000000-0005-0000-0000-000056A10000}"/>
    <cellStyle name="ReqInput 9 2 9" xfId="20502" xr:uid="{00000000-0005-0000-0000-000057A10000}"/>
    <cellStyle name="ReqInput 9 3" xfId="16509" xr:uid="{00000000-0005-0000-0000-000058A10000}"/>
    <cellStyle name="ReqInput 9 3 2" xfId="20795" xr:uid="{00000000-0005-0000-0000-000059A10000}"/>
    <cellStyle name="ReqInput 9 4" xfId="16510" xr:uid="{00000000-0005-0000-0000-00005AA10000}"/>
    <cellStyle name="ReqInput 9 4 2" xfId="24626" xr:uid="{00000000-0005-0000-0000-00005BA10000}"/>
    <cellStyle name="ReqInput 9 5" xfId="16511" xr:uid="{00000000-0005-0000-0000-00005CA10000}"/>
    <cellStyle name="ReqInput 9 5 2" xfId="28462" xr:uid="{00000000-0005-0000-0000-00005DA10000}"/>
    <cellStyle name="ReqInput 9 6" xfId="16512" xr:uid="{00000000-0005-0000-0000-00005EA10000}"/>
    <cellStyle name="ReqInput 9 6 2" xfId="32299" xr:uid="{00000000-0005-0000-0000-00005FA10000}"/>
    <cellStyle name="ReqInput 9 7" xfId="36317" xr:uid="{00000000-0005-0000-0000-000060A10000}"/>
    <cellStyle name="ReqInput 9 7 2" xfId="41203" xr:uid="{00000000-0005-0000-0000-000061A10000}"/>
    <cellStyle name="ReqInput 9 7 3" xfId="41509" xr:uid="{00000000-0005-0000-0000-000062A10000}"/>
    <cellStyle name="ReqInput 9 8" xfId="40037" xr:uid="{00000000-0005-0000-0000-000063A10000}"/>
    <cellStyle name="ReqInput 9 9" xfId="40262" xr:uid="{00000000-0005-0000-0000-000064A10000}"/>
    <cellStyle name="RevList" xfId="35513" xr:uid="{00000000-0005-0000-0000-000065A10000}"/>
    <cellStyle name="RM" xfId="35514" xr:uid="{00000000-0005-0000-0000-000066A10000}"/>
    <cellStyle name="Saisie" xfId="33521" xr:uid="{00000000-0005-0000-0000-000067A10000}"/>
    <cellStyle name="Salida 2" xfId="16513" xr:uid="{00000000-0005-0000-0000-000068A10000}"/>
    <cellStyle name="Salida 2 10" xfId="38628" xr:uid="{00000000-0005-0000-0000-000069A10000}"/>
    <cellStyle name="Salida 2 10 2" xfId="41755" xr:uid="{00000000-0005-0000-0000-00006AA10000}"/>
    <cellStyle name="Salida 2 11" xfId="38632" xr:uid="{00000000-0005-0000-0000-00006BA10000}"/>
    <cellStyle name="Salida 2 11 2" xfId="41759" xr:uid="{00000000-0005-0000-0000-00006CA10000}"/>
    <cellStyle name="Salida 2 12" xfId="38430" xr:uid="{00000000-0005-0000-0000-00006DA10000}"/>
    <cellStyle name="Salida 2 2" xfId="16514" xr:uid="{00000000-0005-0000-0000-00006EA10000}"/>
    <cellStyle name="Salida 2 2 2" xfId="16515" xr:uid="{00000000-0005-0000-0000-00006FA10000}"/>
    <cellStyle name="Salida 2 2 2 2" xfId="24629" xr:uid="{00000000-0005-0000-0000-000070A10000}"/>
    <cellStyle name="Salida 2 2 3" xfId="33593" xr:uid="{00000000-0005-0000-0000-000071A10000}"/>
    <cellStyle name="Salida 2 2 3 2" xfId="35970" xr:uid="{00000000-0005-0000-0000-000072A10000}"/>
    <cellStyle name="Salida 2 2 3 2 2" xfId="40901" xr:uid="{00000000-0005-0000-0000-000073A10000}"/>
    <cellStyle name="Salida 2 2 3 2 3" xfId="39113" xr:uid="{00000000-0005-0000-0000-000074A10000}"/>
    <cellStyle name="Salida 2 2 3 3" xfId="40395" xr:uid="{00000000-0005-0000-0000-000075A10000}"/>
    <cellStyle name="Salida 2 2 3 4" xfId="38685" xr:uid="{00000000-0005-0000-0000-000076A10000}"/>
    <cellStyle name="Salida 2 2 4" xfId="35639" xr:uid="{00000000-0005-0000-0000-000077A10000}"/>
    <cellStyle name="Salida 2 2 4 2" xfId="40684" xr:uid="{00000000-0005-0000-0000-000078A10000}"/>
    <cellStyle name="Salida 2 2 4 3" xfId="38897" xr:uid="{00000000-0005-0000-0000-000079A10000}"/>
    <cellStyle name="Salida 2 2 5" xfId="35727" xr:uid="{00000000-0005-0000-0000-00007AA10000}"/>
    <cellStyle name="Salida 2 2 6" xfId="36229" xr:uid="{00000000-0005-0000-0000-00007BA10000}"/>
    <cellStyle name="Salida 2 2 6 2" xfId="41131" xr:uid="{00000000-0005-0000-0000-00007CA10000}"/>
    <cellStyle name="Salida 2 2 6 3" xfId="39333" xr:uid="{00000000-0005-0000-0000-00007DA10000}"/>
    <cellStyle name="Salida 2 2 7" xfId="38627" xr:uid="{00000000-0005-0000-0000-00007EA10000}"/>
    <cellStyle name="Salida 2 2 7 2" xfId="41754" xr:uid="{00000000-0005-0000-0000-00007FA10000}"/>
    <cellStyle name="Salida 2 2 8" xfId="38631" xr:uid="{00000000-0005-0000-0000-000080A10000}"/>
    <cellStyle name="Salida 2 2 8 2" xfId="41758" xr:uid="{00000000-0005-0000-0000-000081A10000}"/>
    <cellStyle name="Salida 2 2 9" xfId="38656" xr:uid="{00000000-0005-0000-0000-000082A10000}"/>
    <cellStyle name="Salida 2 3" xfId="16516" xr:uid="{00000000-0005-0000-0000-000083A10000}"/>
    <cellStyle name="Salida 2 3 2" xfId="37230" xr:uid="{00000000-0005-0000-0000-000084A10000}"/>
    <cellStyle name="Salida 2 3 2 2" xfId="41559" xr:uid="{00000000-0005-0000-0000-000085A10000}"/>
    <cellStyle name="Salida 2 3 2 3" xfId="39567" xr:uid="{00000000-0005-0000-0000-000086A10000}"/>
    <cellStyle name="Salida 2 3 3" xfId="28465" xr:uid="{00000000-0005-0000-0000-000087A10000}"/>
    <cellStyle name="Salida 2 4" xfId="16517" xr:uid="{00000000-0005-0000-0000-000088A10000}"/>
    <cellStyle name="Salida 2 4 2" xfId="37231" xr:uid="{00000000-0005-0000-0000-000089A10000}"/>
    <cellStyle name="Salida 2 4 2 2" xfId="41560" xr:uid="{00000000-0005-0000-0000-00008AA10000}"/>
    <cellStyle name="Salida 2 4 2 3" xfId="39568" xr:uid="{00000000-0005-0000-0000-00008BA10000}"/>
    <cellStyle name="Salida 2 4 3" xfId="32302" xr:uid="{00000000-0005-0000-0000-00008CA10000}"/>
    <cellStyle name="Salida 2 5" xfId="33592" xr:uid="{00000000-0005-0000-0000-00008DA10000}"/>
    <cellStyle name="Salida 2 5 2" xfId="35969" xr:uid="{00000000-0005-0000-0000-00008EA10000}"/>
    <cellStyle name="Salida 2 5 2 2" xfId="40900" xr:uid="{00000000-0005-0000-0000-00008FA10000}"/>
    <cellStyle name="Salida 2 5 2 3" xfId="39112" xr:uid="{00000000-0005-0000-0000-000090A10000}"/>
    <cellStyle name="Salida 2 5 3" xfId="37232" xr:uid="{00000000-0005-0000-0000-000091A10000}"/>
    <cellStyle name="Salida 2 5 3 2" xfId="41561" xr:uid="{00000000-0005-0000-0000-000092A10000}"/>
    <cellStyle name="Salida 2 5 3 3" xfId="39569" xr:uid="{00000000-0005-0000-0000-000093A10000}"/>
    <cellStyle name="Salida 2 5 4" xfId="40394" xr:uid="{00000000-0005-0000-0000-000094A10000}"/>
    <cellStyle name="Salida 2 5 5" xfId="38684" xr:uid="{00000000-0005-0000-0000-000095A10000}"/>
    <cellStyle name="Salida 2 6" xfId="35515" xr:uid="{00000000-0005-0000-0000-000096A10000}"/>
    <cellStyle name="Salida 2 6 2" xfId="37233" xr:uid="{00000000-0005-0000-0000-000097A10000}"/>
    <cellStyle name="Salida 2 6 2 2" xfId="41562" xr:uid="{00000000-0005-0000-0000-000098A10000}"/>
    <cellStyle name="Salida 2 6 2 3" xfId="39570" xr:uid="{00000000-0005-0000-0000-000099A10000}"/>
    <cellStyle name="Salida 2 7" xfId="35640" xr:uid="{00000000-0005-0000-0000-00009AA10000}"/>
    <cellStyle name="Salida 2 7 2" xfId="40685" xr:uid="{00000000-0005-0000-0000-00009BA10000}"/>
    <cellStyle name="Salida 2 7 3" xfId="38898" xr:uid="{00000000-0005-0000-0000-00009CA10000}"/>
    <cellStyle name="Salida 2 8" xfId="35665" xr:uid="{00000000-0005-0000-0000-00009DA10000}"/>
    <cellStyle name="Salida 2 8 2" xfId="40696" xr:uid="{00000000-0005-0000-0000-00009EA10000}"/>
    <cellStyle name="Salida 2 8 3" xfId="38909" xr:uid="{00000000-0005-0000-0000-00009FA10000}"/>
    <cellStyle name="Salida 2 9" xfId="36228" xr:uid="{00000000-0005-0000-0000-0000A0A10000}"/>
    <cellStyle name="Salida 2 9 2" xfId="41130" xr:uid="{00000000-0005-0000-0000-0000A1A10000}"/>
    <cellStyle name="Salida 2 9 3" xfId="39332" xr:uid="{00000000-0005-0000-0000-0000A2A10000}"/>
    <cellStyle name="Salida 3" xfId="16518" xr:uid="{00000000-0005-0000-0000-0000A3A10000}"/>
    <cellStyle name="Salida 3 2" xfId="16519" xr:uid="{00000000-0005-0000-0000-0000A4A10000}"/>
    <cellStyle name="Salida 3 2 2" xfId="37235" xr:uid="{00000000-0005-0000-0000-0000A5A10000}"/>
    <cellStyle name="Salida 3 2 2 2" xfId="41564" xr:uid="{00000000-0005-0000-0000-0000A6A10000}"/>
    <cellStyle name="Salida 3 2 2 3" xfId="39572" xr:uid="{00000000-0005-0000-0000-0000A7A10000}"/>
    <cellStyle name="Salida 3 2 3" xfId="20797" xr:uid="{00000000-0005-0000-0000-0000A8A10000}"/>
    <cellStyle name="Salida 3 3" xfId="35516" xr:uid="{00000000-0005-0000-0000-0000A9A10000}"/>
    <cellStyle name="Salida 3 3 2" xfId="37236" xr:uid="{00000000-0005-0000-0000-0000AAA10000}"/>
    <cellStyle name="Salida 3 3 2 2" xfId="41565" xr:uid="{00000000-0005-0000-0000-0000ABA10000}"/>
    <cellStyle name="Salida 3 3 2 3" xfId="39573" xr:uid="{00000000-0005-0000-0000-0000ACA10000}"/>
    <cellStyle name="Salida 3 4" xfId="35684" xr:uid="{00000000-0005-0000-0000-0000ADA10000}"/>
    <cellStyle name="Salida 3 4 2" xfId="37237" xr:uid="{00000000-0005-0000-0000-0000AEA10000}"/>
    <cellStyle name="Salida 3 4 2 2" xfId="41566" xr:uid="{00000000-0005-0000-0000-0000AFA10000}"/>
    <cellStyle name="Salida 3 4 2 3" xfId="39574" xr:uid="{00000000-0005-0000-0000-0000B0A10000}"/>
    <cellStyle name="Salida 3 4 3" xfId="40703" xr:uid="{00000000-0005-0000-0000-0000B1A10000}"/>
    <cellStyle name="Salida 3 4 4" xfId="38916" xr:uid="{00000000-0005-0000-0000-0000B2A10000}"/>
    <cellStyle name="Salida 3 5" xfId="37238" xr:uid="{00000000-0005-0000-0000-0000B3A10000}"/>
    <cellStyle name="Salida 3 5 2" xfId="41567" xr:uid="{00000000-0005-0000-0000-0000B4A10000}"/>
    <cellStyle name="Salida 3 5 3" xfId="39575" xr:uid="{00000000-0005-0000-0000-0000B5A10000}"/>
    <cellStyle name="Salida 3 6" xfId="37239" xr:uid="{00000000-0005-0000-0000-0000B6A10000}"/>
    <cellStyle name="Salida 3 6 2" xfId="41568" xr:uid="{00000000-0005-0000-0000-0000B7A10000}"/>
    <cellStyle name="Salida 3 6 3" xfId="39576" xr:uid="{00000000-0005-0000-0000-0000B8A10000}"/>
    <cellStyle name="Salida 3 7" xfId="37234" xr:uid="{00000000-0005-0000-0000-0000B9A10000}"/>
    <cellStyle name="Salida 3 7 2" xfId="41563" xr:uid="{00000000-0005-0000-0000-0000BAA10000}"/>
    <cellStyle name="Salida 3 7 3" xfId="39571" xr:uid="{00000000-0005-0000-0000-0000BBA10000}"/>
    <cellStyle name="Salida 3 8" xfId="39936" xr:uid="{00000000-0005-0000-0000-0000BCA10000}"/>
    <cellStyle name="Salida 4" xfId="16520" xr:uid="{00000000-0005-0000-0000-0000BDA10000}"/>
    <cellStyle name="Salida 4 2" xfId="24628" xr:uid="{00000000-0005-0000-0000-0000BEA10000}"/>
    <cellStyle name="Salida 5" xfId="16521" xr:uid="{00000000-0005-0000-0000-0000BFA10000}"/>
    <cellStyle name="Salida 5 2" xfId="28464" xr:uid="{00000000-0005-0000-0000-0000C0A10000}"/>
    <cellStyle name="Salida 6" xfId="16522" xr:uid="{00000000-0005-0000-0000-0000C1A10000}"/>
    <cellStyle name="Salida 6 2" xfId="32301" xr:uid="{00000000-0005-0000-0000-0000C2A10000}"/>
    <cellStyle name="Salida 7" xfId="16523" xr:uid="{00000000-0005-0000-0000-0000C3A10000}"/>
    <cellStyle name="Salida 7 2" xfId="35756" xr:uid="{00000000-0005-0000-0000-0000C4A10000}"/>
    <cellStyle name="Salida 7 2 2" xfId="40710" xr:uid="{00000000-0005-0000-0000-0000C5A10000}"/>
    <cellStyle name="Salida 7 2 3" xfId="38922" xr:uid="{00000000-0005-0000-0000-0000C6A10000}"/>
    <cellStyle name="Salida 7 3" xfId="40287" xr:uid="{00000000-0005-0000-0000-0000C7A10000}"/>
    <cellStyle name="Salida 8" xfId="32579" xr:uid="{00000000-0005-0000-0000-0000C8A10000}"/>
    <cellStyle name="Standaard_Blad1" xfId="16524" xr:uid="{00000000-0005-0000-0000-0000C9A10000}"/>
    <cellStyle name="Standard 2" xfId="16525" xr:uid="{00000000-0005-0000-0000-0000CAA10000}"/>
    <cellStyle name="Standard 2 2" xfId="16526" xr:uid="{00000000-0005-0000-0000-0000CBA10000}"/>
    <cellStyle name="Standard 2 2 2" xfId="20798" xr:uid="{00000000-0005-0000-0000-0000CCA10000}"/>
    <cellStyle name="Standard 2 3" xfId="16527" xr:uid="{00000000-0005-0000-0000-0000CDA10000}"/>
    <cellStyle name="Standard 2 3 2" xfId="24630" xr:uid="{00000000-0005-0000-0000-0000CEA10000}"/>
    <cellStyle name="Standard 2 4" xfId="16528" xr:uid="{00000000-0005-0000-0000-0000CFA10000}"/>
    <cellStyle name="Standard 2 4 2" xfId="28466" xr:uid="{00000000-0005-0000-0000-0000D0A10000}"/>
    <cellStyle name="Standard 2 5" xfId="16529" xr:uid="{00000000-0005-0000-0000-0000D1A10000}"/>
    <cellStyle name="Standard 2 5 2" xfId="32303" xr:uid="{00000000-0005-0000-0000-0000D2A10000}"/>
    <cellStyle name="Step" xfId="33653" xr:uid="{00000000-0005-0000-0000-0000D3A10000}"/>
    <cellStyle name="Stile 1" xfId="33522" xr:uid="{00000000-0005-0000-0000-0000D4A10000}"/>
    <cellStyle name="Stile 1 2" xfId="33886" xr:uid="{00000000-0005-0000-0000-0000D5A10000}"/>
    <cellStyle name="Stile 1 2 2" xfId="36171" xr:uid="{00000000-0005-0000-0000-0000D6A10000}"/>
    <cellStyle name="Stile 1 2 2 2" xfId="32419" xr:uid="{00000000-0005-0000-0000-0000D7A10000}"/>
    <cellStyle name="Stile 1 2 2 2 2" xfId="41082" xr:uid="{00000000-0005-0000-0000-0000D8A10000}"/>
    <cellStyle name="Stile 1 2 2 3" xfId="40244" xr:uid="{00000000-0005-0000-0000-0000D9A10000}"/>
    <cellStyle name="Stile 1 2 2 4" xfId="39294" xr:uid="{00000000-0005-0000-0000-0000DAA10000}"/>
    <cellStyle name="Stile 1 2 3" xfId="40579" xr:uid="{00000000-0005-0000-0000-0000DBA10000}"/>
    <cellStyle name="Stile 1 3" xfId="35961" xr:uid="{00000000-0005-0000-0000-0000DCA10000}"/>
    <cellStyle name="Stile 1 3 2" xfId="32420" xr:uid="{00000000-0005-0000-0000-0000DDA10000}"/>
    <cellStyle name="Stile 1 3 2 2" xfId="40892" xr:uid="{00000000-0005-0000-0000-0000DEA10000}"/>
    <cellStyle name="Stile 1 3 3" xfId="40194" xr:uid="{00000000-0005-0000-0000-0000DFA10000}"/>
    <cellStyle name="Stile 1 3 4" xfId="39104" xr:uid="{00000000-0005-0000-0000-0000E0A10000}"/>
    <cellStyle name="Stile 1 4" xfId="38420" xr:uid="{00000000-0005-0000-0000-0000E1A10000}"/>
    <cellStyle name="Stile 1 4 2" xfId="38662" xr:uid="{00000000-0005-0000-0000-0000E2A10000}"/>
    <cellStyle name="Stile 1 4 3" xfId="39659" xr:uid="{00000000-0005-0000-0000-0000E3A10000}"/>
    <cellStyle name="Stile 1 5" xfId="38429" xr:uid="{00000000-0005-0000-0000-0000E4A10000}"/>
    <cellStyle name="Stile 1 5 2" xfId="41771" xr:uid="{00000000-0005-0000-0000-0000E5A10000}"/>
    <cellStyle name="Stile 1 5 3" xfId="39663" xr:uid="{00000000-0005-0000-0000-0000E6A10000}"/>
    <cellStyle name="Stile 1 6" xfId="40385" xr:uid="{00000000-0005-0000-0000-0000E7A10000}"/>
    <cellStyle name="Subtotal" xfId="35517" xr:uid="{00000000-0005-0000-0000-0000E8A10000}"/>
    <cellStyle name="Text" xfId="33654" xr:uid="{00000000-0005-0000-0000-0000E9A10000}"/>
    <cellStyle name="Texto de advertencia 2" xfId="16530" xr:uid="{00000000-0005-0000-0000-0000EBA10000}"/>
    <cellStyle name="Texto de advertencia 2 2" xfId="16531" xr:uid="{00000000-0005-0000-0000-0000ECA10000}"/>
    <cellStyle name="Texto de advertencia 2 2 2" xfId="16532" xr:uid="{00000000-0005-0000-0000-0000EDA10000}"/>
    <cellStyle name="Texto de advertencia 2 2 2 2" xfId="24632" xr:uid="{00000000-0005-0000-0000-0000EEA10000}"/>
    <cellStyle name="Texto de advertencia 2 2 3" xfId="33594" xr:uid="{00000000-0005-0000-0000-0000EFA10000}"/>
    <cellStyle name="Texto de advertencia 2 2 4" xfId="35728" xr:uid="{00000000-0005-0000-0000-0000F0A10000}"/>
    <cellStyle name="Texto de advertencia 2 3" xfId="16533" xr:uid="{00000000-0005-0000-0000-0000F1A10000}"/>
    <cellStyle name="Texto de advertencia 2 3 2" xfId="37240" xr:uid="{00000000-0005-0000-0000-0000F2A10000}"/>
    <cellStyle name="Texto de advertencia 2 3 3" xfId="28468" xr:uid="{00000000-0005-0000-0000-0000F3A10000}"/>
    <cellStyle name="Texto de advertencia 2 4" xfId="16534" xr:uid="{00000000-0005-0000-0000-0000F4A10000}"/>
    <cellStyle name="Texto de advertencia 2 4 2" xfId="37241" xr:uid="{00000000-0005-0000-0000-0000F5A10000}"/>
    <cellStyle name="Texto de advertencia 2 4 3" xfId="32305" xr:uid="{00000000-0005-0000-0000-0000F6A10000}"/>
    <cellStyle name="Texto de advertencia 2 5" xfId="35518" xr:uid="{00000000-0005-0000-0000-0000F7A10000}"/>
    <cellStyle name="Texto de advertencia 2 5 2" xfId="37242" xr:uid="{00000000-0005-0000-0000-0000F8A10000}"/>
    <cellStyle name="Texto de advertencia 2 6" xfId="37243" xr:uid="{00000000-0005-0000-0000-0000F9A10000}"/>
    <cellStyle name="Texto de advertencia 3" xfId="16535" xr:uid="{00000000-0005-0000-0000-0000FAA10000}"/>
    <cellStyle name="Texto de advertencia 3 2" xfId="16536" xr:uid="{00000000-0005-0000-0000-0000FBA10000}"/>
    <cellStyle name="Texto de advertencia 3 2 2" xfId="37245" xr:uid="{00000000-0005-0000-0000-0000FCA10000}"/>
    <cellStyle name="Texto de advertencia 3 2 3" xfId="20799" xr:uid="{00000000-0005-0000-0000-0000FDA10000}"/>
    <cellStyle name="Texto de advertencia 3 3" xfId="35519" xr:uid="{00000000-0005-0000-0000-0000FEA10000}"/>
    <cellStyle name="Texto de advertencia 3 3 2" xfId="37246" xr:uid="{00000000-0005-0000-0000-0000FFA10000}"/>
    <cellStyle name="Texto de advertencia 3 4" xfId="37247" xr:uid="{00000000-0005-0000-0000-000000A20000}"/>
    <cellStyle name="Texto de advertencia 3 5" xfId="37248" xr:uid="{00000000-0005-0000-0000-000001A20000}"/>
    <cellStyle name="Texto de advertencia 3 6" xfId="37249" xr:uid="{00000000-0005-0000-0000-000002A20000}"/>
    <cellStyle name="Texto de advertencia 3 7" xfId="37244" xr:uid="{00000000-0005-0000-0000-000003A20000}"/>
    <cellStyle name="Texto de advertencia 4" xfId="16537" xr:uid="{00000000-0005-0000-0000-000004A20000}"/>
    <cellStyle name="Texto de advertencia 4 2" xfId="24631" xr:uid="{00000000-0005-0000-0000-000005A20000}"/>
    <cellStyle name="Texto de advertencia 5" xfId="16538" xr:uid="{00000000-0005-0000-0000-000006A20000}"/>
    <cellStyle name="Texto de advertencia 5 2" xfId="28467" xr:uid="{00000000-0005-0000-0000-000007A20000}"/>
    <cellStyle name="Texto de advertencia 6" xfId="16539" xr:uid="{00000000-0005-0000-0000-000008A20000}"/>
    <cellStyle name="Texto de advertencia 6 2" xfId="32304" xr:uid="{00000000-0005-0000-0000-000009A20000}"/>
    <cellStyle name="Texto explicativo 2" xfId="16540" xr:uid="{00000000-0005-0000-0000-00000AA20000}"/>
    <cellStyle name="Texto explicativo 2 2" xfId="16541" xr:uid="{00000000-0005-0000-0000-00000BA20000}"/>
    <cellStyle name="Texto explicativo 2 2 2" xfId="16542" xr:uid="{00000000-0005-0000-0000-00000CA20000}"/>
    <cellStyle name="Texto explicativo 2 2 2 2" xfId="24634" xr:uid="{00000000-0005-0000-0000-00000DA20000}"/>
    <cellStyle name="Texto explicativo 2 2 3" xfId="33595" xr:uid="{00000000-0005-0000-0000-00000EA20000}"/>
    <cellStyle name="Texto explicativo 2 2 4" xfId="35729" xr:uid="{00000000-0005-0000-0000-00000FA20000}"/>
    <cellStyle name="Texto explicativo 2 3" xfId="16543" xr:uid="{00000000-0005-0000-0000-000010A20000}"/>
    <cellStyle name="Texto explicativo 2 3 2" xfId="37250" xr:uid="{00000000-0005-0000-0000-000011A20000}"/>
    <cellStyle name="Texto explicativo 2 3 3" xfId="28470" xr:uid="{00000000-0005-0000-0000-000012A20000}"/>
    <cellStyle name="Texto explicativo 2 4" xfId="16544" xr:uid="{00000000-0005-0000-0000-000013A20000}"/>
    <cellStyle name="Texto explicativo 2 4 2" xfId="37251" xr:uid="{00000000-0005-0000-0000-000014A20000}"/>
    <cellStyle name="Texto explicativo 2 4 3" xfId="32307" xr:uid="{00000000-0005-0000-0000-000015A20000}"/>
    <cellStyle name="Texto explicativo 2 5" xfId="35520" xr:uid="{00000000-0005-0000-0000-000016A20000}"/>
    <cellStyle name="Texto explicativo 2 5 2" xfId="37252" xr:uid="{00000000-0005-0000-0000-000017A20000}"/>
    <cellStyle name="Texto explicativo 2 6" xfId="37253" xr:uid="{00000000-0005-0000-0000-000018A20000}"/>
    <cellStyle name="Texto explicativo 3" xfId="16545" xr:uid="{00000000-0005-0000-0000-000019A20000}"/>
    <cellStyle name="Texto explicativo 3 2" xfId="16546" xr:uid="{00000000-0005-0000-0000-00001AA20000}"/>
    <cellStyle name="Texto explicativo 3 2 2" xfId="37255" xr:uid="{00000000-0005-0000-0000-00001BA20000}"/>
    <cellStyle name="Texto explicativo 3 2 3" xfId="20800" xr:uid="{00000000-0005-0000-0000-00001CA20000}"/>
    <cellStyle name="Texto explicativo 3 3" xfId="35521" xr:uid="{00000000-0005-0000-0000-00001DA20000}"/>
    <cellStyle name="Texto explicativo 3 3 2" xfId="37256" xr:uid="{00000000-0005-0000-0000-00001EA20000}"/>
    <cellStyle name="Texto explicativo 3 4" xfId="37257" xr:uid="{00000000-0005-0000-0000-00001FA20000}"/>
    <cellStyle name="Texto explicativo 3 5" xfId="37258" xr:uid="{00000000-0005-0000-0000-000020A20000}"/>
    <cellStyle name="Texto explicativo 3 6" xfId="37259" xr:uid="{00000000-0005-0000-0000-000021A20000}"/>
    <cellStyle name="Texto explicativo 3 7" xfId="37254" xr:uid="{00000000-0005-0000-0000-000022A20000}"/>
    <cellStyle name="Texto explicativo 4" xfId="16547" xr:uid="{00000000-0005-0000-0000-000023A20000}"/>
    <cellStyle name="Texto explicativo 4 2" xfId="24633" xr:uid="{00000000-0005-0000-0000-000024A20000}"/>
    <cellStyle name="Texto explicativo 5" xfId="16548" xr:uid="{00000000-0005-0000-0000-000025A20000}"/>
    <cellStyle name="Texto explicativo 5 2" xfId="28469" xr:uid="{00000000-0005-0000-0000-000026A20000}"/>
    <cellStyle name="Texto explicativo 6" xfId="16549" xr:uid="{00000000-0005-0000-0000-000027A20000}"/>
    <cellStyle name="Texto explicativo 6 2" xfId="32306" xr:uid="{00000000-0005-0000-0000-000028A20000}"/>
    <cellStyle name="Title" xfId="16610" xr:uid="{00000000-0005-0000-0000-000029A20000}"/>
    <cellStyle name="Title 2" xfId="33523" xr:uid="{00000000-0005-0000-0000-00002AA20000}"/>
    <cellStyle name="Title 3" xfId="36684" xr:uid="{00000000-0005-0000-0000-00002BA20000}"/>
    <cellStyle name="Title 3 2" xfId="41497" xr:uid="{00000000-0005-0000-0000-00002CA20000}"/>
    <cellStyle name="Title 3 3" xfId="40183" xr:uid="{00000000-0005-0000-0000-00002DA20000}"/>
    <cellStyle name="Title 4" xfId="40400" xr:uid="{00000000-0005-0000-0000-00002EA20000}"/>
    <cellStyle name="Title 5" xfId="40041" xr:uid="{00000000-0005-0000-0000-00002FA20000}"/>
    <cellStyle name="Titre" xfId="33524" xr:uid="{00000000-0005-0000-0000-000030A20000}"/>
    <cellStyle name="Titre 2" xfId="36656" xr:uid="{00000000-0005-0000-0000-000031A20000}"/>
    <cellStyle name="Titre 2 2" xfId="41483" xr:uid="{00000000-0005-0000-0000-000032A20000}"/>
    <cellStyle name="Titre 3" xfId="40386" xr:uid="{00000000-0005-0000-0000-000033A20000}"/>
    <cellStyle name="Titre 4" xfId="39878" xr:uid="{00000000-0005-0000-0000-000034A20000}"/>
    <cellStyle name="Titre_GirExcel 6 years 2008" xfId="16550" xr:uid="{00000000-0005-0000-0000-000035A20000}"/>
    <cellStyle name="Título 1 2" xfId="16551" xr:uid="{00000000-0005-0000-0000-000036A20000}"/>
    <cellStyle name="Título 1 2 2" xfId="16552" xr:uid="{00000000-0005-0000-0000-000037A20000}"/>
    <cellStyle name="Título 1 2 2 2" xfId="16553" xr:uid="{00000000-0005-0000-0000-000038A20000}"/>
    <cellStyle name="Título 1 2 2 2 2" xfId="24637" xr:uid="{00000000-0005-0000-0000-000039A20000}"/>
    <cellStyle name="Título 1 2 2 3" xfId="33596" xr:uid="{00000000-0005-0000-0000-00003AA20000}"/>
    <cellStyle name="Título 1 2 2 4" xfId="35730" xr:uid="{00000000-0005-0000-0000-00003BA20000}"/>
    <cellStyle name="Título 1 2 3" xfId="16554" xr:uid="{00000000-0005-0000-0000-00003CA20000}"/>
    <cellStyle name="Título 1 2 3 2" xfId="37260" xr:uid="{00000000-0005-0000-0000-00003DA20000}"/>
    <cellStyle name="Título 1 2 3 3" xfId="28473" xr:uid="{00000000-0005-0000-0000-00003EA20000}"/>
    <cellStyle name="Título 1 2 4" xfId="16555" xr:uid="{00000000-0005-0000-0000-00003FA20000}"/>
    <cellStyle name="Título 1 2 4 2" xfId="37261" xr:uid="{00000000-0005-0000-0000-000040A20000}"/>
    <cellStyle name="Título 1 2 4 3" xfId="32310" xr:uid="{00000000-0005-0000-0000-000041A20000}"/>
    <cellStyle name="Título 1 2 5" xfId="35522" xr:uid="{00000000-0005-0000-0000-000042A20000}"/>
    <cellStyle name="Título 1 2 5 2" xfId="37262" xr:uid="{00000000-0005-0000-0000-000043A20000}"/>
    <cellStyle name="Título 1 2 6" xfId="37263" xr:uid="{00000000-0005-0000-0000-000044A20000}"/>
    <cellStyle name="Título 1 3" xfId="16556" xr:uid="{00000000-0005-0000-0000-000045A20000}"/>
    <cellStyle name="Título 1 3 2" xfId="16557" xr:uid="{00000000-0005-0000-0000-000046A20000}"/>
    <cellStyle name="Título 1 3 2 2" xfId="37265" xr:uid="{00000000-0005-0000-0000-000047A20000}"/>
    <cellStyle name="Título 1 3 2 3" xfId="20802" xr:uid="{00000000-0005-0000-0000-000048A20000}"/>
    <cellStyle name="Título 1 3 3" xfId="35523" xr:uid="{00000000-0005-0000-0000-000049A20000}"/>
    <cellStyle name="Título 1 3 3 2" xfId="37266" xr:uid="{00000000-0005-0000-0000-00004AA20000}"/>
    <cellStyle name="Título 1 3 4" xfId="37267" xr:uid="{00000000-0005-0000-0000-00004BA20000}"/>
    <cellStyle name="Título 1 3 5" xfId="37268" xr:uid="{00000000-0005-0000-0000-00004CA20000}"/>
    <cellStyle name="Título 1 3 6" xfId="37269" xr:uid="{00000000-0005-0000-0000-00004DA20000}"/>
    <cellStyle name="Título 1 3 7" xfId="37264" xr:uid="{00000000-0005-0000-0000-00004EA20000}"/>
    <cellStyle name="Título 1 4" xfId="16558" xr:uid="{00000000-0005-0000-0000-00004FA20000}"/>
    <cellStyle name="Título 1 4 2" xfId="24636" xr:uid="{00000000-0005-0000-0000-000050A20000}"/>
    <cellStyle name="Título 1 5" xfId="16559" xr:uid="{00000000-0005-0000-0000-000051A20000}"/>
    <cellStyle name="Título 1 5 2" xfId="28472" xr:uid="{00000000-0005-0000-0000-000052A20000}"/>
    <cellStyle name="Título 1 6" xfId="16560" xr:uid="{00000000-0005-0000-0000-000053A20000}"/>
    <cellStyle name="Título 1 6 2" xfId="32309" xr:uid="{00000000-0005-0000-0000-000054A20000}"/>
    <cellStyle name="Título 1 7" xfId="16561" xr:uid="{00000000-0005-0000-0000-000055A20000}"/>
    <cellStyle name="Título 10" xfId="35606" xr:uid="{00000000-0005-0000-0000-000056A20000}"/>
    <cellStyle name="Título 2 2" xfId="16562" xr:uid="{00000000-0005-0000-0000-000057A20000}"/>
    <cellStyle name="Título 2 2 2" xfId="16563" xr:uid="{00000000-0005-0000-0000-000058A20000}"/>
    <cellStyle name="Título 2 2 2 2" xfId="16564" xr:uid="{00000000-0005-0000-0000-000059A20000}"/>
    <cellStyle name="Título 2 2 2 2 2" xfId="24639" xr:uid="{00000000-0005-0000-0000-00005AA20000}"/>
    <cellStyle name="Título 2 2 2 3" xfId="33597" xr:uid="{00000000-0005-0000-0000-00005BA20000}"/>
    <cellStyle name="Título 2 2 2 4" xfId="35731" xr:uid="{00000000-0005-0000-0000-00005CA20000}"/>
    <cellStyle name="Título 2 2 3" xfId="16565" xr:uid="{00000000-0005-0000-0000-00005DA20000}"/>
    <cellStyle name="Título 2 2 3 2" xfId="37270" xr:uid="{00000000-0005-0000-0000-00005EA20000}"/>
    <cellStyle name="Título 2 2 3 3" xfId="28475" xr:uid="{00000000-0005-0000-0000-00005FA20000}"/>
    <cellStyle name="Título 2 2 4" xfId="16566" xr:uid="{00000000-0005-0000-0000-000060A20000}"/>
    <cellStyle name="Título 2 2 4 2" xfId="37271" xr:uid="{00000000-0005-0000-0000-000061A20000}"/>
    <cellStyle name="Título 2 2 4 3" xfId="32312" xr:uid="{00000000-0005-0000-0000-000062A20000}"/>
    <cellStyle name="Título 2 2 5" xfId="35524" xr:uid="{00000000-0005-0000-0000-000063A20000}"/>
    <cellStyle name="Título 2 2 5 2" xfId="37272" xr:uid="{00000000-0005-0000-0000-000064A20000}"/>
    <cellStyle name="Título 2 2 6" xfId="37273" xr:uid="{00000000-0005-0000-0000-000065A20000}"/>
    <cellStyle name="Título 2 3" xfId="16567" xr:uid="{00000000-0005-0000-0000-000066A20000}"/>
    <cellStyle name="Título 2 3 2" xfId="16568" xr:uid="{00000000-0005-0000-0000-000067A20000}"/>
    <cellStyle name="Título 2 3 2 2" xfId="37275" xr:uid="{00000000-0005-0000-0000-000068A20000}"/>
    <cellStyle name="Título 2 3 2 3" xfId="20803" xr:uid="{00000000-0005-0000-0000-000069A20000}"/>
    <cellStyle name="Título 2 3 3" xfId="35525" xr:uid="{00000000-0005-0000-0000-00006AA20000}"/>
    <cellStyle name="Título 2 3 3 2" xfId="37276" xr:uid="{00000000-0005-0000-0000-00006BA20000}"/>
    <cellStyle name="Título 2 3 4" xfId="37277" xr:uid="{00000000-0005-0000-0000-00006CA20000}"/>
    <cellStyle name="Título 2 3 5" xfId="37278" xr:uid="{00000000-0005-0000-0000-00006DA20000}"/>
    <cellStyle name="Título 2 3 6" xfId="37279" xr:uid="{00000000-0005-0000-0000-00006EA20000}"/>
    <cellStyle name="Título 2 3 7" xfId="37274" xr:uid="{00000000-0005-0000-0000-00006FA20000}"/>
    <cellStyle name="Título 2 4" xfId="16569" xr:uid="{00000000-0005-0000-0000-000070A20000}"/>
    <cellStyle name="Título 2 4 2" xfId="24638" xr:uid="{00000000-0005-0000-0000-000071A20000}"/>
    <cellStyle name="Título 2 5" xfId="16570" xr:uid="{00000000-0005-0000-0000-000072A20000}"/>
    <cellStyle name="Título 2 5 2" xfId="28474" xr:uid="{00000000-0005-0000-0000-000073A20000}"/>
    <cellStyle name="Título 2 6" xfId="16571" xr:uid="{00000000-0005-0000-0000-000074A20000}"/>
    <cellStyle name="Título 2 6 2" xfId="32311" xr:uid="{00000000-0005-0000-0000-000075A20000}"/>
    <cellStyle name="Título 2 7" xfId="16572" xr:uid="{00000000-0005-0000-0000-000076A20000}"/>
    <cellStyle name="Título 3 2" xfId="16573" xr:uid="{00000000-0005-0000-0000-000077A20000}"/>
    <cellStyle name="Título 3 2 2" xfId="16574" xr:uid="{00000000-0005-0000-0000-000078A20000}"/>
    <cellStyle name="Título 3 2 2 2" xfId="16575" xr:uid="{00000000-0005-0000-0000-000079A20000}"/>
    <cellStyle name="Título 3 2 2 2 2" xfId="24641" xr:uid="{00000000-0005-0000-0000-00007AA20000}"/>
    <cellStyle name="Título 3 2 2 3" xfId="33599" xr:uid="{00000000-0005-0000-0000-00007BA20000}"/>
    <cellStyle name="Título 3 2 2 3 2" xfId="40396" xr:uid="{00000000-0005-0000-0000-00007CA20000}"/>
    <cellStyle name="Título 3 2 2 4" xfId="35732" xr:uid="{00000000-0005-0000-0000-00007DA20000}"/>
    <cellStyle name="Título 3 2 2 5" xfId="38619" xr:uid="{00000000-0005-0000-0000-00007EA20000}"/>
    <cellStyle name="Título 3 2 3" xfId="16576" xr:uid="{00000000-0005-0000-0000-00007FA20000}"/>
    <cellStyle name="Título 3 2 3 2" xfId="37281" xr:uid="{00000000-0005-0000-0000-000080A20000}"/>
    <cellStyle name="Título 3 2 3 2 2" xfId="41570" xr:uid="{00000000-0005-0000-0000-000081A20000}"/>
    <cellStyle name="Título 3 2 3 3" xfId="28477" xr:uid="{00000000-0005-0000-0000-000082A20000}"/>
    <cellStyle name="Título 3 2 4" xfId="16577" xr:uid="{00000000-0005-0000-0000-000083A20000}"/>
    <cellStyle name="Título 3 2 4 2" xfId="37282" xr:uid="{00000000-0005-0000-0000-000084A20000}"/>
    <cellStyle name="Título 3 2 4 2 2" xfId="41571" xr:uid="{00000000-0005-0000-0000-000085A20000}"/>
    <cellStyle name="Título 3 2 4 3" xfId="32314" xr:uid="{00000000-0005-0000-0000-000086A20000}"/>
    <cellStyle name="Título 3 2 5" xfId="35526" xr:uid="{00000000-0005-0000-0000-000087A20000}"/>
    <cellStyle name="Título 3 2 5 2" xfId="37283" xr:uid="{00000000-0005-0000-0000-000088A20000}"/>
    <cellStyle name="Título 3 2 5 2 2" xfId="41572" xr:uid="{00000000-0005-0000-0000-000089A20000}"/>
    <cellStyle name="Título 3 2 6" xfId="37284" xr:uid="{00000000-0005-0000-0000-00008AA20000}"/>
    <cellStyle name="Título 3 2 6 2" xfId="41573" xr:uid="{00000000-0005-0000-0000-00008BA20000}"/>
    <cellStyle name="Título 3 2 7" xfId="38620" xr:uid="{00000000-0005-0000-0000-00008CA20000}"/>
    <cellStyle name="Título 3 3" xfId="16578" xr:uid="{00000000-0005-0000-0000-00008DA20000}"/>
    <cellStyle name="Título 3 3 2" xfId="16579" xr:uid="{00000000-0005-0000-0000-00008EA20000}"/>
    <cellStyle name="Título 3 3 2 2" xfId="37286" xr:uid="{00000000-0005-0000-0000-00008FA20000}"/>
    <cellStyle name="Título 3 3 2 2 2" xfId="41575" xr:uid="{00000000-0005-0000-0000-000090A20000}"/>
    <cellStyle name="Título 3 3 2 3" xfId="20804" xr:uid="{00000000-0005-0000-0000-000091A20000}"/>
    <cellStyle name="Título 3 3 3" xfId="35527" xr:uid="{00000000-0005-0000-0000-000092A20000}"/>
    <cellStyle name="Título 3 3 3 2" xfId="37287" xr:uid="{00000000-0005-0000-0000-000093A20000}"/>
    <cellStyle name="Título 3 3 3 2 2" xfId="41576" xr:uid="{00000000-0005-0000-0000-000094A20000}"/>
    <cellStyle name="Título 3 3 4" xfId="37288" xr:uid="{00000000-0005-0000-0000-000095A20000}"/>
    <cellStyle name="Título 3 3 4 2" xfId="41577" xr:uid="{00000000-0005-0000-0000-000096A20000}"/>
    <cellStyle name="Título 3 3 5" xfId="37289" xr:uid="{00000000-0005-0000-0000-000097A20000}"/>
    <cellStyle name="Título 3 3 5 2" xfId="41578" xr:uid="{00000000-0005-0000-0000-000098A20000}"/>
    <cellStyle name="Título 3 3 6" xfId="37290" xr:uid="{00000000-0005-0000-0000-000099A20000}"/>
    <cellStyle name="Título 3 3 6 2" xfId="41579" xr:uid="{00000000-0005-0000-0000-00009AA20000}"/>
    <cellStyle name="Título 3 3 7" xfId="37285" xr:uid="{00000000-0005-0000-0000-00009BA20000}"/>
    <cellStyle name="Título 3 3 7 2" xfId="41574" xr:uid="{00000000-0005-0000-0000-00009CA20000}"/>
    <cellStyle name="Título 3 3 8" xfId="39935" xr:uid="{00000000-0005-0000-0000-00009DA20000}"/>
    <cellStyle name="Título 3 4" xfId="16580" xr:uid="{00000000-0005-0000-0000-00009EA20000}"/>
    <cellStyle name="Título 3 4 2" xfId="24640" xr:uid="{00000000-0005-0000-0000-00009FA20000}"/>
    <cellStyle name="Título 3 5" xfId="16581" xr:uid="{00000000-0005-0000-0000-0000A0A20000}"/>
    <cellStyle name="Título 3 5 2" xfId="28476" xr:uid="{00000000-0005-0000-0000-0000A1A20000}"/>
    <cellStyle name="Título 3 6" xfId="16582" xr:uid="{00000000-0005-0000-0000-0000A2A20000}"/>
    <cellStyle name="Título 3 6 2" xfId="32313" xr:uid="{00000000-0005-0000-0000-0000A3A20000}"/>
    <cellStyle name="Título 3 7" xfId="16583" xr:uid="{00000000-0005-0000-0000-0000A4A20000}"/>
    <cellStyle name="Título 4" xfId="16584" xr:uid="{00000000-0005-0000-0000-0000A5A20000}"/>
    <cellStyle name="Título 4 2" xfId="16585" xr:uid="{00000000-0005-0000-0000-0000A6A20000}"/>
    <cellStyle name="Título 4 2 2" xfId="16586" xr:uid="{00000000-0005-0000-0000-0000A7A20000}"/>
    <cellStyle name="Título 4 2 2 2" xfId="24642" xr:uid="{00000000-0005-0000-0000-0000A8A20000}"/>
    <cellStyle name="Título 4 2 3" xfId="33601" xr:uid="{00000000-0005-0000-0000-0000A9A20000}"/>
    <cellStyle name="Título 4 2 4" xfId="35733" xr:uid="{00000000-0005-0000-0000-0000AAA20000}"/>
    <cellStyle name="Título 4 3" xfId="16587" xr:uid="{00000000-0005-0000-0000-0000ABA20000}"/>
    <cellStyle name="Título 4 3 2" xfId="37291" xr:uid="{00000000-0005-0000-0000-0000ACA20000}"/>
    <cellStyle name="Título 4 3 3" xfId="28478" xr:uid="{00000000-0005-0000-0000-0000ADA20000}"/>
    <cellStyle name="Título 4 4" xfId="16588" xr:uid="{00000000-0005-0000-0000-0000AEA20000}"/>
    <cellStyle name="Título 4 4 2" xfId="37292" xr:uid="{00000000-0005-0000-0000-0000AFA20000}"/>
    <cellStyle name="Título 4 4 3" xfId="32315" xr:uid="{00000000-0005-0000-0000-0000B0A20000}"/>
    <cellStyle name="Título 4 5" xfId="37293" xr:uid="{00000000-0005-0000-0000-0000B1A20000}"/>
    <cellStyle name="Título 4 6" xfId="37294" xr:uid="{00000000-0005-0000-0000-0000B2A20000}"/>
    <cellStyle name="Título 5" xfId="16589" xr:uid="{00000000-0005-0000-0000-0000B3A20000}"/>
    <cellStyle name="Título 5 2" xfId="37296" xr:uid="{00000000-0005-0000-0000-0000B4A20000}"/>
    <cellStyle name="Título 5 3" xfId="37297" xr:uid="{00000000-0005-0000-0000-0000B5A20000}"/>
    <cellStyle name="Título 5 4" xfId="37298" xr:uid="{00000000-0005-0000-0000-0000B6A20000}"/>
    <cellStyle name="Título 5 5" xfId="37299" xr:uid="{00000000-0005-0000-0000-0000B7A20000}"/>
    <cellStyle name="Título 5 6" xfId="37300" xr:uid="{00000000-0005-0000-0000-0000B8A20000}"/>
    <cellStyle name="Título 5 7" xfId="37295" xr:uid="{00000000-0005-0000-0000-0000B9A20000}"/>
    <cellStyle name="Título 5 8" xfId="20801" xr:uid="{00000000-0005-0000-0000-0000BAA20000}"/>
    <cellStyle name="Título 6" xfId="16590" xr:uid="{00000000-0005-0000-0000-0000BBA20000}"/>
    <cellStyle name="Título 6 2" xfId="24635" xr:uid="{00000000-0005-0000-0000-0000BCA20000}"/>
    <cellStyle name="Título 7" xfId="16591" xr:uid="{00000000-0005-0000-0000-0000BDA20000}"/>
    <cellStyle name="Título 7 2" xfId="28471" xr:uid="{00000000-0005-0000-0000-0000BEA20000}"/>
    <cellStyle name="Título 8" xfId="16592" xr:uid="{00000000-0005-0000-0000-0000BFA20000}"/>
    <cellStyle name="Título 8 2" xfId="32308" xr:uid="{00000000-0005-0000-0000-0000C0A20000}"/>
    <cellStyle name="Título 9" xfId="16593" xr:uid="{00000000-0005-0000-0000-0000C1A20000}"/>
    <cellStyle name="Título de hoja" xfId="16594" xr:uid="{00000000-0005-0000-0000-0000C2A20000}"/>
    <cellStyle name="Título de hoja 2" xfId="16595" xr:uid="{00000000-0005-0000-0000-0000C3A20000}"/>
    <cellStyle name="Título de hoja 2 2" xfId="20805" xr:uid="{00000000-0005-0000-0000-0000C4A20000}"/>
    <cellStyle name="Título de hoja 3" xfId="16596" xr:uid="{00000000-0005-0000-0000-0000C5A20000}"/>
    <cellStyle name="Título de hoja 3 2" xfId="24643" xr:uid="{00000000-0005-0000-0000-0000C6A20000}"/>
    <cellStyle name="Título de hoja 4" xfId="16597" xr:uid="{00000000-0005-0000-0000-0000C7A20000}"/>
    <cellStyle name="Título de hoja 4 2" xfId="28479" xr:uid="{00000000-0005-0000-0000-0000C8A20000}"/>
    <cellStyle name="Título de hoja 5" xfId="16598" xr:uid="{00000000-0005-0000-0000-0000C9A20000}"/>
    <cellStyle name="Título de hoja 5 2" xfId="32316" xr:uid="{00000000-0005-0000-0000-0000CAA20000}"/>
    <cellStyle name="Total" xfId="16619" builtinId="25" customBuiltin="1"/>
    <cellStyle name="Total 2" xfId="16599" xr:uid="{00000000-0005-0000-0000-0000CCA20000}"/>
    <cellStyle name="Total 2 10" xfId="38623" xr:uid="{00000000-0005-0000-0000-0000CDA20000}"/>
    <cellStyle name="Total 2 10 2" xfId="41752" xr:uid="{00000000-0005-0000-0000-0000CEA20000}"/>
    <cellStyle name="Total 2 10 3" xfId="39848" xr:uid="{00000000-0005-0000-0000-0000CFA20000}"/>
    <cellStyle name="Total 2 11" xfId="38614" xr:uid="{00000000-0005-0000-0000-0000D0A20000}"/>
    <cellStyle name="Total 2 11 2" xfId="39842" xr:uid="{00000000-0005-0000-0000-0000D1A20000}"/>
    <cellStyle name="Total 2 2" xfId="16600" xr:uid="{00000000-0005-0000-0000-0000D2A20000}"/>
    <cellStyle name="Total 2 2 2" xfId="16601" xr:uid="{00000000-0005-0000-0000-0000D3A20000}"/>
    <cellStyle name="Total 2 2 2 2" xfId="24645" xr:uid="{00000000-0005-0000-0000-0000D4A20000}"/>
    <cellStyle name="Total 2 2 3" xfId="33603" xr:uid="{00000000-0005-0000-0000-0000D5A20000}"/>
    <cellStyle name="Total 2 2 3 2" xfId="35972" xr:uid="{00000000-0005-0000-0000-0000D6A20000}"/>
    <cellStyle name="Total 2 2 3 2 2" xfId="40903" xr:uid="{00000000-0005-0000-0000-0000D7A20000}"/>
    <cellStyle name="Total 2 2 3 2 3" xfId="39115" xr:uid="{00000000-0005-0000-0000-0000D8A20000}"/>
    <cellStyle name="Total 2 2 3 3" xfId="40398" xr:uid="{00000000-0005-0000-0000-0000D9A20000}"/>
    <cellStyle name="Total 2 2 3 4" xfId="38687" xr:uid="{00000000-0005-0000-0000-0000DAA20000}"/>
    <cellStyle name="Total 2 2 4" xfId="35651" xr:uid="{00000000-0005-0000-0000-0000DBA20000}"/>
    <cellStyle name="Total 2 2 4 2" xfId="40692" xr:uid="{00000000-0005-0000-0000-0000DCA20000}"/>
    <cellStyle name="Total 2 2 4 3" xfId="38905" xr:uid="{00000000-0005-0000-0000-0000DDA20000}"/>
    <cellStyle name="Total 2 2 5" xfId="35734" xr:uid="{00000000-0005-0000-0000-0000DEA20000}"/>
    <cellStyle name="Total 2 2 6" xfId="36232" xr:uid="{00000000-0005-0000-0000-0000DFA20000}"/>
    <cellStyle name="Total 2 2 6 2" xfId="41133" xr:uid="{00000000-0005-0000-0000-0000E0A20000}"/>
    <cellStyle name="Total 2 2 6 3" xfId="39335" xr:uid="{00000000-0005-0000-0000-0000E1A20000}"/>
    <cellStyle name="Total 2 2 7" xfId="38622" xr:uid="{00000000-0005-0000-0000-0000E2A20000}"/>
    <cellStyle name="Total 2 2 7 2" xfId="41751" xr:uid="{00000000-0005-0000-0000-0000E3A20000}"/>
    <cellStyle name="Total 2 2 7 3" xfId="39847" xr:uid="{00000000-0005-0000-0000-0000E4A20000}"/>
    <cellStyle name="Total 2 2 8" xfId="38613" xr:uid="{00000000-0005-0000-0000-0000E5A20000}"/>
    <cellStyle name="Total 2 2 8 2" xfId="39841" xr:uid="{00000000-0005-0000-0000-0000E6A20000}"/>
    <cellStyle name="Total 2 3" xfId="16602" xr:uid="{00000000-0005-0000-0000-0000E7A20000}"/>
    <cellStyle name="Total 2 3 2" xfId="37301" xr:uid="{00000000-0005-0000-0000-0000E8A20000}"/>
    <cellStyle name="Total 2 3 2 2" xfId="41580" xr:uid="{00000000-0005-0000-0000-0000E9A20000}"/>
    <cellStyle name="Total 2 3 2 3" xfId="39577" xr:uid="{00000000-0005-0000-0000-0000EAA20000}"/>
    <cellStyle name="Total 2 3 3" xfId="28481" xr:uid="{00000000-0005-0000-0000-0000EBA20000}"/>
    <cellStyle name="Total 2 4" xfId="16603" xr:uid="{00000000-0005-0000-0000-0000ECA20000}"/>
    <cellStyle name="Total 2 4 2" xfId="37302" xr:uid="{00000000-0005-0000-0000-0000EDA20000}"/>
    <cellStyle name="Total 2 4 2 2" xfId="41581" xr:uid="{00000000-0005-0000-0000-0000EEA20000}"/>
    <cellStyle name="Total 2 4 2 3" xfId="39578" xr:uid="{00000000-0005-0000-0000-0000EFA20000}"/>
    <cellStyle name="Total 2 4 3" xfId="32318" xr:uid="{00000000-0005-0000-0000-0000F0A20000}"/>
    <cellStyle name="Total 2 5" xfId="33602" xr:uid="{00000000-0005-0000-0000-0000F1A20000}"/>
    <cellStyle name="Total 2 5 2" xfId="35971" xr:uid="{00000000-0005-0000-0000-0000F2A20000}"/>
    <cellStyle name="Total 2 5 2 2" xfId="40902" xr:uid="{00000000-0005-0000-0000-0000F3A20000}"/>
    <cellStyle name="Total 2 5 2 3" xfId="39114" xr:uid="{00000000-0005-0000-0000-0000F4A20000}"/>
    <cellStyle name="Total 2 5 3" xfId="37303" xr:uid="{00000000-0005-0000-0000-0000F5A20000}"/>
    <cellStyle name="Total 2 5 3 2" xfId="41582" xr:uid="{00000000-0005-0000-0000-0000F6A20000}"/>
    <cellStyle name="Total 2 5 3 3" xfId="39579" xr:uid="{00000000-0005-0000-0000-0000F7A20000}"/>
    <cellStyle name="Total 2 5 4" xfId="40397" xr:uid="{00000000-0005-0000-0000-0000F8A20000}"/>
    <cellStyle name="Total 2 5 5" xfId="38686" xr:uid="{00000000-0005-0000-0000-0000F9A20000}"/>
    <cellStyle name="Total 2 6" xfId="35528" xr:uid="{00000000-0005-0000-0000-0000FAA20000}"/>
    <cellStyle name="Total 2 6 2" xfId="37304" xr:uid="{00000000-0005-0000-0000-0000FBA20000}"/>
    <cellStyle name="Total 2 6 2 2" xfId="41583" xr:uid="{00000000-0005-0000-0000-0000FCA20000}"/>
    <cellStyle name="Total 2 6 2 3" xfId="39580" xr:uid="{00000000-0005-0000-0000-0000FDA20000}"/>
    <cellStyle name="Total 2 7" xfId="35650" xr:uid="{00000000-0005-0000-0000-0000FEA20000}"/>
    <cellStyle name="Total 2 7 2" xfId="40691" xr:uid="{00000000-0005-0000-0000-0000FFA20000}"/>
    <cellStyle name="Total 2 7 3" xfId="38904" xr:uid="{00000000-0005-0000-0000-000000A30000}"/>
    <cellStyle name="Total 2 8" xfId="35666" xr:uid="{00000000-0005-0000-0000-000001A30000}"/>
    <cellStyle name="Total 2 8 2" xfId="40697" xr:uid="{00000000-0005-0000-0000-000002A30000}"/>
    <cellStyle name="Total 2 8 3" xfId="38910" xr:uid="{00000000-0005-0000-0000-000003A30000}"/>
    <cellStyle name="Total 2 9" xfId="36231" xr:uid="{00000000-0005-0000-0000-000004A30000}"/>
    <cellStyle name="Total 2 9 2" xfId="41132" xr:uid="{00000000-0005-0000-0000-000005A30000}"/>
    <cellStyle name="Total 2 9 3" xfId="39334" xr:uid="{00000000-0005-0000-0000-000006A30000}"/>
    <cellStyle name="Total 3" xfId="16604" xr:uid="{00000000-0005-0000-0000-000007A30000}"/>
    <cellStyle name="Total 3 10" xfId="39934" xr:uid="{00000000-0005-0000-0000-000008A30000}"/>
    <cellStyle name="Total 3 2" xfId="16605" xr:uid="{00000000-0005-0000-0000-000009A30000}"/>
    <cellStyle name="Total 3 2 2" xfId="37305" xr:uid="{00000000-0005-0000-0000-00000AA30000}"/>
    <cellStyle name="Total 3 2 2 2" xfId="41584" xr:uid="{00000000-0005-0000-0000-00000BA30000}"/>
    <cellStyle name="Total 3 2 2 3" xfId="39581" xr:uid="{00000000-0005-0000-0000-00000CA30000}"/>
    <cellStyle name="Total 3 2 3" xfId="20806" xr:uid="{00000000-0005-0000-0000-00000DA30000}"/>
    <cellStyle name="Total 3 3" xfId="33526" xr:uid="{00000000-0005-0000-0000-00000EA30000}"/>
    <cellStyle name="Total 3 3 2" xfId="35962" xr:uid="{00000000-0005-0000-0000-00000FA30000}"/>
    <cellStyle name="Total 3 3 2 2" xfId="40893" xr:uid="{00000000-0005-0000-0000-000010A30000}"/>
    <cellStyle name="Total 3 3 2 3" xfId="39105" xr:uid="{00000000-0005-0000-0000-000011A30000}"/>
    <cellStyle name="Total 3 3 3" xfId="37306" xr:uid="{00000000-0005-0000-0000-000012A30000}"/>
    <cellStyle name="Total 3 3 3 2" xfId="41585" xr:uid="{00000000-0005-0000-0000-000013A30000}"/>
    <cellStyle name="Total 3 3 3 3" xfId="39582" xr:uid="{00000000-0005-0000-0000-000014A30000}"/>
    <cellStyle name="Total 3 3 4" xfId="40387" xr:uid="{00000000-0005-0000-0000-000015A30000}"/>
    <cellStyle name="Total 3 4" xfId="33887" xr:uid="{00000000-0005-0000-0000-000016A30000}"/>
    <cellStyle name="Total 3 4 2" xfId="36172" xr:uid="{00000000-0005-0000-0000-000017A30000}"/>
    <cellStyle name="Total 3 4 2 2" xfId="41083" xr:uid="{00000000-0005-0000-0000-000018A30000}"/>
    <cellStyle name="Total 3 4 2 3" xfId="39295" xr:uid="{00000000-0005-0000-0000-000019A30000}"/>
    <cellStyle name="Total 3 4 3" xfId="37307" xr:uid="{00000000-0005-0000-0000-00001AA30000}"/>
    <cellStyle name="Total 3 4 3 2" xfId="41586" xr:uid="{00000000-0005-0000-0000-00001BA30000}"/>
    <cellStyle name="Total 3 4 3 3" xfId="39583" xr:uid="{00000000-0005-0000-0000-00001CA30000}"/>
    <cellStyle name="Total 3 4 4" xfId="40580" xr:uid="{00000000-0005-0000-0000-00001DA30000}"/>
    <cellStyle name="Total 3 4 5" xfId="38866" xr:uid="{00000000-0005-0000-0000-00001EA30000}"/>
    <cellStyle name="Total 3 5" xfId="35529" xr:uid="{00000000-0005-0000-0000-00001FA30000}"/>
    <cellStyle name="Total 3 5 2" xfId="37308" xr:uid="{00000000-0005-0000-0000-000020A30000}"/>
    <cellStyle name="Total 3 5 2 2" xfId="41587" xr:uid="{00000000-0005-0000-0000-000021A30000}"/>
    <cellStyle name="Total 3 5 2 3" xfId="39584" xr:uid="{00000000-0005-0000-0000-000022A30000}"/>
    <cellStyle name="Total 3 6" xfId="35685" xr:uid="{00000000-0005-0000-0000-000023A30000}"/>
    <cellStyle name="Total 3 6 2" xfId="37309" xr:uid="{00000000-0005-0000-0000-000024A30000}"/>
    <cellStyle name="Total 3 6 2 2" xfId="41588" xr:uid="{00000000-0005-0000-0000-000025A30000}"/>
    <cellStyle name="Total 3 6 2 3" xfId="39585" xr:uid="{00000000-0005-0000-0000-000026A30000}"/>
    <cellStyle name="Total 3 6 3" xfId="40704" xr:uid="{00000000-0005-0000-0000-000027A30000}"/>
    <cellStyle name="Total 3 6 4" xfId="38917" xr:uid="{00000000-0005-0000-0000-000028A30000}"/>
    <cellStyle name="Total 3 7" xfId="36613" xr:uid="{00000000-0005-0000-0000-000029A30000}"/>
    <cellStyle name="Total 3 7 2" xfId="41469" xr:uid="{00000000-0005-0000-0000-00002AA30000}"/>
    <cellStyle name="Total 3 7 3" xfId="39514" xr:uid="{00000000-0005-0000-0000-00002BA30000}"/>
    <cellStyle name="Total 3 8" xfId="38427" xr:uid="{00000000-0005-0000-0000-00002CA30000}"/>
    <cellStyle name="Total 3 8 2" xfId="41749" xr:uid="{00000000-0005-0000-0000-00002DA30000}"/>
    <cellStyle name="Total 3 8 3" xfId="39662" xr:uid="{00000000-0005-0000-0000-00002EA30000}"/>
    <cellStyle name="Total 3 9" xfId="39877" xr:uid="{00000000-0005-0000-0000-00002FA30000}"/>
    <cellStyle name="Total 4" xfId="16606" xr:uid="{00000000-0005-0000-0000-000030A30000}"/>
    <cellStyle name="Total 4 2" xfId="24644" xr:uid="{00000000-0005-0000-0000-000031A30000}"/>
    <cellStyle name="Total 5" xfId="16607" xr:uid="{00000000-0005-0000-0000-000032A30000}"/>
    <cellStyle name="Total 5 2" xfId="28480" xr:uid="{00000000-0005-0000-0000-000033A30000}"/>
    <cellStyle name="Total 6" xfId="16608" xr:uid="{00000000-0005-0000-0000-000034A30000}"/>
    <cellStyle name="Total 6 2" xfId="32317" xr:uid="{00000000-0005-0000-0000-000035A30000}"/>
    <cellStyle name="Total 7" xfId="16609" xr:uid="{00000000-0005-0000-0000-000036A30000}"/>
    <cellStyle name="Total 7 2" xfId="35757" xr:uid="{00000000-0005-0000-0000-000037A30000}"/>
    <cellStyle name="Total 7 2 2" xfId="40711" xr:uid="{00000000-0005-0000-0000-000038A30000}"/>
    <cellStyle name="Total 7 2 3" xfId="38923" xr:uid="{00000000-0005-0000-0000-000039A30000}"/>
    <cellStyle name="Total 7 3" xfId="40288" xr:uid="{00000000-0005-0000-0000-00003AA30000}"/>
    <cellStyle name="Valuta (0)_DATA" xfId="33003" xr:uid="{00000000-0005-0000-0000-00003BA30000}"/>
    <cellStyle name="Valuta 2" xfId="33527" xr:uid="{00000000-0005-0000-0000-00003CA30000}"/>
    <cellStyle name="Valuta 2 2" xfId="33528" xr:uid="{00000000-0005-0000-0000-00003DA30000}"/>
    <cellStyle name="Valuta 3" xfId="33529" xr:uid="{00000000-0005-0000-0000-00003EA30000}"/>
    <cellStyle name="Valuta 3 2" xfId="33530" xr:uid="{00000000-0005-0000-0000-00003FA30000}"/>
    <cellStyle name="Valuta 4" xfId="33531" xr:uid="{00000000-0005-0000-0000-000040A30000}"/>
    <cellStyle name="Valuta 4 2" xfId="33532" xr:uid="{00000000-0005-0000-0000-000041A30000}"/>
    <cellStyle name="Valuta 5" xfId="33533" xr:uid="{00000000-0005-0000-0000-000042A30000}"/>
    <cellStyle name="Valuta 5 2" xfId="33534" xr:uid="{00000000-0005-0000-0000-000043A30000}"/>
    <cellStyle name="Valuta 6" xfId="33535" xr:uid="{00000000-0005-0000-0000-000044A30000}"/>
    <cellStyle name="Valuta 6 2" xfId="33536" xr:uid="{00000000-0005-0000-0000-000045A30000}"/>
    <cellStyle name="Währung" xfId="33537" xr:uid="{00000000-0005-0000-0000-000046A30000}"/>
    <cellStyle name="Warning Text" xfId="35067" builtinId="11" customBuiltin="1"/>
    <cellStyle name="Warning Text 2" xfId="33538" xr:uid="{00000000-0005-0000-0000-000047A30000}"/>
    <cellStyle name="Акцент1" xfId="35068" xr:uid="{00000000-0005-0000-0000-000048A30000}"/>
    <cellStyle name="Акцент2" xfId="35069" xr:uid="{00000000-0005-0000-0000-000049A30000}"/>
    <cellStyle name="Акцент3" xfId="35070" xr:uid="{00000000-0005-0000-0000-00004AA30000}"/>
    <cellStyle name="Акцент4" xfId="35071" xr:uid="{00000000-0005-0000-0000-00004BA30000}"/>
    <cellStyle name="Акцент5" xfId="35072" xr:uid="{00000000-0005-0000-0000-00004CA30000}"/>
    <cellStyle name="Акцент6" xfId="35073" xr:uid="{00000000-0005-0000-0000-00004DA30000}"/>
    <cellStyle name="Ввод " xfId="35074" xr:uid="{00000000-0005-0000-0000-00004EA30000}"/>
    <cellStyle name="Ввод  2" xfId="36180" xr:uid="{00000000-0005-0000-0000-00004FA30000}"/>
    <cellStyle name="Ввод  2 2" xfId="41090" xr:uid="{00000000-0005-0000-0000-000050A30000}"/>
    <cellStyle name="Ввод  2 3" xfId="39302" xr:uid="{00000000-0005-0000-0000-000051A30000}"/>
    <cellStyle name="Ввод  3" xfId="36614" xr:uid="{00000000-0005-0000-0000-000052A30000}"/>
    <cellStyle name="Ввод  3 2" xfId="41470" xr:uid="{00000000-0005-0000-0000-000053A30000}"/>
    <cellStyle name="Ввод  3 3" xfId="39515" xr:uid="{00000000-0005-0000-0000-000054A30000}"/>
    <cellStyle name="Ввод  4" xfId="40591" xr:uid="{00000000-0005-0000-0000-000055A30000}"/>
    <cellStyle name="Ввод  5" xfId="38873" xr:uid="{00000000-0005-0000-0000-000056A30000}"/>
    <cellStyle name="Вывод" xfId="35075" xr:uid="{00000000-0005-0000-0000-000057A30000}"/>
    <cellStyle name="Вывод 2" xfId="36181" xr:uid="{00000000-0005-0000-0000-000058A30000}"/>
    <cellStyle name="Вывод 2 2" xfId="41091" xr:uid="{00000000-0005-0000-0000-000059A30000}"/>
    <cellStyle name="Вывод 2 3" xfId="39303" xr:uid="{00000000-0005-0000-0000-00005AA30000}"/>
    <cellStyle name="Вывод 3" xfId="36615" xr:uid="{00000000-0005-0000-0000-00005BA30000}"/>
    <cellStyle name="Вывод 3 2" xfId="41471" xr:uid="{00000000-0005-0000-0000-00005CA30000}"/>
    <cellStyle name="Вывод 3 3" xfId="39516" xr:uid="{00000000-0005-0000-0000-00005DA30000}"/>
    <cellStyle name="Вывод 4" xfId="40592" xr:uid="{00000000-0005-0000-0000-00005EA30000}"/>
    <cellStyle name="Вывод 5" xfId="38874" xr:uid="{00000000-0005-0000-0000-00005FA30000}"/>
    <cellStyle name="Вычисление" xfId="35076" xr:uid="{00000000-0005-0000-0000-000060A30000}"/>
    <cellStyle name="Вычисление 2" xfId="36182" xr:uid="{00000000-0005-0000-0000-000061A30000}"/>
    <cellStyle name="Вычисление 2 2" xfId="41092" xr:uid="{00000000-0005-0000-0000-000062A30000}"/>
    <cellStyle name="Вычисление 2 3" xfId="39304" xr:uid="{00000000-0005-0000-0000-000063A30000}"/>
    <cellStyle name="Вычисление 3" xfId="36616" xr:uid="{00000000-0005-0000-0000-000064A30000}"/>
    <cellStyle name="Вычисление 3 2" xfId="41472" xr:uid="{00000000-0005-0000-0000-000065A30000}"/>
    <cellStyle name="Вычисление 3 3" xfId="39517" xr:uid="{00000000-0005-0000-0000-000066A30000}"/>
    <cellStyle name="Вычисление 4" xfId="40593" xr:uid="{00000000-0005-0000-0000-000067A30000}"/>
    <cellStyle name="Вычисление 5" xfId="38875" xr:uid="{00000000-0005-0000-0000-000068A30000}"/>
    <cellStyle name="Заголовок 1" xfId="35077" xr:uid="{00000000-0005-0000-0000-000069A30000}"/>
    <cellStyle name="Заголовок 2" xfId="35078" xr:uid="{00000000-0005-0000-0000-00006AA30000}"/>
    <cellStyle name="Заголовок 3" xfId="35079" xr:uid="{00000000-0005-0000-0000-00006BA30000}"/>
    <cellStyle name="Заголовок 3 2" xfId="38643" xr:uid="{00000000-0005-0000-0000-00006CA30000}"/>
    <cellStyle name="Заголовок 4" xfId="35080" xr:uid="{00000000-0005-0000-0000-00006DA30000}"/>
    <cellStyle name="Итог" xfId="35081" xr:uid="{00000000-0005-0000-0000-00006EA30000}"/>
    <cellStyle name="Итог 2" xfId="36183" xr:uid="{00000000-0005-0000-0000-00006FA30000}"/>
    <cellStyle name="Итог 2 2" xfId="41093" xr:uid="{00000000-0005-0000-0000-000070A30000}"/>
    <cellStyle name="Итог 2 3" xfId="39305" xr:uid="{00000000-0005-0000-0000-000071A30000}"/>
    <cellStyle name="Итог 3" xfId="36617" xr:uid="{00000000-0005-0000-0000-000072A30000}"/>
    <cellStyle name="Итог 3 2" xfId="41473" xr:uid="{00000000-0005-0000-0000-000073A30000}"/>
    <cellStyle name="Итог 3 3" xfId="39518" xr:uid="{00000000-0005-0000-0000-000074A30000}"/>
    <cellStyle name="Итог 4" xfId="40594" xr:uid="{00000000-0005-0000-0000-000075A30000}"/>
    <cellStyle name="Итог 5" xfId="38876" xr:uid="{00000000-0005-0000-0000-000076A30000}"/>
    <cellStyle name="Контрольная ячейка" xfId="35082" xr:uid="{00000000-0005-0000-0000-000077A30000}"/>
    <cellStyle name="Название" xfId="35083" xr:uid="{00000000-0005-0000-0000-000078A30000}"/>
    <cellStyle name="Нейтральный" xfId="35084" xr:uid="{00000000-0005-0000-0000-000079A30000}"/>
    <cellStyle name="Обычный 2" xfId="33539" xr:uid="{00000000-0005-0000-0000-00007AA30000}"/>
    <cellStyle name="Обычный_2002 Consolidation Template Send Out from Cinthia 13.03.02 2" xfId="33540" xr:uid="{00000000-0005-0000-0000-00007BA30000}"/>
    <cellStyle name="Плохой" xfId="35085" xr:uid="{00000000-0005-0000-0000-00007CA30000}"/>
    <cellStyle name="Пояснение" xfId="35086" xr:uid="{00000000-0005-0000-0000-00007DA30000}"/>
    <cellStyle name="Примечание" xfId="35087" xr:uid="{00000000-0005-0000-0000-00007EA30000}"/>
    <cellStyle name="Примечание 2" xfId="36184" xr:uid="{00000000-0005-0000-0000-00007FA30000}"/>
    <cellStyle name="Примечание 2 2" xfId="41094" xr:uid="{00000000-0005-0000-0000-000080A30000}"/>
    <cellStyle name="Примечание 2 3" xfId="39306" xr:uid="{00000000-0005-0000-0000-000081A30000}"/>
    <cellStyle name="Примечание 3" xfId="36618" xr:uid="{00000000-0005-0000-0000-000082A30000}"/>
    <cellStyle name="Примечание 3 2" xfId="41474" xr:uid="{00000000-0005-0000-0000-000083A30000}"/>
    <cellStyle name="Примечание 3 3" xfId="39519" xr:uid="{00000000-0005-0000-0000-000084A30000}"/>
    <cellStyle name="Примечание 4" xfId="40595" xr:uid="{00000000-0005-0000-0000-000085A30000}"/>
    <cellStyle name="Примечание 5" xfId="38877" xr:uid="{00000000-0005-0000-0000-000086A30000}"/>
    <cellStyle name="Связанная ячейка" xfId="35088" xr:uid="{00000000-0005-0000-0000-000087A30000}"/>
    <cellStyle name="Текст предупреждения" xfId="35089" xr:uid="{00000000-0005-0000-0000-000088A30000}"/>
    <cellStyle name="Финансовый 2" xfId="33541" xr:uid="{00000000-0005-0000-0000-000089A30000}"/>
    <cellStyle name="Финансовый 2 2" xfId="33542" xr:uid="{00000000-0005-0000-0000-00008AA30000}"/>
    <cellStyle name="Хороший" xfId="35091" xr:uid="{00000000-0005-0000-0000-00008BA30000}"/>
  </cellStyles>
  <dxfs count="16">
    <dxf>
      <numFmt numFmtId="176" formatCode="_-* #,##0.00\ _$_-;\-* #,##0.00\ _$_-;_-* &quot;-&quot;??\ _$_-;_-@_-"/>
    </dxf>
    <dxf>
      <numFmt numFmtId="176" formatCode="_-* #,##0.00\ _$_-;\-* #,##0.00\ _$_-;_-* &quot;-&quot;??\ _$_-;_-@_-"/>
    </dxf>
    <dxf>
      <numFmt numFmtId="180" formatCode="_-* #,##0\ _$_-;\-* #,##0\ _$_-;_-* &quot;-&quot;??\ _$_-;_-@_-"/>
    </dxf>
    <dxf>
      <numFmt numFmtId="176" formatCode="_-* #,##0.00\ _$_-;\-* #,##0.00\ _$_-;_-* &quot;-&quot;??\ _$_-;_-@_-"/>
    </dxf>
    <dxf>
      <numFmt numFmtId="180" formatCode="_-* #,##0\ _$_-;\-* #,##0\ _$_-;_-* &quot;-&quot;??\ _$_-;_-@_-"/>
    </dxf>
    <dxf>
      <font>
        <b val="0"/>
        <i val="0"/>
        <strike val="0"/>
        <condense val="0"/>
        <extend val="0"/>
        <outline val="0"/>
        <shadow val="0"/>
        <u val="none"/>
        <vertAlign val="baseline"/>
        <sz val="9"/>
        <color theme="1"/>
        <name val="Arial"/>
        <family val="2"/>
        <scheme val="none"/>
      </font>
      <numFmt numFmtId="5" formatCode="#,##0;\-#,##0"/>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theme="1"/>
        <name val="Arial"/>
        <family val="2"/>
        <scheme val="none"/>
      </font>
      <numFmt numFmtId="5" formatCode="#,##0;\-#,##0"/>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theme="1"/>
        <name val="Arial"/>
        <scheme val="none"/>
      </font>
      <numFmt numFmtId="257" formatCode="#,##0_);\(#,##0\)"/>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theme="1"/>
        <name val="Arial"/>
        <scheme val="none"/>
      </font>
      <numFmt numFmtId="257" formatCode="#,##0_);\(#,##0\)"/>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theme="1"/>
        <name val="Arial"/>
        <scheme val="none"/>
      </font>
      <numFmt numFmtId="257" formatCode="#,##0_);\(#,##0\)"/>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theme="1"/>
        <name val="Arial"/>
        <scheme val="none"/>
      </font>
      <numFmt numFmtId="257" formatCode="#,##0_);\(#,##0\)"/>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general" vertical="center" textRotation="0" wrapText="0" indent="0" justifyLastLine="0" shrinkToFit="0" readingOrder="0"/>
      <protection locked="1" hidden="0"/>
    </dxf>
    <dxf>
      <border outline="0">
        <top style="thin">
          <color theme="1" tint="0.59996337778862885"/>
        </top>
      </border>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general" vertical="center" textRotation="0" wrapText="0" indent="0" justifyLastLine="0" shrinkToFit="0" readingOrder="0"/>
      <protection locked="1" hidden="0"/>
    </dxf>
    <dxf>
      <border outline="0">
        <bottom style="thin">
          <color theme="1" tint="0.59996337778862885"/>
        </bottom>
      </border>
    </dxf>
    <dxf>
      <numFmt numFmtId="176" formatCode="_-* #,##0.00\ _$_-;\-* #,##0.00\ _$_-;_-* &quot;-&quot;??\ _$_-;_-@_-"/>
    </dxf>
  </dxfs>
  <tableStyles count="0" defaultTableStyle="TableStyleMedium9" defaultPivotStyle="PivotStyleLight16"/>
  <colors>
    <mruColors>
      <color rgb="FFFFFF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13077412382275744"/>
          <c:y val="4.5281798127221107E-2"/>
          <c:w val="0.85437455612166124"/>
          <c:h val="0.75464934587456733"/>
        </c:manualLayout>
      </c:layout>
      <c:barChart>
        <c:barDir val="col"/>
        <c:grouping val="clustered"/>
        <c:varyColors val="0"/>
        <c:ser>
          <c:idx val="0"/>
          <c:order val="0"/>
          <c:tx>
            <c:strRef>
              <c:f>Graficos!$R$4</c:f>
              <c:strCache>
                <c:ptCount val="1"/>
                <c:pt idx="0">
                  <c:v>Accumulated Disbursements</c:v>
                </c:pt>
              </c:strCache>
            </c:strRef>
          </c:tx>
          <c:spPr>
            <a:solidFill>
              <a:schemeClr val="accent3"/>
            </a:solidFill>
          </c:spPr>
          <c:invertIfNegative val="0"/>
          <c:cat>
            <c:numRef>
              <c:f>Graficos!$Q$5:$Q$7</c:f>
              <c:numCache>
                <c:formatCode>[$-409]mmm\-yy;@</c:formatCode>
                <c:ptCount val="3"/>
                <c:pt idx="0">
                  <c:v>44105</c:v>
                </c:pt>
                <c:pt idx="1">
                  <c:v>44136</c:v>
                </c:pt>
                <c:pt idx="2">
                  <c:v>44166</c:v>
                </c:pt>
              </c:numCache>
            </c:numRef>
          </c:cat>
          <c:val>
            <c:numRef>
              <c:f>Graficos!$R$5:$R$7</c:f>
              <c:numCache>
                <c:formatCode>0.0"MM"</c:formatCode>
                <c:ptCount val="3"/>
                <c:pt idx="0">
                  <c:v>4.2</c:v>
                </c:pt>
                <c:pt idx="1">
                  <c:v>4.2</c:v>
                </c:pt>
                <c:pt idx="2">
                  <c:v>12.45</c:v>
                </c:pt>
              </c:numCache>
            </c:numRef>
          </c:val>
          <c:extLst>
            <c:ext xmlns:c16="http://schemas.microsoft.com/office/drawing/2014/chart" uri="{C3380CC4-5D6E-409C-BE32-E72D297353CC}">
              <c16:uniqueId val="{00000000-D992-4F1B-B1FC-B53139B1906B}"/>
            </c:ext>
          </c:extLst>
        </c:ser>
        <c:dLbls>
          <c:showLegendKey val="0"/>
          <c:showVal val="0"/>
          <c:showCatName val="0"/>
          <c:showSerName val="0"/>
          <c:showPercent val="0"/>
          <c:showBubbleSize val="0"/>
        </c:dLbls>
        <c:gapWidth val="5"/>
        <c:overlap val="-22"/>
        <c:axId val="436799744"/>
        <c:axId val="436805632"/>
      </c:barChart>
      <c:catAx>
        <c:axId val="436799744"/>
        <c:scaling>
          <c:orientation val="minMax"/>
        </c:scaling>
        <c:delete val="0"/>
        <c:axPos val="b"/>
        <c:numFmt formatCode="[$-409]mmm\-yy;@" sourceLinked="1"/>
        <c:majorTickMark val="out"/>
        <c:minorTickMark val="none"/>
        <c:tickLblPos val="nextTo"/>
        <c:txPr>
          <a:bodyPr/>
          <a:lstStyle/>
          <a:p>
            <a:pPr>
              <a:defRPr sz="800"/>
            </a:pPr>
            <a:endParaRPr lang="es-BO"/>
          </a:p>
        </c:txPr>
        <c:crossAx val="436805632"/>
        <c:crosses val="autoZero"/>
        <c:auto val="0"/>
        <c:lblAlgn val="ctr"/>
        <c:lblOffset val="100"/>
        <c:noMultiLvlLbl val="0"/>
      </c:catAx>
      <c:valAx>
        <c:axId val="436805632"/>
        <c:scaling>
          <c:orientation val="minMax"/>
        </c:scaling>
        <c:delete val="0"/>
        <c:axPos val="l"/>
        <c:numFmt formatCode="0&quot;MM&quot;" sourceLinked="0"/>
        <c:majorTickMark val="out"/>
        <c:minorTickMark val="none"/>
        <c:tickLblPos val="nextTo"/>
        <c:txPr>
          <a:bodyPr/>
          <a:lstStyle/>
          <a:p>
            <a:pPr>
              <a:defRPr sz="600"/>
            </a:pPr>
            <a:endParaRPr lang="es-BO"/>
          </a:p>
        </c:txPr>
        <c:crossAx val="436799744"/>
        <c:crosses val="autoZero"/>
        <c:crossBetween val="between"/>
      </c:valAx>
    </c:plotArea>
    <c:plotVisOnly val="1"/>
    <c:dispBlanksAs val="gap"/>
    <c:showDLblsOverMax val="0"/>
  </c:chart>
  <c:spPr>
    <a:noFill/>
    <a:ln>
      <a:noFill/>
    </a:ln>
  </c:spPr>
  <c:txPr>
    <a:bodyPr/>
    <a:lstStyle/>
    <a:p>
      <a:pPr>
        <a:defRPr sz="900">
          <a:latin typeface="Arial" pitchFamily="34" charset="0"/>
          <a:cs typeface="Arial" pitchFamily="34" charset="0"/>
        </a:defRPr>
      </a:pPr>
      <a:endParaRPr lang="es-BO"/>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8777947811044523E-2"/>
          <c:y val="1.8007747585260303E-2"/>
          <c:w val="0.92244410437791091"/>
          <c:h val="0.75643032561410672"/>
        </c:manualLayout>
      </c:layout>
      <c:barChart>
        <c:barDir val="col"/>
        <c:grouping val="clustered"/>
        <c:varyColors val="0"/>
        <c:ser>
          <c:idx val="0"/>
          <c:order val="0"/>
          <c:spPr>
            <a:solidFill>
              <a:schemeClr val="accent2"/>
            </a:solidFill>
          </c:spPr>
          <c:invertIfNegative val="0"/>
          <c:dLbls>
            <c:spPr>
              <a:noFill/>
              <a:ln>
                <a:noFill/>
              </a:ln>
              <a:effectLst/>
            </c:spPr>
            <c:txPr>
              <a:bodyPr/>
              <a:lstStyle/>
              <a:p>
                <a:pPr>
                  <a:defRPr b="1">
                    <a:solidFill>
                      <a:schemeClr val="accent6"/>
                    </a:solidFill>
                  </a:defRPr>
                </a:pPr>
                <a:endParaRPr lang="es-B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Graficos!$B$21:$B$25</c:f>
              <c:strCache>
                <c:ptCount val="5"/>
                <c:pt idx="0">
                  <c:v>0% - 20%</c:v>
                </c:pt>
                <c:pt idx="1">
                  <c:v>20% - 40%</c:v>
                </c:pt>
                <c:pt idx="2">
                  <c:v>40% - 60%</c:v>
                </c:pt>
                <c:pt idx="3">
                  <c:v>60% - 80%</c:v>
                </c:pt>
                <c:pt idx="4">
                  <c:v>80% - 100%</c:v>
                </c:pt>
              </c:strCache>
            </c:strRef>
          </c:cat>
          <c:val>
            <c:numRef>
              <c:f>Graficos!$C$21:$C$25</c:f>
              <c:numCache>
                <c:formatCode>General</c:formatCode>
                <c:ptCount val="5"/>
                <c:pt idx="0">
                  <c:v>2</c:v>
                </c:pt>
                <c:pt idx="1">
                  <c:v>1</c:v>
                </c:pt>
                <c:pt idx="2">
                  <c:v>1</c:v>
                </c:pt>
                <c:pt idx="3">
                  <c:v>1</c:v>
                </c:pt>
                <c:pt idx="4">
                  <c:v>1</c:v>
                </c:pt>
              </c:numCache>
            </c:numRef>
          </c:val>
          <c:extLst>
            <c:ext xmlns:c16="http://schemas.microsoft.com/office/drawing/2014/chart" uri="{C3380CC4-5D6E-409C-BE32-E72D297353CC}">
              <c16:uniqueId val="{00000000-843D-4F87-BB28-8FC772D836F9}"/>
            </c:ext>
          </c:extLst>
        </c:ser>
        <c:dLbls>
          <c:showLegendKey val="0"/>
          <c:showVal val="0"/>
          <c:showCatName val="0"/>
          <c:showSerName val="0"/>
          <c:showPercent val="0"/>
          <c:showBubbleSize val="0"/>
        </c:dLbls>
        <c:gapWidth val="5"/>
        <c:axId val="434339840"/>
        <c:axId val="434341376"/>
      </c:barChart>
      <c:catAx>
        <c:axId val="434339840"/>
        <c:scaling>
          <c:orientation val="minMax"/>
        </c:scaling>
        <c:delete val="0"/>
        <c:axPos val="b"/>
        <c:numFmt formatCode="General" sourceLinked="0"/>
        <c:majorTickMark val="out"/>
        <c:minorTickMark val="none"/>
        <c:tickLblPos val="nextTo"/>
        <c:txPr>
          <a:bodyPr/>
          <a:lstStyle/>
          <a:p>
            <a:pPr>
              <a:defRPr sz="800">
                <a:solidFill>
                  <a:schemeClr val="accent6"/>
                </a:solidFill>
                <a:latin typeface="Arial Narrow" pitchFamily="34" charset="0"/>
              </a:defRPr>
            </a:pPr>
            <a:endParaRPr lang="es-BO"/>
          </a:p>
        </c:txPr>
        <c:crossAx val="434341376"/>
        <c:crosses val="autoZero"/>
        <c:auto val="1"/>
        <c:lblAlgn val="ctr"/>
        <c:lblOffset val="100"/>
        <c:noMultiLvlLbl val="0"/>
      </c:catAx>
      <c:valAx>
        <c:axId val="434341376"/>
        <c:scaling>
          <c:orientation val="minMax"/>
        </c:scaling>
        <c:delete val="1"/>
        <c:axPos val="l"/>
        <c:numFmt formatCode="General" sourceLinked="1"/>
        <c:majorTickMark val="out"/>
        <c:minorTickMark val="none"/>
        <c:tickLblPos val="nextTo"/>
        <c:crossAx val="434339840"/>
        <c:crosses val="autoZero"/>
        <c:crossBetween val="between"/>
      </c:valAx>
      <c:spPr>
        <a:noFill/>
      </c:spPr>
    </c:plotArea>
    <c:plotVisOnly val="1"/>
    <c:dispBlanksAs val="gap"/>
    <c:showDLblsOverMax val="0"/>
  </c:chart>
  <c:spPr>
    <a:noFill/>
    <a:ln>
      <a:noFill/>
    </a:ln>
  </c:spPr>
  <c:txPr>
    <a:bodyPr/>
    <a:lstStyle/>
    <a:p>
      <a:pPr>
        <a:defRPr b="0"/>
      </a:pPr>
      <a:endParaRPr lang="es-B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4.1628338498882707E-2"/>
          <c:y val="7.2574912167212595E-3"/>
          <c:w val="0.9167433230022346"/>
          <c:h val="0.69448311951544084"/>
        </c:manualLayout>
      </c:layout>
      <c:barChart>
        <c:barDir val="col"/>
        <c:grouping val="clustered"/>
        <c:varyColors val="0"/>
        <c:ser>
          <c:idx val="0"/>
          <c:order val="0"/>
          <c:spPr>
            <a:solidFill>
              <a:schemeClr val="accent3"/>
            </a:solidFill>
          </c:spPr>
          <c:invertIfNegative val="0"/>
          <c:dLbls>
            <c:spPr>
              <a:noFill/>
              <a:ln>
                <a:noFill/>
              </a:ln>
              <a:effectLst/>
            </c:spPr>
            <c:txPr>
              <a:bodyPr/>
              <a:lstStyle/>
              <a:p>
                <a:pPr>
                  <a:defRPr sz="700" b="1">
                    <a:solidFill>
                      <a:sysClr val="windowText" lastClr="000000"/>
                    </a:solidFill>
                  </a:defRPr>
                </a:pPr>
                <a:endParaRPr lang="es-B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Graficos!$B$3:$B$7</c:f>
              <c:strCache>
                <c:ptCount val="5"/>
                <c:pt idx="0">
                  <c:v>0% - 20%</c:v>
                </c:pt>
                <c:pt idx="1">
                  <c:v>20% - 40%</c:v>
                </c:pt>
                <c:pt idx="2">
                  <c:v>40% - 60%</c:v>
                </c:pt>
                <c:pt idx="3">
                  <c:v>60% - 80%</c:v>
                </c:pt>
                <c:pt idx="4">
                  <c:v>80% - 100%</c:v>
                </c:pt>
              </c:strCache>
            </c:strRef>
          </c:cat>
          <c:val>
            <c:numRef>
              <c:f>Graficos!$C$3:$C$7</c:f>
              <c:numCache>
                <c:formatCode>General</c:formatCode>
                <c:ptCount val="5"/>
                <c:pt idx="0">
                  <c:v>1</c:v>
                </c:pt>
                <c:pt idx="1">
                  <c:v>0</c:v>
                </c:pt>
                <c:pt idx="2">
                  <c:v>2</c:v>
                </c:pt>
                <c:pt idx="3">
                  <c:v>2</c:v>
                </c:pt>
                <c:pt idx="4">
                  <c:v>1</c:v>
                </c:pt>
              </c:numCache>
            </c:numRef>
          </c:val>
          <c:extLst>
            <c:ext xmlns:c16="http://schemas.microsoft.com/office/drawing/2014/chart" uri="{C3380CC4-5D6E-409C-BE32-E72D297353CC}">
              <c16:uniqueId val="{00000000-02ED-4BFA-A857-E1A678299674}"/>
            </c:ext>
          </c:extLst>
        </c:ser>
        <c:dLbls>
          <c:showLegendKey val="0"/>
          <c:showVal val="0"/>
          <c:showCatName val="0"/>
          <c:showSerName val="0"/>
          <c:showPercent val="0"/>
          <c:showBubbleSize val="0"/>
        </c:dLbls>
        <c:gapWidth val="4"/>
        <c:axId val="442305536"/>
        <c:axId val="442311424"/>
      </c:barChart>
      <c:catAx>
        <c:axId val="442305536"/>
        <c:scaling>
          <c:orientation val="minMax"/>
        </c:scaling>
        <c:delete val="0"/>
        <c:axPos val="b"/>
        <c:numFmt formatCode="General" sourceLinked="1"/>
        <c:majorTickMark val="out"/>
        <c:minorTickMark val="none"/>
        <c:tickLblPos val="nextTo"/>
        <c:txPr>
          <a:bodyPr rot="2700000"/>
          <a:lstStyle/>
          <a:p>
            <a:pPr>
              <a:defRPr sz="600">
                <a:solidFill>
                  <a:sysClr val="windowText" lastClr="000000"/>
                </a:solidFill>
              </a:defRPr>
            </a:pPr>
            <a:endParaRPr lang="es-BO"/>
          </a:p>
        </c:txPr>
        <c:crossAx val="442311424"/>
        <c:crosses val="autoZero"/>
        <c:auto val="1"/>
        <c:lblAlgn val="ctr"/>
        <c:lblOffset val="100"/>
        <c:noMultiLvlLbl val="0"/>
      </c:catAx>
      <c:valAx>
        <c:axId val="442311424"/>
        <c:scaling>
          <c:orientation val="minMax"/>
        </c:scaling>
        <c:delete val="1"/>
        <c:axPos val="l"/>
        <c:numFmt formatCode="General" sourceLinked="1"/>
        <c:majorTickMark val="out"/>
        <c:minorTickMark val="none"/>
        <c:tickLblPos val="nextTo"/>
        <c:crossAx val="442305536"/>
        <c:crosses val="autoZero"/>
        <c:crossBetween val="between"/>
      </c:valAx>
      <c:spPr>
        <a:noFill/>
      </c:spPr>
    </c:plotArea>
    <c:plotVisOnly val="1"/>
    <c:dispBlanksAs val="gap"/>
    <c:showDLblsOverMax val="0"/>
  </c:chart>
  <c:spPr>
    <a:noFill/>
    <a:ln>
      <a:noFill/>
    </a:ln>
  </c:spPr>
  <c:txPr>
    <a:bodyPr/>
    <a:lstStyle/>
    <a:p>
      <a:pPr>
        <a:defRPr sz="500" b="0">
          <a:solidFill>
            <a:schemeClr val="accent6"/>
          </a:solidFill>
          <a:latin typeface="Arial" pitchFamily="34" charset="0"/>
          <a:cs typeface="Arial" pitchFamily="34" charset="0"/>
        </a:defRPr>
      </a:pPr>
      <a:endParaRPr lang="es-B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19984873375821166"/>
          <c:y val="1.9063474442937229E-2"/>
          <c:w val="0.75708874040418705"/>
          <c:h val="0.92849402880792575"/>
        </c:manualLayout>
      </c:layout>
      <c:barChart>
        <c:barDir val="bar"/>
        <c:grouping val="clustered"/>
        <c:varyColors val="0"/>
        <c:ser>
          <c:idx val="0"/>
          <c:order val="0"/>
          <c:spPr>
            <a:solidFill>
              <a:schemeClr val="accent3"/>
            </a:solidFill>
          </c:spPr>
          <c:invertIfNegative val="0"/>
          <c:dLbls>
            <c:numFmt formatCode="0.0&quot;MM&quot;" sourceLinked="0"/>
            <c:spPr>
              <a:noFill/>
              <a:ln>
                <a:noFill/>
              </a:ln>
              <a:effectLst/>
            </c:spPr>
            <c:txPr>
              <a:bodyPr/>
              <a:lstStyle/>
              <a:p>
                <a:pPr>
                  <a:defRPr sz="800">
                    <a:solidFill>
                      <a:sysClr val="windowText" lastClr="000000"/>
                    </a:solidFill>
                  </a:defRPr>
                </a:pPr>
                <a:endParaRPr lang="es-B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Graficos!$AC$4:$AC$9</c:f>
              <c:strCache>
                <c:ptCount val="6"/>
                <c:pt idx="0">
                  <c:v>AHSETFIN</c:v>
                </c:pt>
                <c:pt idx="1">
                  <c:v>ASEI</c:v>
                </c:pt>
                <c:pt idx="2">
                  <c:v>Espoir</c:v>
                </c:pt>
                <c:pt idx="3">
                  <c:v>Equipate</c:v>
                </c:pt>
                <c:pt idx="4">
                  <c:v>Faces</c:v>
                </c:pt>
                <c:pt idx="5">
                  <c:v>Contactar</c:v>
                </c:pt>
              </c:strCache>
            </c:strRef>
          </c:cat>
          <c:val>
            <c:numRef>
              <c:f>Graficos!$AD$4:$AD$9</c:f>
              <c:numCache>
                <c:formatCode>0.0"MM"</c:formatCode>
                <c:ptCount val="6"/>
                <c:pt idx="0">
                  <c:v>0.49477191999999998</c:v>
                </c:pt>
                <c:pt idx="1">
                  <c:v>0.74824555000000004</c:v>
                </c:pt>
                <c:pt idx="2">
                  <c:v>1.2091833199999997</c:v>
                </c:pt>
                <c:pt idx="3">
                  <c:v>1.969687</c:v>
                </c:pt>
                <c:pt idx="4">
                  <c:v>3.0263749999999998</c:v>
                </c:pt>
                <c:pt idx="5">
                  <c:v>4.9498584000000001</c:v>
                </c:pt>
              </c:numCache>
            </c:numRef>
          </c:val>
          <c:extLst>
            <c:ext xmlns:c16="http://schemas.microsoft.com/office/drawing/2014/chart" uri="{C3380CC4-5D6E-409C-BE32-E72D297353CC}">
              <c16:uniqueId val="{00000000-91D4-437C-B8D3-F16B929EB50D}"/>
            </c:ext>
          </c:extLst>
        </c:ser>
        <c:dLbls>
          <c:showLegendKey val="0"/>
          <c:showVal val="1"/>
          <c:showCatName val="0"/>
          <c:showSerName val="0"/>
          <c:showPercent val="0"/>
          <c:showBubbleSize val="0"/>
        </c:dLbls>
        <c:gapWidth val="75"/>
        <c:axId val="442339328"/>
        <c:axId val="442342016"/>
      </c:barChart>
      <c:catAx>
        <c:axId val="442339328"/>
        <c:scaling>
          <c:orientation val="minMax"/>
        </c:scaling>
        <c:delete val="0"/>
        <c:axPos val="l"/>
        <c:numFmt formatCode="General" sourceLinked="0"/>
        <c:majorTickMark val="none"/>
        <c:minorTickMark val="none"/>
        <c:tickLblPos val="nextTo"/>
        <c:txPr>
          <a:bodyPr/>
          <a:lstStyle/>
          <a:p>
            <a:pPr>
              <a:defRPr sz="900">
                <a:solidFill>
                  <a:sysClr val="windowText" lastClr="000000"/>
                </a:solidFill>
              </a:defRPr>
            </a:pPr>
            <a:endParaRPr lang="es-BO"/>
          </a:p>
        </c:txPr>
        <c:crossAx val="442342016"/>
        <c:crosses val="autoZero"/>
        <c:auto val="1"/>
        <c:lblAlgn val="ctr"/>
        <c:lblOffset val="100"/>
        <c:noMultiLvlLbl val="0"/>
      </c:catAx>
      <c:valAx>
        <c:axId val="442342016"/>
        <c:scaling>
          <c:orientation val="minMax"/>
        </c:scaling>
        <c:delete val="0"/>
        <c:axPos val="b"/>
        <c:numFmt formatCode="0.0&quot;MM&quot;" sourceLinked="0"/>
        <c:majorTickMark val="none"/>
        <c:minorTickMark val="none"/>
        <c:tickLblPos val="nextTo"/>
        <c:txPr>
          <a:bodyPr/>
          <a:lstStyle/>
          <a:p>
            <a:pPr>
              <a:defRPr sz="700">
                <a:solidFill>
                  <a:sysClr val="windowText" lastClr="000000"/>
                </a:solidFill>
              </a:defRPr>
            </a:pPr>
            <a:endParaRPr lang="es-BO"/>
          </a:p>
        </c:txPr>
        <c:crossAx val="442339328"/>
        <c:crosses val="autoZero"/>
        <c:crossBetween val="between"/>
      </c:valAx>
      <c:spPr>
        <a:noFill/>
      </c:spPr>
    </c:plotArea>
    <c:plotVisOnly val="1"/>
    <c:dispBlanksAs val="gap"/>
    <c:showDLblsOverMax val="0"/>
  </c:chart>
  <c:spPr>
    <a:noFill/>
    <a:ln>
      <a:noFill/>
    </a:ln>
  </c:spPr>
  <c:txPr>
    <a:bodyPr/>
    <a:lstStyle/>
    <a:p>
      <a:pPr>
        <a:defRPr sz="900">
          <a:latin typeface="Arial" pitchFamily="34" charset="0"/>
          <a:cs typeface="Arial" pitchFamily="34" charset="0"/>
        </a:defRPr>
      </a:pPr>
      <a:endParaRPr lang="es-B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8777947811044523E-2"/>
          <c:y val="4.4802644302617933E-2"/>
          <c:w val="0.92244410437791091"/>
          <c:h val="0.59450934545633438"/>
        </c:manualLayout>
      </c:layout>
      <c:barChart>
        <c:barDir val="col"/>
        <c:grouping val="clustered"/>
        <c:varyColors val="0"/>
        <c:ser>
          <c:idx val="0"/>
          <c:order val="0"/>
          <c:spPr>
            <a:solidFill>
              <a:schemeClr val="accent3"/>
            </a:solidFill>
          </c:spPr>
          <c:invertIfNegative val="0"/>
          <c:dLbls>
            <c:spPr>
              <a:noFill/>
              <a:ln>
                <a:noFill/>
              </a:ln>
              <a:effectLst/>
            </c:spPr>
            <c:txPr>
              <a:bodyPr/>
              <a:lstStyle/>
              <a:p>
                <a:pPr>
                  <a:defRPr sz="700" b="1">
                    <a:solidFill>
                      <a:sysClr val="windowText" lastClr="000000"/>
                    </a:solidFill>
                  </a:defRPr>
                </a:pPr>
                <a:endParaRPr lang="es-B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Graficos!$B$21:$B$25</c:f>
              <c:strCache>
                <c:ptCount val="5"/>
                <c:pt idx="0">
                  <c:v>0% - 20%</c:v>
                </c:pt>
                <c:pt idx="1">
                  <c:v>20% - 40%</c:v>
                </c:pt>
                <c:pt idx="2">
                  <c:v>40% - 60%</c:v>
                </c:pt>
                <c:pt idx="3">
                  <c:v>60% - 80%</c:v>
                </c:pt>
                <c:pt idx="4">
                  <c:v>80% - 100%</c:v>
                </c:pt>
              </c:strCache>
            </c:strRef>
          </c:cat>
          <c:val>
            <c:numRef>
              <c:f>Graficos!$C$21:$C$25</c:f>
              <c:numCache>
                <c:formatCode>General</c:formatCode>
                <c:ptCount val="5"/>
                <c:pt idx="0">
                  <c:v>2</c:v>
                </c:pt>
                <c:pt idx="1">
                  <c:v>1</c:v>
                </c:pt>
                <c:pt idx="2">
                  <c:v>1</c:v>
                </c:pt>
                <c:pt idx="3">
                  <c:v>1</c:v>
                </c:pt>
                <c:pt idx="4">
                  <c:v>1</c:v>
                </c:pt>
              </c:numCache>
            </c:numRef>
          </c:val>
          <c:extLst>
            <c:ext xmlns:c16="http://schemas.microsoft.com/office/drawing/2014/chart" uri="{C3380CC4-5D6E-409C-BE32-E72D297353CC}">
              <c16:uniqueId val="{00000000-8137-4062-8014-468B96A7F1D3}"/>
            </c:ext>
          </c:extLst>
        </c:ser>
        <c:dLbls>
          <c:showLegendKey val="0"/>
          <c:showVal val="0"/>
          <c:showCatName val="0"/>
          <c:showSerName val="0"/>
          <c:showPercent val="0"/>
          <c:showBubbleSize val="0"/>
        </c:dLbls>
        <c:gapWidth val="5"/>
        <c:axId val="442730752"/>
        <c:axId val="442744832"/>
      </c:barChart>
      <c:catAx>
        <c:axId val="442730752"/>
        <c:scaling>
          <c:orientation val="minMax"/>
        </c:scaling>
        <c:delete val="0"/>
        <c:axPos val="b"/>
        <c:numFmt formatCode="General" sourceLinked="0"/>
        <c:majorTickMark val="out"/>
        <c:minorTickMark val="none"/>
        <c:tickLblPos val="nextTo"/>
        <c:txPr>
          <a:bodyPr rot="2700000"/>
          <a:lstStyle/>
          <a:p>
            <a:pPr>
              <a:defRPr sz="600">
                <a:solidFill>
                  <a:sysClr val="windowText" lastClr="000000"/>
                </a:solidFill>
              </a:defRPr>
            </a:pPr>
            <a:endParaRPr lang="es-BO"/>
          </a:p>
        </c:txPr>
        <c:crossAx val="442744832"/>
        <c:crosses val="autoZero"/>
        <c:auto val="1"/>
        <c:lblAlgn val="ctr"/>
        <c:lblOffset val="100"/>
        <c:noMultiLvlLbl val="0"/>
      </c:catAx>
      <c:valAx>
        <c:axId val="442744832"/>
        <c:scaling>
          <c:orientation val="minMax"/>
          <c:max val="14"/>
        </c:scaling>
        <c:delete val="1"/>
        <c:axPos val="l"/>
        <c:numFmt formatCode="General" sourceLinked="1"/>
        <c:majorTickMark val="out"/>
        <c:minorTickMark val="none"/>
        <c:tickLblPos val="nextTo"/>
        <c:crossAx val="442730752"/>
        <c:crosses val="autoZero"/>
        <c:crossBetween val="between"/>
      </c:valAx>
      <c:spPr>
        <a:noFill/>
      </c:spPr>
    </c:plotArea>
    <c:plotVisOnly val="1"/>
    <c:dispBlanksAs val="gap"/>
    <c:showDLblsOverMax val="0"/>
  </c:chart>
  <c:spPr>
    <a:noFill/>
    <a:ln>
      <a:noFill/>
    </a:ln>
  </c:spPr>
  <c:txPr>
    <a:bodyPr/>
    <a:lstStyle/>
    <a:p>
      <a:pPr>
        <a:defRPr sz="500" b="0">
          <a:latin typeface="Arial" pitchFamily="34" charset="0"/>
          <a:cs typeface="Arial" pitchFamily="34" charset="0"/>
        </a:defRPr>
      </a:pPr>
      <a:endParaRPr lang="es-B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autoTitleDeleted val="1"/>
    <c:plotArea>
      <c:layout>
        <c:manualLayout>
          <c:layoutTarget val="inner"/>
          <c:xMode val="edge"/>
          <c:yMode val="edge"/>
          <c:x val="0.18640035392232315"/>
          <c:y val="0.10847678522943253"/>
          <c:w val="0.69386593938001184"/>
          <c:h val="0.7830464295411349"/>
        </c:manualLayout>
      </c:layout>
      <c:pieChart>
        <c:varyColors val="1"/>
        <c:ser>
          <c:idx val="0"/>
          <c:order val="0"/>
          <c:explosion val="4"/>
          <c:dPt>
            <c:idx val="0"/>
            <c:bubble3D val="0"/>
            <c:extLst>
              <c:ext xmlns:c16="http://schemas.microsoft.com/office/drawing/2014/chart" uri="{C3380CC4-5D6E-409C-BE32-E72D297353CC}">
                <c16:uniqueId val="{00000000-C516-49F9-95BF-27DC28869C87}"/>
              </c:ext>
            </c:extLst>
          </c:dPt>
          <c:dLbls>
            <c:dLbl>
              <c:idx val="0"/>
              <c:layout>
                <c:manualLayout>
                  <c:x val="9.8877778105051592E-2"/>
                  <c:y val="-5.286533540674187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516-49F9-95BF-27DC28869C87}"/>
                </c:ext>
              </c:extLst>
            </c:dLbl>
            <c:dLbl>
              <c:idx val="1"/>
              <c:layout>
                <c:manualLayout>
                  <c:x val="0"/>
                  <c:y val="8.377882939050929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516-49F9-95BF-27DC28869C87}"/>
                </c:ext>
              </c:extLst>
            </c:dLbl>
            <c:dLbl>
              <c:idx val="2"/>
              <c:layout>
                <c:manualLayout>
                  <c:x val="3.5361845460517072E-2"/>
                  <c:y val="-3.856363380444952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16-49F9-95BF-27DC28869C87}"/>
                </c:ext>
              </c:extLst>
            </c:dLbl>
            <c:dLbl>
              <c:idx val="3"/>
              <c:layout>
                <c:manualLayout>
                  <c:x val="5.8402251907814139E-2"/>
                  <c:y val="3.40488816401531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16-49F9-95BF-27DC28869C87}"/>
                </c:ext>
              </c:extLst>
            </c:dLbl>
            <c:dLbl>
              <c:idx val="4"/>
              <c:layout>
                <c:manualLayout>
                  <c:x val="-8.4630658693606864E-2"/>
                  <c:y val="1.903504762620037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516-49F9-95BF-27DC28869C87}"/>
                </c:ext>
              </c:extLst>
            </c:dLbl>
            <c:dLbl>
              <c:idx val="5"/>
              <c:layout>
                <c:manualLayout>
                  <c:x val="-2.2881883090731081E-2"/>
                  <c:y val="-7.645611696657040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516-49F9-95BF-27DC28869C87}"/>
                </c:ext>
              </c:extLst>
            </c:dLbl>
            <c:dLbl>
              <c:idx val="6"/>
              <c:layout>
                <c:manualLayout>
                  <c:x val="-4.8327758320117084E-2"/>
                  <c:y val="-1.47534712735040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516-49F9-95BF-27DC28869C87}"/>
                </c:ext>
              </c:extLst>
            </c:dLbl>
            <c:dLbl>
              <c:idx val="7"/>
              <c:layout>
                <c:manualLayout>
                  <c:x val="-8.4984013442710948E-2"/>
                  <c:y val="5.07445495391887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516-49F9-95BF-27DC28869C87}"/>
                </c:ext>
              </c:extLst>
            </c:dLbl>
            <c:dLbl>
              <c:idx val="8"/>
              <c:layout>
                <c:manualLayout>
                  <c:x val="-8.7317879501611892E-2"/>
                  <c:y val="7.81996572195037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516-49F9-95BF-27DC28869C87}"/>
                </c:ext>
              </c:extLst>
            </c:dLbl>
            <c:dLbl>
              <c:idx val="9"/>
              <c:layout>
                <c:manualLayout>
                  <c:x val="-0.16282950394996323"/>
                  <c:y val="4.42545052519084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516-49F9-95BF-27DC28869C87}"/>
                </c:ext>
              </c:extLst>
            </c:dLbl>
            <c:dLbl>
              <c:idx val="10"/>
              <c:layout>
                <c:manualLayout>
                  <c:x val="-0.20285325084477956"/>
                  <c:y val="-1.59994734200544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D67-47D2-A393-3EE96AD0440D}"/>
                </c:ext>
              </c:extLst>
            </c:dLbl>
            <c:dLbl>
              <c:idx val="11"/>
              <c:layout>
                <c:manualLayout>
                  <c:x val="-8.5655857264548357E-2"/>
                  <c:y val="-4.71182248567115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D67-47D2-A393-3EE96AD0440D}"/>
                </c:ext>
              </c:extLst>
            </c:dLbl>
            <c:dLbl>
              <c:idx val="12"/>
              <c:layout>
                <c:manualLayout>
                  <c:x val="7.3110214899324899E-2"/>
                  <c:y val="-7.56795780574934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C516-49F9-95BF-27DC28869C87}"/>
                </c:ext>
              </c:extLst>
            </c:dLbl>
            <c:dLbl>
              <c:idx val="13"/>
              <c:layout>
                <c:manualLayout>
                  <c:x val="0.2244267593964783"/>
                  <c:y val="-2.32752571231586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516-49F9-95BF-27DC28869C87}"/>
                </c:ext>
              </c:extLst>
            </c:dLbl>
            <c:numFmt formatCode="0.0%" sourceLinked="0"/>
            <c:spPr>
              <a:noFill/>
              <a:ln>
                <a:noFill/>
              </a:ln>
              <a:effectLst/>
            </c:spPr>
            <c:txPr>
              <a:bodyPr/>
              <a:lstStyle/>
              <a:p>
                <a:pPr>
                  <a:defRPr sz="700"/>
                </a:pPr>
                <a:endParaRPr lang="es-BO"/>
              </a:p>
            </c:txPr>
            <c:showLegendKey val="0"/>
            <c:showVal val="0"/>
            <c:showCatName val="1"/>
            <c:showSerName val="0"/>
            <c:showPercent val="1"/>
            <c:showBubbleSize val="0"/>
            <c:showLeaderLines val="1"/>
            <c:extLst>
              <c:ext xmlns:c15="http://schemas.microsoft.com/office/drawing/2012/chart" uri="{CE6537A1-D6FC-4f65-9D91-7224C49458BB}"/>
            </c:extLst>
          </c:dLbls>
          <c:cat>
            <c:strRef>
              <c:f>Graficos!$B$35:$B$40</c:f>
              <c:strCache>
                <c:ptCount val="6"/>
                <c:pt idx="0">
                  <c:v>Colombia</c:v>
                </c:pt>
                <c:pt idx="1">
                  <c:v>Ecuador</c:v>
                </c:pt>
                <c:pt idx="2">
                  <c:v>Mexico</c:v>
                </c:pt>
                <c:pt idx="3">
                  <c:v>El Salvador</c:v>
                </c:pt>
                <c:pt idx="4">
                  <c:v>Honduras</c:v>
                </c:pt>
                <c:pt idx="5">
                  <c:v>Liquidity</c:v>
                </c:pt>
              </c:strCache>
            </c:strRef>
          </c:cat>
          <c:val>
            <c:numRef>
              <c:f>Graficos!$C$35:$C$40</c:f>
              <c:numCache>
                <c:formatCode>_-* #,##0\ _$_-;\-* #,##0\ _$_-;_-* "-"??\ _$_-;_-@_-</c:formatCode>
                <c:ptCount val="6"/>
                <c:pt idx="0">
                  <c:v>4949858.4000000004</c:v>
                </c:pt>
                <c:pt idx="1">
                  <c:v>4235558.32</c:v>
                </c:pt>
                <c:pt idx="2">
                  <c:v>1969687</c:v>
                </c:pt>
                <c:pt idx="3">
                  <c:v>748245.55</c:v>
                </c:pt>
                <c:pt idx="4">
                  <c:v>494771.92</c:v>
                </c:pt>
                <c:pt idx="5">
                  <c:v>12078834.65</c:v>
                </c:pt>
              </c:numCache>
            </c:numRef>
          </c:val>
          <c:extLst>
            <c:ext xmlns:c16="http://schemas.microsoft.com/office/drawing/2014/chart" uri="{C3380CC4-5D6E-409C-BE32-E72D297353CC}">
              <c16:uniqueId val="{0000000C-C516-49F9-95BF-27DC28869C87}"/>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900">
          <a:latin typeface="Arial" pitchFamily="34" charset="0"/>
          <a:cs typeface="Arial" pitchFamily="34" charset="0"/>
        </a:defRPr>
      </a:pPr>
      <a:endParaRPr lang="es-B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autoTitleDeleted val="1"/>
    <c:plotArea>
      <c:layout/>
      <c:pieChart>
        <c:varyColors val="1"/>
        <c:ser>
          <c:idx val="0"/>
          <c:order val="0"/>
          <c:explosion val="4"/>
          <c:dPt>
            <c:idx val="0"/>
            <c:bubble3D val="0"/>
            <c:extLst>
              <c:ext xmlns:c16="http://schemas.microsoft.com/office/drawing/2014/chart" uri="{C3380CC4-5D6E-409C-BE32-E72D297353CC}">
                <c16:uniqueId val="{00000000-63EC-40C1-B9AD-ECB9B3BE019A}"/>
              </c:ext>
            </c:extLst>
          </c:dPt>
          <c:dLbls>
            <c:dLbl>
              <c:idx val="0"/>
              <c:layout>
                <c:manualLayout>
                  <c:x val="7.0263027038131087E-2"/>
                  <c:y val="5.320247041178784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63EC-40C1-B9AD-ECB9B3BE019A}"/>
                </c:ext>
              </c:extLst>
            </c:dLbl>
            <c:dLbl>
              <c:idx val="1"/>
              <c:layout>
                <c:manualLayout>
                  <c:x val="-2.9415253101862326E-3"/>
                  <c:y val="-6.112554731044075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3EC-40C1-B9AD-ECB9B3BE019A}"/>
                </c:ext>
              </c:extLst>
            </c:dLbl>
            <c:dLbl>
              <c:idx val="2"/>
              <c:layout>
                <c:manualLayout>
                  <c:x val="3.7496121548593053E-2"/>
                  <c:y val="1.166117038016142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3EC-40C1-B9AD-ECB9B3BE019A}"/>
                </c:ext>
              </c:extLst>
            </c:dLbl>
            <c:dLbl>
              <c:idx val="3"/>
              <c:layout>
                <c:manualLayout>
                  <c:x val="-2.0036018172992658E-2"/>
                  <c:y val="-1.5329966730631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3EC-40C1-B9AD-ECB9B3BE019A}"/>
                </c:ext>
              </c:extLst>
            </c:dLbl>
            <c:dLbl>
              <c:idx val="4"/>
              <c:layout>
                <c:manualLayout>
                  <c:x val="1.0022436200144522E-3"/>
                  <c:y val="-8.976455680600740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3EC-40C1-B9AD-ECB9B3BE019A}"/>
                </c:ext>
              </c:extLst>
            </c:dLbl>
            <c:dLbl>
              <c:idx val="5"/>
              <c:layout>
                <c:manualLayout>
                  <c:x val="6.7478821237406403E-3"/>
                  <c:y val="-7.645643937255862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3EC-40C1-B9AD-ECB9B3BE019A}"/>
                </c:ext>
              </c:extLst>
            </c:dLbl>
            <c:dLbl>
              <c:idx val="6"/>
              <c:layout>
                <c:manualLayout>
                  <c:x val="3.4882223676725435E-3"/>
                  <c:y val="-2.13510987108466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3EC-40C1-B9AD-ECB9B3BE019A}"/>
                </c:ext>
              </c:extLst>
            </c:dLbl>
            <c:dLbl>
              <c:idx val="7"/>
              <c:layout>
                <c:manualLayout>
                  <c:x val="-3.513343663722762E-3"/>
                  <c:y val="1.70956842724553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3EC-40C1-B9AD-ECB9B3BE019A}"/>
                </c:ext>
              </c:extLst>
            </c:dLbl>
            <c:dLbl>
              <c:idx val="8"/>
              <c:layout>
                <c:manualLayout>
                  <c:x val="-8.6669907697004597E-2"/>
                  <c:y val="4.42910200323945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3EC-40C1-B9AD-ECB9B3BE019A}"/>
                </c:ext>
              </c:extLst>
            </c:dLbl>
            <c:dLbl>
              <c:idx val="9"/>
              <c:layout>
                <c:manualLayout>
                  <c:x val="-3.1650928864914822E-2"/>
                  <c:y val="4.51889217670273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3EC-40C1-B9AD-ECB9B3BE019A}"/>
                </c:ext>
              </c:extLst>
            </c:dLbl>
            <c:dLbl>
              <c:idx val="10"/>
              <c:layout>
                <c:manualLayout>
                  <c:x val="-0.18322195273368269"/>
                  <c:y val="2.159186073580493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D9-47E0-85B3-901E23068F2B}"/>
                </c:ext>
              </c:extLst>
            </c:dLbl>
            <c:dLbl>
              <c:idx val="11"/>
              <c:layout>
                <c:manualLayout>
                  <c:x val="-8.7804199180671949E-2"/>
                  <c:y val="-1.09693444534770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8A8-46EE-8B87-27A2ADA25A4B}"/>
                </c:ext>
              </c:extLst>
            </c:dLbl>
            <c:dLbl>
              <c:idx val="12"/>
              <c:layout>
                <c:manualLayout>
                  <c:x val="7.6633637660796826E-3"/>
                  <c:y val="-1.46500406630649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63EC-40C1-B9AD-ECB9B3BE019A}"/>
                </c:ext>
              </c:extLst>
            </c:dLbl>
            <c:dLbl>
              <c:idx val="13"/>
              <c:layout>
                <c:manualLayout>
                  <c:x val="8.27953558408243E-2"/>
                  <c:y val="1.333548237883464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3EC-40C1-B9AD-ECB9B3BE019A}"/>
                </c:ext>
              </c:extLst>
            </c:dLbl>
            <c:numFmt formatCode="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Graficos!$B$35:$B$40</c:f>
              <c:strCache>
                <c:ptCount val="6"/>
                <c:pt idx="0">
                  <c:v>Colombia</c:v>
                </c:pt>
                <c:pt idx="1">
                  <c:v>Ecuador</c:v>
                </c:pt>
                <c:pt idx="2">
                  <c:v>Mexico</c:v>
                </c:pt>
                <c:pt idx="3">
                  <c:v>El Salvador</c:v>
                </c:pt>
                <c:pt idx="4">
                  <c:v>Honduras</c:v>
                </c:pt>
                <c:pt idx="5">
                  <c:v>Liquidity</c:v>
                </c:pt>
              </c:strCache>
            </c:strRef>
          </c:cat>
          <c:val>
            <c:numRef>
              <c:f>Graficos!$C$35:$C$40</c:f>
              <c:numCache>
                <c:formatCode>_-* #,##0\ _$_-;\-* #,##0\ _$_-;_-* "-"??\ _$_-;_-@_-</c:formatCode>
                <c:ptCount val="6"/>
                <c:pt idx="0">
                  <c:v>4949858.4000000004</c:v>
                </c:pt>
                <c:pt idx="1">
                  <c:v>4235558.32</c:v>
                </c:pt>
                <c:pt idx="2">
                  <c:v>1969687</c:v>
                </c:pt>
                <c:pt idx="3">
                  <c:v>748245.55</c:v>
                </c:pt>
                <c:pt idx="4">
                  <c:v>494771.92</c:v>
                </c:pt>
                <c:pt idx="5">
                  <c:v>12078834.65</c:v>
                </c:pt>
              </c:numCache>
            </c:numRef>
          </c:val>
          <c:extLst>
            <c:ext xmlns:c16="http://schemas.microsoft.com/office/drawing/2014/chart" uri="{C3380CC4-5D6E-409C-BE32-E72D297353CC}">
              <c16:uniqueId val="{0000000C-63EC-40C1-B9AD-ECB9B3BE019A}"/>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900">
          <a:latin typeface="Arial" pitchFamily="34" charset="0"/>
          <a:cs typeface="Arial" pitchFamily="34" charset="0"/>
        </a:defRPr>
      </a:pPr>
      <a:endParaRPr lang="es-B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13616020747772348"/>
          <c:y val="0.12658244670247742"/>
          <c:w val="0.85045290884333324"/>
          <c:h val="0.56973064850081201"/>
        </c:manualLayout>
      </c:layout>
      <c:barChart>
        <c:barDir val="col"/>
        <c:grouping val="clustered"/>
        <c:varyColors val="0"/>
        <c:ser>
          <c:idx val="0"/>
          <c:order val="0"/>
          <c:tx>
            <c:strRef>
              <c:f>Graficos!$R$4</c:f>
              <c:strCache>
                <c:ptCount val="1"/>
                <c:pt idx="0">
                  <c:v>Accumulated Disbursements</c:v>
                </c:pt>
              </c:strCache>
            </c:strRef>
          </c:tx>
          <c:spPr>
            <a:solidFill>
              <a:schemeClr val="accent2"/>
            </a:solidFill>
          </c:spPr>
          <c:invertIfNegative val="0"/>
          <c:cat>
            <c:numRef>
              <c:f>Graficos!$Q$5:$Q$7</c:f>
              <c:numCache>
                <c:formatCode>[$-409]mmm\-yy;@</c:formatCode>
                <c:ptCount val="3"/>
                <c:pt idx="0">
                  <c:v>44105</c:v>
                </c:pt>
                <c:pt idx="1">
                  <c:v>44136</c:v>
                </c:pt>
                <c:pt idx="2">
                  <c:v>44166</c:v>
                </c:pt>
              </c:numCache>
            </c:numRef>
          </c:cat>
          <c:val>
            <c:numRef>
              <c:f>Graficos!$R$5:$R$7</c:f>
              <c:numCache>
                <c:formatCode>0.0"MM"</c:formatCode>
                <c:ptCount val="3"/>
                <c:pt idx="0">
                  <c:v>4.2</c:v>
                </c:pt>
                <c:pt idx="1">
                  <c:v>4.2</c:v>
                </c:pt>
                <c:pt idx="2">
                  <c:v>12.45</c:v>
                </c:pt>
              </c:numCache>
            </c:numRef>
          </c:val>
          <c:extLst>
            <c:ext xmlns:c16="http://schemas.microsoft.com/office/drawing/2014/chart" uri="{C3380CC4-5D6E-409C-BE32-E72D297353CC}">
              <c16:uniqueId val="{00000000-01CC-40E7-BCA6-77C414318F29}"/>
            </c:ext>
          </c:extLst>
        </c:ser>
        <c:dLbls>
          <c:showLegendKey val="0"/>
          <c:showVal val="0"/>
          <c:showCatName val="0"/>
          <c:showSerName val="0"/>
          <c:showPercent val="0"/>
          <c:showBubbleSize val="0"/>
        </c:dLbls>
        <c:gapWidth val="5"/>
        <c:overlap val="-22"/>
        <c:axId val="433044096"/>
        <c:axId val="433402240"/>
      </c:barChart>
      <c:catAx>
        <c:axId val="433044096"/>
        <c:scaling>
          <c:orientation val="minMax"/>
        </c:scaling>
        <c:delete val="0"/>
        <c:axPos val="b"/>
        <c:numFmt formatCode="[$-409]mmm\-yy;@" sourceLinked="1"/>
        <c:majorTickMark val="out"/>
        <c:minorTickMark val="none"/>
        <c:tickLblPos val="nextTo"/>
        <c:crossAx val="433402240"/>
        <c:crosses val="autoZero"/>
        <c:auto val="0"/>
        <c:lblAlgn val="ctr"/>
        <c:lblOffset val="100"/>
        <c:noMultiLvlLbl val="0"/>
      </c:catAx>
      <c:valAx>
        <c:axId val="433402240"/>
        <c:scaling>
          <c:orientation val="minMax"/>
        </c:scaling>
        <c:delete val="0"/>
        <c:axPos val="l"/>
        <c:numFmt formatCode="0.0&quot;MM&quot;" sourceLinked="1"/>
        <c:majorTickMark val="out"/>
        <c:minorTickMark val="none"/>
        <c:tickLblPos val="nextTo"/>
        <c:crossAx val="433044096"/>
        <c:crosses val="autoZero"/>
        <c:crossBetween val="between"/>
      </c:valAx>
    </c:plotArea>
    <c:plotVisOnly val="1"/>
    <c:dispBlanksAs val="gap"/>
    <c:showDLblsOverMax val="0"/>
  </c:chart>
  <c:spPr>
    <a:noFill/>
    <a:ln>
      <a:noFill/>
    </a:ln>
  </c:spPr>
  <c:txPr>
    <a:bodyPr/>
    <a:lstStyle/>
    <a:p>
      <a:pPr>
        <a:defRPr sz="900">
          <a:latin typeface="Arial" pitchFamily="34" charset="0"/>
          <a:cs typeface="Arial" pitchFamily="34" charset="0"/>
        </a:defRPr>
      </a:pPr>
      <a:endParaRPr lang="es-BO"/>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24820176061155449"/>
          <c:y val="4.0127693065528977E-2"/>
          <c:w val="0.70551926514028207"/>
          <c:h val="0.90434218487949791"/>
        </c:manualLayout>
      </c:layout>
      <c:barChart>
        <c:barDir val="bar"/>
        <c:grouping val="clustered"/>
        <c:varyColors val="0"/>
        <c:ser>
          <c:idx val="0"/>
          <c:order val="0"/>
          <c:spPr>
            <a:solidFill>
              <a:schemeClr val="accent2"/>
            </a:solidFill>
          </c:spPr>
          <c:invertIfNegative val="0"/>
          <c:dLbls>
            <c:numFmt formatCode="0.0&quot;MM&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Graficos!$AC$4:$AC$9</c:f>
              <c:strCache>
                <c:ptCount val="6"/>
                <c:pt idx="0">
                  <c:v>AHSETFIN</c:v>
                </c:pt>
                <c:pt idx="1">
                  <c:v>ASEI</c:v>
                </c:pt>
                <c:pt idx="2">
                  <c:v>Espoir</c:v>
                </c:pt>
                <c:pt idx="3">
                  <c:v>Equipate</c:v>
                </c:pt>
                <c:pt idx="4">
                  <c:v>Faces</c:v>
                </c:pt>
                <c:pt idx="5">
                  <c:v>Contactar</c:v>
                </c:pt>
              </c:strCache>
            </c:strRef>
          </c:cat>
          <c:val>
            <c:numRef>
              <c:f>Graficos!$AD$4:$AD$9</c:f>
              <c:numCache>
                <c:formatCode>0.0"MM"</c:formatCode>
                <c:ptCount val="6"/>
                <c:pt idx="0">
                  <c:v>0.49477191999999998</c:v>
                </c:pt>
                <c:pt idx="1">
                  <c:v>0.74824555000000004</c:v>
                </c:pt>
                <c:pt idx="2">
                  <c:v>1.2091833199999997</c:v>
                </c:pt>
                <c:pt idx="3">
                  <c:v>1.969687</c:v>
                </c:pt>
                <c:pt idx="4">
                  <c:v>3.0263749999999998</c:v>
                </c:pt>
                <c:pt idx="5">
                  <c:v>4.9498584000000001</c:v>
                </c:pt>
              </c:numCache>
            </c:numRef>
          </c:val>
          <c:extLst>
            <c:ext xmlns:c16="http://schemas.microsoft.com/office/drawing/2014/chart" uri="{C3380CC4-5D6E-409C-BE32-E72D297353CC}">
              <c16:uniqueId val="{00000000-F0D0-44C3-B59C-66A0A057943F}"/>
            </c:ext>
          </c:extLst>
        </c:ser>
        <c:dLbls>
          <c:showLegendKey val="0"/>
          <c:showVal val="1"/>
          <c:showCatName val="0"/>
          <c:showSerName val="0"/>
          <c:showPercent val="0"/>
          <c:showBubbleSize val="0"/>
        </c:dLbls>
        <c:gapWidth val="75"/>
        <c:axId val="433413120"/>
        <c:axId val="433436544"/>
      </c:barChart>
      <c:catAx>
        <c:axId val="433413120"/>
        <c:scaling>
          <c:orientation val="minMax"/>
        </c:scaling>
        <c:delete val="0"/>
        <c:axPos val="l"/>
        <c:numFmt formatCode="General" sourceLinked="0"/>
        <c:majorTickMark val="none"/>
        <c:minorTickMark val="none"/>
        <c:tickLblPos val="nextTo"/>
        <c:txPr>
          <a:bodyPr/>
          <a:lstStyle/>
          <a:p>
            <a:pPr>
              <a:defRPr sz="500"/>
            </a:pPr>
            <a:endParaRPr lang="es-BO"/>
          </a:p>
        </c:txPr>
        <c:crossAx val="433436544"/>
        <c:crosses val="autoZero"/>
        <c:auto val="1"/>
        <c:lblAlgn val="ctr"/>
        <c:lblOffset val="100"/>
        <c:noMultiLvlLbl val="0"/>
      </c:catAx>
      <c:valAx>
        <c:axId val="433436544"/>
        <c:scaling>
          <c:orientation val="minMax"/>
        </c:scaling>
        <c:delete val="0"/>
        <c:axPos val="b"/>
        <c:numFmt formatCode="0.0&quot;MM&quot;" sourceLinked="0"/>
        <c:majorTickMark val="none"/>
        <c:minorTickMark val="none"/>
        <c:tickLblPos val="nextTo"/>
        <c:crossAx val="433413120"/>
        <c:crosses val="autoZero"/>
        <c:crossBetween val="between"/>
      </c:valAx>
    </c:plotArea>
    <c:plotVisOnly val="1"/>
    <c:dispBlanksAs val="gap"/>
    <c:showDLblsOverMax val="0"/>
  </c:chart>
  <c:spPr>
    <a:noFill/>
    <a:ln>
      <a:noFill/>
    </a:ln>
  </c:spPr>
  <c:txPr>
    <a:bodyPr/>
    <a:lstStyle/>
    <a:p>
      <a:pPr>
        <a:defRPr sz="900">
          <a:latin typeface="Arial" pitchFamily="34" charset="0"/>
          <a:cs typeface="Arial" pitchFamily="34" charset="0"/>
        </a:defRPr>
      </a:pPr>
      <a:endParaRPr lang="es-B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4.1628338498882707E-2"/>
          <c:y val="7.2574912167212595E-3"/>
          <c:w val="0.9167433230022346"/>
          <c:h val="0.84721780931198987"/>
        </c:manualLayout>
      </c:layout>
      <c:barChart>
        <c:barDir val="col"/>
        <c:grouping val="clustered"/>
        <c:varyColors val="0"/>
        <c:ser>
          <c:idx val="0"/>
          <c:order val="0"/>
          <c:spPr>
            <a:solidFill>
              <a:schemeClr val="accent2"/>
            </a:solidFill>
          </c:spPr>
          <c:invertIfNegative val="0"/>
          <c:dLbls>
            <c:spPr>
              <a:noFill/>
              <a:ln>
                <a:noFill/>
              </a:ln>
              <a:effectLst/>
            </c:spPr>
            <c:txPr>
              <a:bodyPr/>
              <a:lstStyle/>
              <a:p>
                <a:pPr>
                  <a:defRPr b="1">
                    <a:solidFill>
                      <a:schemeClr val="accent6"/>
                    </a:solidFill>
                  </a:defRPr>
                </a:pPr>
                <a:endParaRPr lang="es-B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Graficos!$B$3:$B$7</c:f>
              <c:strCache>
                <c:ptCount val="5"/>
                <c:pt idx="0">
                  <c:v>0% - 20%</c:v>
                </c:pt>
                <c:pt idx="1">
                  <c:v>20% - 40%</c:v>
                </c:pt>
                <c:pt idx="2">
                  <c:v>40% - 60%</c:v>
                </c:pt>
                <c:pt idx="3">
                  <c:v>60% - 80%</c:v>
                </c:pt>
                <c:pt idx="4">
                  <c:v>80% - 100%</c:v>
                </c:pt>
              </c:strCache>
            </c:strRef>
          </c:cat>
          <c:val>
            <c:numRef>
              <c:f>Graficos!$C$3:$C$7</c:f>
              <c:numCache>
                <c:formatCode>General</c:formatCode>
                <c:ptCount val="5"/>
                <c:pt idx="0">
                  <c:v>1</c:v>
                </c:pt>
                <c:pt idx="1">
                  <c:v>0</c:v>
                </c:pt>
                <c:pt idx="2">
                  <c:v>2</c:v>
                </c:pt>
                <c:pt idx="3">
                  <c:v>2</c:v>
                </c:pt>
                <c:pt idx="4">
                  <c:v>1</c:v>
                </c:pt>
              </c:numCache>
            </c:numRef>
          </c:val>
          <c:extLst>
            <c:ext xmlns:c16="http://schemas.microsoft.com/office/drawing/2014/chart" uri="{C3380CC4-5D6E-409C-BE32-E72D297353CC}">
              <c16:uniqueId val="{00000000-921D-4413-A39F-0C983B80A62F}"/>
            </c:ext>
          </c:extLst>
        </c:ser>
        <c:dLbls>
          <c:showLegendKey val="0"/>
          <c:showVal val="0"/>
          <c:showCatName val="0"/>
          <c:showSerName val="0"/>
          <c:showPercent val="0"/>
          <c:showBubbleSize val="0"/>
        </c:dLbls>
        <c:gapWidth val="4"/>
        <c:axId val="434317568"/>
        <c:axId val="434323456"/>
      </c:barChart>
      <c:catAx>
        <c:axId val="434317568"/>
        <c:scaling>
          <c:orientation val="minMax"/>
        </c:scaling>
        <c:delete val="0"/>
        <c:axPos val="b"/>
        <c:numFmt formatCode="General" sourceLinked="1"/>
        <c:majorTickMark val="out"/>
        <c:minorTickMark val="none"/>
        <c:tickLblPos val="nextTo"/>
        <c:txPr>
          <a:bodyPr/>
          <a:lstStyle/>
          <a:p>
            <a:pPr>
              <a:defRPr sz="900">
                <a:latin typeface="Arial Narrow" pitchFamily="34" charset="0"/>
              </a:defRPr>
            </a:pPr>
            <a:endParaRPr lang="es-BO"/>
          </a:p>
        </c:txPr>
        <c:crossAx val="434323456"/>
        <c:crosses val="autoZero"/>
        <c:auto val="1"/>
        <c:lblAlgn val="ctr"/>
        <c:lblOffset val="100"/>
        <c:noMultiLvlLbl val="0"/>
      </c:catAx>
      <c:valAx>
        <c:axId val="434323456"/>
        <c:scaling>
          <c:orientation val="minMax"/>
        </c:scaling>
        <c:delete val="1"/>
        <c:axPos val="l"/>
        <c:numFmt formatCode="General" sourceLinked="1"/>
        <c:majorTickMark val="out"/>
        <c:minorTickMark val="none"/>
        <c:tickLblPos val="nextTo"/>
        <c:crossAx val="434317568"/>
        <c:crosses val="autoZero"/>
        <c:crossBetween val="between"/>
      </c:valAx>
      <c:spPr>
        <a:noFill/>
      </c:spPr>
    </c:plotArea>
    <c:plotVisOnly val="1"/>
    <c:dispBlanksAs val="gap"/>
    <c:showDLblsOverMax val="0"/>
  </c:chart>
  <c:spPr>
    <a:noFill/>
    <a:ln>
      <a:noFill/>
    </a:ln>
  </c:spPr>
  <c:txPr>
    <a:bodyPr/>
    <a:lstStyle/>
    <a:p>
      <a:pPr>
        <a:defRPr b="0">
          <a:solidFill>
            <a:schemeClr val="accent6"/>
          </a:solidFill>
        </a:defRPr>
      </a:pPr>
      <a:endParaRPr lang="es-B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1.emf"/><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drawing4.xml.rels><?xml version="1.0" encoding="UTF-8" standalone="yes"?>
<Relationships xmlns="http://schemas.openxmlformats.org/package/2006/relationships"><Relationship Id="rId1" Type="http://schemas.openxmlformats.org/officeDocument/2006/relationships/image" Target="../media/image1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3.emf"/></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4"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8</xdr:col>
      <xdr:colOff>62933</xdr:colOff>
      <xdr:row>25</xdr:row>
      <xdr:rowOff>28575</xdr:rowOff>
    </xdr:from>
    <xdr:to>
      <xdr:col>11</xdr:col>
      <xdr:colOff>720559</xdr:colOff>
      <xdr:row>40</xdr:row>
      <xdr:rowOff>219075</xdr:rowOff>
    </xdr:to>
    <xdr:graphicFrame macro="">
      <xdr:nvGraphicFramePr>
        <xdr:cNvPr id="135" name="134 Gráfico">
          <a:extLst>
            <a:ext uri="{FF2B5EF4-FFF2-40B4-BE49-F238E27FC236}">
              <a16:creationId xmlns:a16="http://schemas.microsoft.com/office/drawing/2014/main" id="{00000000-0008-0000-0A00-00008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5</xdr:row>
      <xdr:rowOff>9525</xdr:rowOff>
    </xdr:from>
    <xdr:to>
      <xdr:col>11</xdr:col>
      <xdr:colOff>866775</xdr:colOff>
      <xdr:row>16</xdr:row>
      <xdr:rowOff>142875</xdr:rowOff>
    </xdr:to>
    <xdr:sp macro="" textlink="">
      <xdr:nvSpPr>
        <xdr:cNvPr id="4" name="3 CuadroTexto">
          <a:extLst>
            <a:ext uri="{FF2B5EF4-FFF2-40B4-BE49-F238E27FC236}">
              <a16:creationId xmlns:a16="http://schemas.microsoft.com/office/drawing/2014/main" id="{00000000-0008-0000-0A00-000004000000}"/>
            </a:ext>
          </a:extLst>
        </xdr:cNvPr>
        <xdr:cNvSpPr txBox="1"/>
      </xdr:nvSpPr>
      <xdr:spPr>
        <a:xfrm>
          <a:off x="4714875" y="695325"/>
          <a:ext cx="3238500" cy="1914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en-US" sz="900">
              <a:solidFill>
                <a:schemeClr val="dk1"/>
              </a:solidFill>
              <a:effectLst/>
              <a:latin typeface="Arial" panose="020B0604020202020204" pitchFamily="34" charset="0"/>
              <a:ea typeface="+mn-ea"/>
              <a:cs typeface="Arial" panose="020B0604020202020204" pitchFamily="34" charset="0"/>
            </a:rPr>
            <a:t>Upon the success of Locfund I and Locfund II, Locfund Next, L.P. continues the challenge of narrowing the gap of financial inclusion in Latin America and The Caribbean combining all the experience gained since 2007. </a:t>
          </a:r>
        </a:p>
        <a:p>
          <a:pPr algn="just"/>
          <a:endParaRPr lang="en-US" sz="400">
            <a:solidFill>
              <a:schemeClr val="dk1"/>
            </a:solidFill>
            <a:effectLst/>
            <a:latin typeface="Arial" panose="020B0604020202020204" pitchFamily="34" charset="0"/>
            <a:ea typeface="+mn-ea"/>
            <a:cs typeface="Arial" panose="020B0604020202020204" pitchFamily="34" charset="0"/>
          </a:endParaRPr>
        </a:p>
        <a:p>
          <a:pPr algn="just"/>
          <a:r>
            <a:rPr lang="en-US" sz="900">
              <a:solidFill>
                <a:schemeClr val="dk1"/>
              </a:solidFill>
              <a:effectLst/>
              <a:latin typeface="Arial" panose="020B0604020202020204" pitchFamily="34" charset="0"/>
              <a:ea typeface="+mn-ea"/>
              <a:cs typeface="Arial" panose="020B0604020202020204" pitchFamily="34" charset="0"/>
            </a:rPr>
            <a:t>Locfund Next’s multi-product strategy seeks to serve Microfinance Institutions by offering Local Currency Loans, Subordinated Loans, Credit Line in Hard and Local Currency, Bonds Issued in Local Capital Markets, Underwriting for Capital Markets, Market Maker Services for Fixed Income Instruments and Technical Support mainly focused on Digital Transformation of MFIs.</a:t>
          </a:r>
        </a:p>
        <a:p>
          <a:pPr algn="just"/>
          <a:endParaRPr lang="en-US" sz="400">
            <a:solidFill>
              <a:schemeClr val="dk1"/>
            </a:solidFill>
            <a:effectLst/>
            <a:latin typeface="Arial" panose="020B0604020202020204" pitchFamily="34" charset="0"/>
            <a:ea typeface="+mn-ea"/>
            <a:cs typeface="Arial" panose="020B0604020202020204" pitchFamily="34" charset="0"/>
          </a:endParaRPr>
        </a:p>
        <a:p>
          <a:pPr algn="just"/>
          <a:r>
            <a:rPr lang="en-US" sz="900">
              <a:solidFill>
                <a:schemeClr val="dk1"/>
              </a:solidFill>
              <a:effectLst/>
              <a:latin typeface="Arial" panose="020B0604020202020204" pitchFamily="34" charset="0"/>
              <a:ea typeface="+mn-ea"/>
              <a:cs typeface="Arial" panose="020B0604020202020204" pitchFamily="34" charset="0"/>
            </a:rPr>
            <a:t>The fund is managed by BIM Ltd.</a:t>
          </a:r>
        </a:p>
        <a:p>
          <a:pPr algn="just"/>
          <a:r>
            <a:rPr lang="en-US" sz="900">
              <a:solidFill>
                <a:schemeClr val="dk1"/>
              </a:solidFill>
              <a:latin typeface="Arial" pitchFamily="34" charset="0"/>
              <a:ea typeface="+mn-ea"/>
              <a:cs typeface="Arial" pitchFamily="34" charset="0"/>
            </a:rPr>
            <a:t>.</a:t>
          </a:r>
        </a:p>
      </xdr:txBody>
    </xdr:sp>
    <xdr:clientData/>
  </xdr:twoCellAnchor>
  <xdr:twoCellAnchor>
    <xdr:from>
      <xdr:col>0</xdr:col>
      <xdr:colOff>0</xdr:colOff>
      <xdr:row>1</xdr:row>
      <xdr:rowOff>0</xdr:rowOff>
    </xdr:from>
    <xdr:to>
      <xdr:col>12</xdr:col>
      <xdr:colOff>18450</xdr:colOff>
      <xdr:row>2</xdr:row>
      <xdr:rowOff>4430</xdr:rowOff>
    </xdr:to>
    <xdr:sp macro="" textlink="">
      <xdr:nvSpPr>
        <xdr:cNvPr id="110" name="109 CuadroTexto">
          <a:extLst>
            <a:ext uri="{FF2B5EF4-FFF2-40B4-BE49-F238E27FC236}">
              <a16:creationId xmlns:a16="http://schemas.microsoft.com/office/drawing/2014/main" id="{00000000-0008-0000-0A00-00006E000000}"/>
            </a:ext>
          </a:extLst>
        </xdr:cNvPr>
        <xdr:cNvSpPr txBox="1"/>
      </xdr:nvSpPr>
      <xdr:spPr>
        <a:xfrm>
          <a:off x="0" y="607580"/>
          <a:ext cx="7848000" cy="216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baseline="0">
              <a:solidFill>
                <a:schemeClr val="bg2"/>
              </a:solidFill>
              <a:latin typeface="Arial" pitchFamily="34" charset="0"/>
              <a:cs typeface="Arial" pitchFamily="34" charset="0"/>
            </a:rPr>
            <a:t>QUARTERLY REPORT - December 2020</a:t>
          </a:r>
        </a:p>
        <a:p>
          <a:pPr algn="ctr"/>
          <a:endParaRPr lang="es-ES" sz="1100" b="1" baseline="0">
            <a:solidFill>
              <a:schemeClr val="bg2"/>
            </a:solidFill>
            <a:latin typeface="+mj-lt"/>
          </a:endParaRPr>
        </a:p>
      </xdr:txBody>
    </xdr:sp>
    <xdr:clientData/>
  </xdr:twoCellAnchor>
  <xdr:oneCellAnchor>
    <xdr:from>
      <xdr:col>13</xdr:col>
      <xdr:colOff>438150</xdr:colOff>
      <xdr:row>89</xdr:row>
      <xdr:rowOff>9525</xdr:rowOff>
    </xdr:from>
    <xdr:ext cx="2160270" cy="275590"/>
    <xdr:sp macro="" textlink="">
      <xdr:nvSpPr>
        <xdr:cNvPr id="77" name="Cuadro de texto 2">
          <a:extLst>
            <a:ext uri="{FF2B5EF4-FFF2-40B4-BE49-F238E27FC236}">
              <a16:creationId xmlns:a16="http://schemas.microsoft.com/office/drawing/2014/main" id="{00000000-0008-0000-0A00-00004D000000}"/>
            </a:ext>
          </a:extLst>
        </xdr:cNvPr>
        <xdr:cNvSpPr txBox="1">
          <a:spLocks noChangeArrowheads="1"/>
        </xdr:cNvSpPr>
      </xdr:nvSpPr>
      <xdr:spPr bwMode="auto">
        <a:xfrm>
          <a:off x="758825" y="7214870"/>
          <a:ext cx="2160270" cy="275590"/>
        </a:xfrm>
        <a:prstGeom prst="rect">
          <a:avLst/>
        </a:prstGeom>
        <a:noFill/>
        <a:ln w="9525">
          <a:noFill/>
          <a:miter lim="800000"/>
          <a:headEnd/>
          <a:tailEnd/>
        </a:ln>
      </xdr:spPr>
      <xdr:txBody>
        <a:bodyPr rot="0" vert="horz" wrap="square" lIns="91440" tIns="45720" rIns="91440" bIns="45720" anchor="t" anchorCtr="0">
          <a:spAutoFit/>
        </a:bodyPr>
        <a:lstStyle/>
        <a:p>
          <a:pPr>
            <a:spcAft>
              <a:spcPts val="0"/>
            </a:spcAft>
          </a:pPr>
          <a:r>
            <a:rPr lang="en-US" sz="1200">
              <a:effectLst/>
              <a:latin typeface="Times New Roman"/>
              <a:ea typeface="Times New Roman"/>
            </a:rPr>
            <a:t> </a:t>
          </a:r>
          <a:endParaRPr lang="es-BO" sz="1200">
            <a:effectLst/>
            <a:latin typeface="Times New Roman"/>
            <a:ea typeface="Times New Roman"/>
          </a:endParaRPr>
        </a:p>
      </xdr:txBody>
    </xdr:sp>
    <xdr:clientData/>
  </xdr:oneCellAnchor>
  <xdr:twoCellAnchor>
    <xdr:from>
      <xdr:col>4</xdr:col>
      <xdr:colOff>247650</xdr:colOff>
      <xdr:row>58</xdr:row>
      <xdr:rowOff>1905</xdr:rowOff>
    </xdr:from>
    <xdr:to>
      <xdr:col>4</xdr:col>
      <xdr:colOff>335915</xdr:colOff>
      <xdr:row>58</xdr:row>
      <xdr:rowOff>1905</xdr:rowOff>
    </xdr:to>
    <xdr:sp macro="" textlink="">
      <xdr:nvSpPr>
        <xdr:cNvPr id="73" name="Oval 823">
          <a:extLst>
            <a:ext uri="{FF2B5EF4-FFF2-40B4-BE49-F238E27FC236}">
              <a16:creationId xmlns:a16="http://schemas.microsoft.com/office/drawing/2014/main" id="{00000000-0008-0000-0A00-000049000000}"/>
            </a:ext>
          </a:extLst>
        </xdr:cNvPr>
        <xdr:cNvSpPr>
          <a:spLocks noChangeAspect="1" noChangeArrowheads="1"/>
        </xdr:cNvSpPr>
      </xdr:nvSpPr>
      <xdr:spPr bwMode="auto">
        <a:xfrm flipV="1">
          <a:off x="2907030" y="8452485"/>
          <a:ext cx="88265" cy="0"/>
        </a:xfrm>
        <a:prstGeom prst="ellipse">
          <a:avLst/>
        </a:prstGeom>
        <a:solidFill>
          <a:srgbClr val="C00000"/>
        </a:solidFill>
        <a:ln w="6350">
          <a:solidFill>
            <a:srgbClr val="622423"/>
          </a:solidFill>
          <a:round/>
          <a:headEnd/>
          <a:tailEnd/>
        </a:ln>
      </xdr:spPr>
      <xdr:txBody>
        <a:bodyPr rot="0" vert="horz" wrap="square" lIns="91440" tIns="45720" rIns="91440" bIns="45720" anchor="t" anchorCtr="0" upright="1">
          <a:noAutofit/>
        </a:bodyPr>
        <a:lstStyle/>
        <a:p>
          <a:endParaRPr lang="es-ES"/>
        </a:p>
      </xdr:txBody>
    </xdr:sp>
    <xdr:clientData/>
  </xdr:twoCellAnchor>
  <xdr:twoCellAnchor>
    <xdr:from>
      <xdr:col>4</xdr:col>
      <xdr:colOff>164520</xdr:colOff>
      <xdr:row>56</xdr:row>
      <xdr:rowOff>129887</xdr:rowOff>
    </xdr:from>
    <xdr:to>
      <xdr:col>4</xdr:col>
      <xdr:colOff>308520</xdr:colOff>
      <xdr:row>59</xdr:row>
      <xdr:rowOff>86114</xdr:rowOff>
    </xdr:to>
    <xdr:sp macro="" textlink="">
      <xdr:nvSpPr>
        <xdr:cNvPr id="311" name="Freeform 80">
          <a:extLst>
            <a:ext uri="{FF2B5EF4-FFF2-40B4-BE49-F238E27FC236}">
              <a16:creationId xmlns:a16="http://schemas.microsoft.com/office/drawing/2014/main" id="{00000000-0008-0000-0A00-000037010000}"/>
            </a:ext>
          </a:extLst>
        </xdr:cNvPr>
        <xdr:cNvSpPr>
          <a:spLocks noEditPoints="1"/>
        </xdr:cNvSpPr>
      </xdr:nvSpPr>
      <xdr:spPr bwMode="auto">
        <a:xfrm>
          <a:off x="2744929" y="8174182"/>
          <a:ext cx="144000" cy="216000"/>
        </a:xfrm>
        <a:custGeom>
          <a:avLst/>
          <a:gdLst>
            <a:gd name="T0" fmla="*/ 331 w 663"/>
            <a:gd name="T1" fmla="*/ 477 h 954"/>
            <a:gd name="T2" fmla="*/ 165 w 663"/>
            <a:gd name="T3" fmla="*/ 311 h 954"/>
            <a:gd name="T4" fmla="*/ 331 w 663"/>
            <a:gd name="T5" fmla="*/ 145 h 954"/>
            <a:gd name="T6" fmla="*/ 497 w 663"/>
            <a:gd name="T7" fmla="*/ 311 h 954"/>
            <a:gd name="T8" fmla="*/ 331 w 663"/>
            <a:gd name="T9" fmla="*/ 477 h 954"/>
            <a:gd name="T10" fmla="*/ 331 w 663"/>
            <a:gd name="T11" fmla="*/ 0 h 954"/>
            <a:gd name="T12" fmla="*/ 0 w 663"/>
            <a:gd name="T13" fmla="*/ 332 h 954"/>
            <a:gd name="T14" fmla="*/ 331 w 663"/>
            <a:gd name="T15" fmla="*/ 954 h 954"/>
            <a:gd name="T16" fmla="*/ 663 w 663"/>
            <a:gd name="T17" fmla="*/ 332 h 954"/>
            <a:gd name="T18" fmla="*/ 331 w 663"/>
            <a:gd name="T19" fmla="*/ 0 h 9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63" h="954">
              <a:moveTo>
                <a:pt x="331" y="477"/>
              </a:moveTo>
              <a:cubicBezTo>
                <a:pt x="240" y="477"/>
                <a:pt x="165" y="403"/>
                <a:pt x="165" y="311"/>
              </a:cubicBezTo>
              <a:cubicBezTo>
                <a:pt x="165" y="220"/>
                <a:pt x="240" y="145"/>
                <a:pt x="331" y="145"/>
              </a:cubicBezTo>
              <a:cubicBezTo>
                <a:pt x="423" y="145"/>
                <a:pt x="497" y="220"/>
                <a:pt x="497" y="311"/>
              </a:cubicBezTo>
              <a:cubicBezTo>
                <a:pt x="497" y="403"/>
                <a:pt x="423" y="477"/>
                <a:pt x="331" y="477"/>
              </a:cubicBezTo>
              <a:close/>
              <a:moveTo>
                <a:pt x="331" y="0"/>
              </a:moveTo>
              <a:cubicBezTo>
                <a:pt x="148" y="0"/>
                <a:pt x="0" y="149"/>
                <a:pt x="0" y="332"/>
              </a:cubicBezTo>
              <a:cubicBezTo>
                <a:pt x="0" y="515"/>
                <a:pt x="331" y="954"/>
                <a:pt x="331" y="954"/>
              </a:cubicBezTo>
              <a:cubicBezTo>
                <a:pt x="331" y="954"/>
                <a:pt x="663" y="515"/>
                <a:pt x="663" y="332"/>
              </a:cubicBezTo>
              <a:cubicBezTo>
                <a:pt x="663" y="149"/>
                <a:pt x="515" y="0"/>
                <a:pt x="331" y="0"/>
              </a:cubicBezTo>
              <a:close/>
            </a:path>
          </a:pathLst>
        </a:custGeom>
        <a:solidFill>
          <a:schemeClr val="tx1">
            <a:lumMod val="50000"/>
          </a:schemeClr>
        </a:solidFill>
        <a:ln>
          <a:noFill/>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latin typeface="Arial" panose="020B0604020202020204" pitchFamily="34" charset="0"/>
            <a:cs typeface="Arial" panose="020B0604020202020204" pitchFamily="34" charset="0"/>
          </a:endParaRPr>
        </a:p>
      </xdr:txBody>
    </xdr:sp>
    <xdr:clientData/>
  </xdr:twoCellAnchor>
  <xdr:twoCellAnchor>
    <xdr:from>
      <xdr:col>0</xdr:col>
      <xdr:colOff>38100</xdr:colOff>
      <xdr:row>4</xdr:row>
      <xdr:rowOff>28577</xdr:rowOff>
    </xdr:from>
    <xdr:to>
      <xdr:col>7</xdr:col>
      <xdr:colOff>541</xdr:colOff>
      <xdr:row>30</xdr:row>
      <xdr:rowOff>120135</xdr:rowOff>
    </xdr:to>
    <xdr:sp macro="" textlink="">
      <xdr:nvSpPr>
        <xdr:cNvPr id="3" name="2 CuadroTexto">
          <a:extLst>
            <a:ext uri="{FF2B5EF4-FFF2-40B4-BE49-F238E27FC236}">
              <a16:creationId xmlns:a16="http://schemas.microsoft.com/office/drawing/2014/main" id="{00000000-0008-0000-0A00-000003000000}"/>
            </a:ext>
          </a:extLst>
        </xdr:cNvPr>
        <xdr:cNvSpPr txBox="1"/>
      </xdr:nvSpPr>
      <xdr:spPr>
        <a:xfrm>
          <a:off x="38100" y="646415"/>
          <a:ext cx="4570482" cy="318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171450" marR="0" lvl="0" indent="-171450" algn="just" defTabSz="914400" eaLnBrk="1" fontAlgn="auto" latinLnBrk="0" hangingPunct="1">
            <a:lnSpc>
              <a:spcPct val="100000"/>
            </a:lnSpc>
            <a:spcBef>
              <a:spcPts val="0"/>
            </a:spcBef>
            <a:spcAft>
              <a:spcPts val="0"/>
            </a:spcAft>
            <a:buClrTx/>
            <a:buSzTx/>
            <a:buFont typeface="Wingdings" pitchFamily="2" charset="2"/>
            <a:buChar char="§"/>
            <a:tabLst/>
            <a:defRPr/>
          </a:pPr>
          <a:r>
            <a:rPr lang="en-US" sz="900" baseline="0">
              <a:solidFill>
                <a:schemeClr val="dk1"/>
              </a:solidFill>
              <a:effectLst/>
              <a:latin typeface="Arial" pitchFamily="34" charset="0"/>
              <a:ea typeface="+mn-ea"/>
              <a:cs typeface="Arial" pitchFamily="34" charset="0"/>
            </a:rPr>
            <a:t>In spite of the current situation around the world caused by the rapid expansion of COVID-19, Locfund Next was capable of allocating resources to MFIs in order to start building its portfolio along Locfund II's strongest institutions. This way, the fund is serving the needs micro and small entrepeneurs are facing due to the results of the pandemic.</a:t>
          </a:r>
        </a:p>
        <a:p>
          <a:pPr marL="171450" marR="0" lvl="0" indent="-171450" algn="just" defTabSz="914400" eaLnBrk="1" fontAlgn="auto" latinLnBrk="0" hangingPunct="1">
            <a:lnSpc>
              <a:spcPct val="100000"/>
            </a:lnSpc>
            <a:spcBef>
              <a:spcPts val="0"/>
            </a:spcBef>
            <a:spcAft>
              <a:spcPts val="0"/>
            </a:spcAft>
            <a:buClrTx/>
            <a:buSzTx/>
            <a:buFont typeface="Wingdings" pitchFamily="2" charset="2"/>
            <a:buChar char="§"/>
            <a:tabLst/>
            <a:defRPr/>
          </a:pPr>
          <a:endParaRPr lang="en-US" sz="500" baseline="0">
            <a:solidFill>
              <a:schemeClr val="dk1"/>
            </a:solidFill>
            <a:effectLst/>
            <a:latin typeface="Arial" pitchFamily="34" charset="0"/>
            <a:ea typeface="+mn-ea"/>
            <a:cs typeface="Arial" pitchFamily="34" charset="0"/>
          </a:endParaRPr>
        </a:p>
        <a:p>
          <a:pPr marL="171450" marR="0" lvl="0" indent="-171450" algn="just" defTabSz="914400" eaLnBrk="1" fontAlgn="auto" latinLnBrk="0" hangingPunct="1">
            <a:lnSpc>
              <a:spcPct val="100000"/>
            </a:lnSpc>
            <a:spcBef>
              <a:spcPts val="0"/>
            </a:spcBef>
            <a:spcAft>
              <a:spcPts val="0"/>
            </a:spcAft>
            <a:buClrTx/>
            <a:buSzTx/>
            <a:buFont typeface="Wingdings" pitchFamily="2" charset="2"/>
            <a:buChar char="§"/>
            <a:tabLst/>
            <a:defRPr/>
          </a:pPr>
          <a:r>
            <a:rPr lang="en-US" sz="900" baseline="0">
              <a:solidFill>
                <a:schemeClr val="dk1"/>
              </a:solidFill>
              <a:effectLst/>
              <a:latin typeface="Arial" pitchFamily="34" charset="0"/>
              <a:ea typeface="+mn-ea"/>
              <a:cs typeface="Arial" pitchFamily="34" charset="0"/>
            </a:rPr>
            <a:t>A much rigorous investment process was implemented, assuring the foundation of the fund is build with a very high quality portfolio. Due to the traveling restrictions, Locfund Next realized a hybrid due diligence process. Making use of its large microfinance network, investment officers work virtually along a local consultants to perform the due diligence and at the same time having an expert on site, resulting in the approval of USD 22.45MM in 9 MFIs, being able to reach 300 thousand end clients.</a:t>
          </a:r>
        </a:p>
        <a:p>
          <a:pPr marL="171450" marR="0" lvl="0" indent="-171450" algn="just" defTabSz="914400" eaLnBrk="1" fontAlgn="auto" latinLnBrk="0" hangingPunct="1">
            <a:lnSpc>
              <a:spcPct val="100000"/>
            </a:lnSpc>
            <a:spcBef>
              <a:spcPts val="0"/>
            </a:spcBef>
            <a:spcAft>
              <a:spcPts val="0"/>
            </a:spcAft>
            <a:buClrTx/>
            <a:buSzTx/>
            <a:buFont typeface="Wingdings" pitchFamily="2" charset="2"/>
            <a:buChar char="§"/>
            <a:tabLst/>
            <a:defRPr/>
          </a:pPr>
          <a:endParaRPr lang="en-US" sz="500" baseline="0">
            <a:solidFill>
              <a:schemeClr val="dk1"/>
            </a:solidFill>
            <a:effectLst/>
            <a:latin typeface="Arial" pitchFamily="34" charset="0"/>
            <a:ea typeface="+mn-ea"/>
            <a:cs typeface="Arial" pitchFamily="34" charset="0"/>
          </a:endParaRPr>
        </a:p>
        <a:p>
          <a:pPr marL="171450" marR="0" lvl="0" indent="-171450" algn="just" defTabSz="914400" eaLnBrk="1" fontAlgn="auto" latinLnBrk="0" hangingPunct="1">
            <a:lnSpc>
              <a:spcPct val="100000"/>
            </a:lnSpc>
            <a:spcBef>
              <a:spcPts val="0"/>
            </a:spcBef>
            <a:spcAft>
              <a:spcPts val="0"/>
            </a:spcAft>
            <a:buClrTx/>
            <a:buSzTx/>
            <a:buFont typeface="Wingdings" pitchFamily="2" charset="2"/>
            <a:buChar char="§"/>
            <a:tabLst/>
            <a:defRPr/>
          </a:pPr>
          <a:r>
            <a:rPr lang="en-US" sz="900" baseline="0">
              <a:solidFill>
                <a:schemeClr val="dk1"/>
              </a:solidFill>
              <a:effectLst/>
              <a:latin typeface="Arial" pitchFamily="34" charset="0"/>
              <a:ea typeface="+mn-ea"/>
              <a:cs typeface="Arial" pitchFamily="34" charset="0"/>
            </a:rPr>
            <a:t>A digital transformation diagnostic was made since October 2020 to understand the current stage of 52 MFIs in their respective digitization. </a:t>
          </a:r>
        </a:p>
        <a:p>
          <a:pPr marL="171450" marR="0" lvl="0" indent="-171450" algn="just" defTabSz="914400" eaLnBrk="1" fontAlgn="auto" latinLnBrk="0" hangingPunct="1">
            <a:lnSpc>
              <a:spcPct val="100000"/>
            </a:lnSpc>
            <a:spcBef>
              <a:spcPts val="0"/>
            </a:spcBef>
            <a:spcAft>
              <a:spcPts val="0"/>
            </a:spcAft>
            <a:buClrTx/>
            <a:buSzTx/>
            <a:buFont typeface="Wingdings" pitchFamily="2" charset="2"/>
            <a:buChar char="§"/>
            <a:tabLst/>
            <a:defRPr/>
          </a:pPr>
          <a:endParaRPr lang="en-US" sz="500" baseline="0">
            <a:solidFill>
              <a:schemeClr val="dk1"/>
            </a:solidFill>
            <a:effectLst/>
            <a:latin typeface="Arial" pitchFamily="34" charset="0"/>
            <a:ea typeface="+mn-ea"/>
            <a:cs typeface="Arial" pitchFamily="34" charset="0"/>
          </a:endParaRPr>
        </a:p>
        <a:p>
          <a:pPr marL="171450" marR="0" lvl="0" indent="-171450" algn="just" defTabSz="914400" eaLnBrk="1" fontAlgn="auto" latinLnBrk="0" hangingPunct="1">
            <a:lnSpc>
              <a:spcPct val="100000"/>
            </a:lnSpc>
            <a:spcBef>
              <a:spcPts val="0"/>
            </a:spcBef>
            <a:spcAft>
              <a:spcPts val="0"/>
            </a:spcAft>
            <a:buClrTx/>
            <a:buSzTx/>
            <a:buFont typeface="Wingdings" pitchFamily="2" charset="2"/>
            <a:buChar char="§"/>
            <a:tabLst/>
            <a:defRPr/>
          </a:pPr>
          <a:r>
            <a:rPr lang="en-US" sz="900" baseline="0">
              <a:solidFill>
                <a:schemeClr val="dk1"/>
              </a:solidFill>
              <a:effectLst/>
              <a:latin typeface="Arial" pitchFamily="34" charset="0"/>
              <a:ea typeface="+mn-ea"/>
              <a:cs typeface="Arial" pitchFamily="34" charset="0"/>
            </a:rPr>
            <a:t>Since the first due dilligence, rigorous analysis on ESG compliances were done, implementing international metric tools such as SPI4-Allinus.</a:t>
          </a:r>
          <a:br>
            <a:rPr lang="en-US" sz="900" baseline="0">
              <a:solidFill>
                <a:schemeClr val="dk1"/>
              </a:solidFill>
              <a:effectLst/>
              <a:latin typeface="Arial" pitchFamily="34" charset="0"/>
              <a:ea typeface="+mn-ea"/>
              <a:cs typeface="Arial" pitchFamily="34" charset="0"/>
            </a:rPr>
          </a:br>
          <a:endParaRPr lang="en-US" sz="900" baseline="0">
            <a:solidFill>
              <a:schemeClr val="dk1"/>
            </a:solidFill>
            <a:effectLst/>
            <a:latin typeface="Arial" pitchFamily="34" charset="0"/>
            <a:ea typeface="+mn-ea"/>
            <a:cs typeface="Arial" pitchFamily="34" charset="0"/>
          </a:endParaRPr>
        </a:p>
        <a:p>
          <a:pPr marL="171450" marR="0" lvl="0" indent="-171450" algn="just" defTabSz="914400" eaLnBrk="1" fontAlgn="auto" latinLnBrk="0" hangingPunct="1">
            <a:lnSpc>
              <a:spcPct val="100000"/>
            </a:lnSpc>
            <a:spcBef>
              <a:spcPts val="0"/>
            </a:spcBef>
            <a:spcAft>
              <a:spcPts val="0"/>
            </a:spcAft>
            <a:buClrTx/>
            <a:buSzTx/>
            <a:buFont typeface="Wingdings" pitchFamily="2" charset="2"/>
            <a:buChar char="§"/>
            <a:tabLst/>
            <a:defRPr/>
          </a:pPr>
          <a:r>
            <a:rPr lang="en-US" sz="900" baseline="0">
              <a:solidFill>
                <a:schemeClr val="dk1"/>
              </a:solidFill>
              <a:effectLst/>
              <a:latin typeface="Arial" pitchFamily="34" charset="0"/>
              <a:ea typeface="+mn-ea"/>
              <a:cs typeface="Arial" pitchFamily="34" charset="0"/>
            </a:rPr>
            <a:t>As of December, the fund has a total of USD 75 MM in committed assets, composed by USD 20 in equity from 6 investors and USD 55 MM in debt form 5 investors out of which 3 are equity investors.</a:t>
          </a:r>
        </a:p>
        <a:p>
          <a:pPr marL="171450" marR="0" lvl="0" indent="-171450" algn="just" defTabSz="914400" eaLnBrk="1" fontAlgn="auto" latinLnBrk="0" hangingPunct="1">
            <a:lnSpc>
              <a:spcPct val="100000"/>
            </a:lnSpc>
            <a:spcBef>
              <a:spcPts val="0"/>
            </a:spcBef>
            <a:spcAft>
              <a:spcPts val="0"/>
            </a:spcAft>
            <a:buClrTx/>
            <a:buSzTx/>
            <a:buFont typeface="Wingdings" pitchFamily="2" charset="2"/>
            <a:buChar char="§"/>
            <a:tabLst/>
            <a:defRPr/>
          </a:pPr>
          <a:endParaRPr lang="en-US" sz="900" baseline="0">
            <a:solidFill>
              <a:schemeClr val="dk1"/>
            </a:solidFill>
            <a:effectLst/>
            <a:latin typeface="Arial" pitchFamily="34" charset="0"/>
            <a:ea typeface="+mn-ea"/>
            <a:cs typeface="Arial" pitchFamily="34" charset="0"/>
          </a:endParaRPr>
        </a:p>
      </xdr:txBody>
    </xdr:sp>
    <xdr:clientData/>
  </xdr:twoCellAnchor>
  <xdr:twoCellAnchor>
    <xdr:from>
      <xdr:col>0</xdr:col>
      <xdr:colOff>86222</xdr:colOff>
      <xdr:row>29</xdr:row>
      <xdr:rowOff>85811</xdr:rowOff>
    </xdr:from>
    <xdr:to>
      <xdr:col>7</xdr:col>
      <xdr:colOff>4263</xdr:colOff>
      <xdr:row>73</xdr:row>
      <xdr:rowOff>908</xdr:rowOff>
    </xdr:to>
    <xdr:grpSp>
      <xdr:nvGrpSpPr>
        <xdr:cNvPr id="5" name="4 Grupo">
          <a:extLst>
            <a:ext uri="{FF2B5EF4-FFF2-40B4-BE49-F238E27FC236}">
              <a16:creationId xmlns:a16="http://schemas.microsoft.com/office/drawing/2014/main" id="{00000000-0008-0000-0A00-000005000000}"/>
            </a:ext>
          </a:extLst>
        </xdr:cNvPr>
        <xdr:cNvGrpSpPr/>
      </xdr:nvGrpSpPr>
      <xdr:grpSpPr>
        <a:xfrm>
          <a:off x="86222" y="3750668"/>
          <a:ext cx="4734970" cy="6346740"/>
          <a:chOff x="74220" y="5689022"/>
          <a:chExt cx="4476750" cy="6079075"/>
        </a:xfrm>
      </xdr:grpSpPr>
      <xdr:grpSp>
        <xdr:nvGrpSpPr>
          <xdr:cNvPr id="6" name="5 Grupo">
            <a:extLst>
              <a:ext uri="{FF2B5EF4-FFF2-40B4-BE49-F238E27FC236}">
                <a16:creationId xmlns:a16="http://schemas.microsoft.com/office/drawing/2014/main" id="{00000000-0008-0000-0A00-000006000000}"/>
              </a:ext>
            </a:extLst>
          </xdr:cNvPr>
          <xdr:cNvGrpSpPr/>
        </xdr:nvGrpSpPr>
        <xdr:grpSpPr>
          <a:xfrm>
            <a:off x="74220" y="5689022"/>
            <a:ext cx="4476750" cy="6079075"/>
            <a:chOff x="74220" y="5689022"/>
            <a:chExt cx="4476750" cy="6088533"/>
          </a:xfrm>
        </xdr:grpSpPr>
        <xdr:grpSp>
          <xdr:nvGrpSpPr>
            <xdr:cNvPr id="33" name="32 Grupo">
              <a:extLst>
                <a:ext uri="{FF2B5EF4-FFF2-40B4-BE49-F238E27FC236}">
                  <a16:creationId xmlns:a16="http://schemas.microsoft.com/office/drawing/2014/main" id="{00000000-0008-0000-0A00-000021000000}"/>
                </a:ext>
              </a:extLst>
            </xdr:cNvPr>
            <xdr:cNvGrpSpPr/>
          </xdr:nvGrpSpPr>
          <xdr:grpSpPr>
            <a:xfrm>
              <a:off x="74220" y="5689022"/>
              <a:ext cx="4476750" cy="6088533"/>
              <a:chOff x="108857" y="5351729"/>
              <a:chExt cx="4476750" cy="6305682"/>
            </a:xfrm>
          </xdr:grpSpPr>
          <xdr:grpSp>
            <xdr:nvGrpSpPr>
              <xdr:cNvPr id="12" name="11 Grupo">
                <a:extLst>
                  <a:ext uri="{FF2B5EF4-FFF2-40B4-BE49-F238E27FC236}">
                    <a16:creationId xmlns:a16="http://schemas.microsoft.com/office/drawing/2014/main" id="{00000000-0008-0000-0A00-00000C000000}"/>
                  </a:ext>
                </a:extLst>
              </xdr:cNvPr>
              <xdr:cNvGrpSpPr/>
            </xdr:nvGrpSpPr>
            <xdr:grpSpPr>
              <a:xfrm>
                <a:off x="223027" y="10866860"/>
                <a:ext cx="2248987" cy="790551"/>
                <a:chOff x="353299" y="10342784"/>
                <a:chExt cx="2111189" cy="762877"/>
              </a:xfrm>
            </xdr:grpSpPr>
            <xdr:sp macro="" textlink="">
              <xdr:nvSpPr>
                <xdr:cNvPr id="7" name="6 CuadroTexto">
                  <a:extLst>
                    <a:ext uri="{FF2B5EF4-FFF2-40B4-BE49-F238E27FC236}">
                      <a16:creationId xmlns:a16="http://schemas.microsoft.com/office/drawing/2014/main" id="{00000000-0008-0000-0A00-000007000000}"/>
                    </a:ext>
                  </a:extLst>
                </xdr:cNvPr>
                <xdr:cNvSpPr txBox="1"/>
              </xdr:nvSpPr>
              <xdr:spPr>
                <a:xfrm>
                  <a:off x="380221" y="10342784"/>
                  <a:ext cx="2084267" cy="7628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s-ES" sz="900">
                      <a:solidFill>
                        <a:sysClr val="windowText" lastClr="000000"/>
                      </a:solidFill>
                      <a:latin typeface="Arial" pitchFamily="34" charset="0"/>
                      <a:cs typeface="Arial" pitchFamily="34" charset="0"/>
                    </a:rPr>
                    <a:t>Loan Disbursement</a:t>
                  </a:r>
                </a:p>
                <a:p>
                  <a:pPr>
                    <a:lnSpc>
                      <a:spcPct val="150000"/>
                    </a:lnSpc>
                  </a:pPr>
                  <a:r>
                    <a:rPr lang="es-ES" sz="900">
                      <a:solidFill>
                        <a:sysClr val="windowText" lastClr="000000"/>
                      </a:solidFill>
                      <a:latin typeface="Arial" pitchFamily="34" charset="0"/>
                      <a:cs typeface="Arial" pitchFamily="34" charset="0"/>
                    </a:rPr>
                    <a:t>Locfund/BIM</a:t>
                  </a:r>
                  <a:r>
                    <a:rPr lang="es-ES" sz="900" baseline="0">
                      <a:solidFill>
                        <a:sysClr val="windowText" lastClr="000000"/>
                      </a:solidFill>
                      <a:latin typeface="Arial" pitchFamily="34" charset="0"/>
                      <a:cs typeface="Arial" pitchFamily="34" charset="0"/>
                    </a:rPr>
                    <a:t> Offices</a:t>
                  </a:r>
                  <a:endParaRPr lang="es-ES" sz="900">
                    <a:solidFill>
                      <a:sysClr val="windowText" lastClr="000000"/>
                    </a:solidFill>
                    <a:latin typeface="Arial" pitchFamily="34" charset="0"/>
                    <a:cs typeface="Arial" pitchFamily="34" charset="0"/>
                  </a:endParaRPr>
                </a:p>
              </xdr:txBody>
            </xdr:sp>
            <xdr:sp macro="" textlink="">
              <xdr:nvSpPr>
                <xdr:cNvPr id="276" name="63 Rectángulo">
                  <a:extLst>
                    <a:ext uri="{FF2B5EF4-FFF2-40B4-BE49-F238E27FC236}">
                      <a16:creationId xmlns:a16="http://schemas.microsoft.com/office/drawing/2014/main" id="{00000000-0008-0000-0A00-000014010000}"/>
                    </a:ext>
                  </a:extLst>
                </xdr:cNvPr>
                <xdr:cNvSpPr/>
              </xdr:nvSpPr>
              <xdr:spPr>
                <a:xfrm>
                  <a:off x="353299" y="10443380"/>
                  <a:ext cx="84442" cy="88301"/>
                </a:xfrm>
                <a:prstGeom prst="rect">
                  <a:avLst/>
                </a:prstGeom>
                <a:solidFill>
                  <a:schemeClr val="tx2">
                    <a:lumMod val="75000"/>
                  </a:schemeClr>
                </a:solidFill>
                <a:ln>
                  <a:solidFill>
                    <a:schemeClr val="accent6"/>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sz="800">
                    <a:latin typeface="+mj-lt"/>
                  </a:endParaRPr>
                </a:p>
              </xdr:txBody>
            </xdr:sp>
          </xdr:grpSp>
          <xdr:grpSp>
            <xdr:nvGrpSpPr>
              <xdr:cNvPr id="32" name="31 Grupo">
                <a:extLst>
                  <a:ext uri="{FF2B5EF4-FFF2-40B4-BE49-F238E27FC236}">
                    <a16:creationId xmlns:a16="http://schemas.microsoft.com/office/drawing/2014/main" id="{00000000-0008-0000-0A00-000020000000}"/>
                  </a:ext>
                </a:extLst>
              </xdr:cNvPr>
              <xdr:cNvGrpSpPr/>
            </xdr:nvGrpSpPr>
            <xdr:grpSpPr>
              <a:xfrm>
                <a:off x="108857" y="5351729"/>
                <a:ext cx="4476750" cy="5771121"/>
                <a:chOff x="108857" y="5351729"/>
                <a:chExt cx="4476750" cy="5771121"/>
              </a:xfrm>
            </xdr:grpSpPr>
            <xdr:grpSp>
              <xdr:nvGrpSpPr>
                <xdr:cNvPr id="101" name="Group 95">
                  <a:extLst>
                    <a:ext uri="{FF2B5EF4-FFF2-40B4-BE49-F238E27FC236}">
                      <a16:creationId xmlns:a16="http://schemas.microsoft.com/office/drawing/2014/main" id="{00000000-0008-0000-0A00-000065000000}"/>
                    </a:ext>
                  </a:extLst>
                </xdr:cNvPr>
                <xdr:cNvGrpSpPr>
                  <a:grpSpLocks noChangeAspect="1"/>
                </xdr:cNvGrpSpPr>
              </xdr:nvGrpSpPr>
              <xdr:grpSpPr bwMode="auto">
                <a:xfrm>
                  <a:off x="108857" y="5351729"/>
                  <a:ext cx="4476750" cy="5771121"/>
                  <a:chOff x="2144" y="1"/>
                  <a:chExt cx="3392" cy="4318"/>
                </a:xfrm>
                <a:solidFill>
                  <a:schemeClr val="accent5">
                    <a:lumMod val="20000"/>
                    <a:lumOff val="80000"/>
                  </a:schemeClr>
                </a:solidFill>
              </xdr:grpSpPr>
              <xdr:sp macro="" textlink="">
                <xdr:nvSpPr>
                  <xdr:cNvPr id="103" name="Islas del Caribe">
                    <a:extLst>
                      <a:ext uri="{FF2B5EF4-FFF2-40B4-BE49-F238E27FC236}">
                        <a16:creationId xmlns:a16="http://schemas.microsoft.com/office/drawing/2014/main" id="{00000000-0008-0000-0A00-000067000000}"/>
                      </a:ext>
                    </a:extLst>
                  </xdr:cNvPr>
                  <xdr:cNvSpPr>
                    <a:spLocks noEditPoints="1"/>
                  </xdr:cNvSpPr>
                </xdr:nvSpPr>
                <xdr:spPr bwMode="auto">
                  <a:xfrm>
                    <a:off x="4335" y="732"/>
                    <a:ext cx="164" cy="281"/>
                  </a:xfrm>
                  <a:custGeom>
                    <a:avLst/>
                    <a:gdLst>
                      <a:gd name="T0" fmla="*/ 291 w 859"/>
                      <a:gd name="T1" fmla="*/ 141 h 1473"/>
                      <a:gd name="T2" fmla="*/ 341 w 859"/>
                      <a:gd name="T3" fmla="*/ 136 h 1473"/>
                      <a:gd name="T4" fmla="*/ 145 w 859"/>
                      <a:gd name="T5" fmla="*/ 236 h 1473"/>
                      <a:gd name="T6" fmla="*/ 74 w 859"/>
                      <a:gd name="T7" fmla="*/ 196 h 1473"/>
                      <a:gd name="T8" fmla="*/ 145 w 859"/>
                      <a:gd name="T9" fmla="*/ 236 h 1473"/>
                      <a:gd name="T10" fmla="*/ 309 w 859"/>
                      <a:gd name="T11" fmla="*/ 290 h 1473"/>
                      <a:gd name="T12" fmla="*/ 291 w 859"/>
                      <a:gd name="T13" fmla="*/ 230 h 1473"/>
                      <a:gd name="T14" fmla="*/ 0 w 859"/>
                      <a:gd name="T15" fmla="*/ 29 h 1473"/>
                      <a:gd name="T16" fmla="*/ 60 w 859"/>
                      <a:gd name="T17" fmla="*/ 87 h 1473"/>
                      <a:gd name="T18" fmla="*/ 95 w 859"/>
                      <a:gd name="T19" fmla="*/ 0 h 1473"/>
                      <a:gd name="T20" fmla="*/ 0 w 859"/>
                      <a:gd name="T21" fmla="*/ 29 h 1473"/>
                      <a:gd name="T22" fmla="*/ 246 w 859"/>
                      <a:gd name="T23" fmla="*/ 374 h 1473"/>
                      <a:gd name="T24" fmla="*/ 214 w 859"/>
                      <a:gd name="T25" fmla="*/ 380 h 1473"/>
                      <a:gd name="T26" fmla="*/ 310 w 859"/>
                      <a:gd name="T27" fmla="*/ 477 h 1473"/>
                      <a:gd name="T28" fmla="*/ 395 w 859"/>
                      <a:gd name="T29" fmla="*/ 478 h 1473"/>
                      <a:gd name="T30" fmla="*/ 325 w 859"/>
                      <a:gd name="T31" fmla="*/ 432 h 1473"/>
                      <a:gd name="T32" fmla="*/ 422 w 859"/>
                      <a:gd name="T33" fmla="*/ 558 h 1473"/>
                      <a:gd name="T34" fmla="*/ 459 w 859"/>
                      <a:gd name="T35" fmla="*/ 533 h 1473"/>
                      <a:gd name="T36" fmla="*/ 419 w 859"/>
                      <a:gd name="T37" fmla="*/ 473 h 1473"/>
                      <a:gd name="T38" fmla="*/ 438 w 859"/>
                      <a:gd name="T39" fmla="*/ 385 h 1473"/>
                      <a:gd name="T40" fmla="*/ 402 w 859"/>
                      <a:gd name="T41" fmla="*/ 728 h 1473"/>
                      <a:gd name="T42" fmla="*/ 442 w 859"/>
                      <a:gd name="T43" fmla="*/ 656 h 1473"/>
                      <a:gd name="T44" fmla="*/ 384 w 859"/>
                      <a:gd name="T45" fmla="*/ 659 h 1473"/>
                      <a:gd name="T46" fmla="*/ 408 w 859"/>
                      <a:gd name="T47" fmla="*/ 621 h 1473"/>
                      <a:gd name="T48" fmla="*/ 477 w 859"/>
                      <a:gd name="T49" fmla="*/ 916 h 1473"/>
                      <a:gd name="T50" fmla="*/ 515 w 859"/>
                      <a:gd name="T51" fmla="*/ 894 h 1473"/>
                      <a:gd name="T52" fmla="*/ 402 w 859"/>
                      <a:gd name="T53" fmla="*/ 790 h 1473"/>
                      <a:gd name="T54" fmla="*/ 458 w 859"/>
                      <a:gd name="T55" fmla="*/ 882 h 1473"/>
                      <a:gd name="T56" fmla="*/ 477 w 859"/>
                      <a:gd name="T57" fmla="*/ 916 h 1473"/>
                      <a:gd name="T58" fmla="*/ 442 w 859"/>
                      <a:gd name="T59" fmla="*/ 1049 h 1473"/>
                      <a:gd name="T60" fmla="*/ 487 w 859"/>
                      <a:gd name="T61" fmla="*/ 1110 h 1473"/>
                      <a:gd name="T62" fmla="*/ 495 w 859"/>
                      <a:gd name="T63" fmla="*/ 979 h 1473"/>
                      <a:gd name="T64" fmla="*/ 804 w 859"/>
                      <a:gd name="T65" fmla="*/ 1232 h 1473"/>
                      <a:gd name="T66" fmla="*/ 858 w 859"/>
                      <a:gd name="T67" fmla="*/ 1188 h 1473"/>
                      <a:gd name="T68" fmla="*/ 776 w 859"/>
                      <a:gd name="T69" fmla="*/ 1192 h 1473"/>
                      <a:gd name="T70" fmla="*/ 394 w 859"/>
                      <a:gd name="T71" fmla="*/ 1335 h 1473"/>
                      <a:gd name="T72" fmla="*/ 418 w 859"/>
                      <a:gd name="T73" fmla="*/ 1252 h 1473"/>
                      <a:gd name="T74" fmla="*/ 432 w 859"/>
                      <a:gd name="T75" fmla="*/ 1136 h 1473"/>
                      <a:gd name="T76" fmla="*/ 296 w 859"/>
                      <a:gd name="T77" fmla="*/ 1471 h 1473"/>
                      <a:gd name="T78" fmla="*/ 376 w 859"/>
                      <a:gd name="T79" fmla="*/ 1436 h 1473"/>
                      <a:gd name="T80" fmla="*/ 312 w 859"/>
                      <a:gd name="T81" fmla="*/ 1418 h 1473"/>
                      <a:gd name="T82" fmla="*/ 394 w 859"/>
                      <a:gd name="T83" fmla="*/ 1335 h 1473"/>
                      <a:gd name="T84" fmla="*/ 416 w 859"/>
                      <a:gd name="T85" fmla="*/ 1377 h 14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859" h="1473">
                        <a:moveTo>
                          <a:pt x="323" y="100"/>
                        </a:moveTo>
                        <a:lnTo>
                          <a:pt x="291" y="141"/>
                        </a:lnTo>
                        <a:lnTo>
                          <a:pt x="329" y="177"/>
                        </a:lnTo>
                        <a:lnTo>
                          <a:pt x="341" y="136"/>
                        </a:lnTo>
                        <a:lnTo>
                          <a:pt x="323" y="100"/>
                        </a:lnTo>
                        <a:close/>
                        <a:moveTo>
                          <a:pt x="145" y="236"/>
                        </a:moveTo>
                        <a:lnTo>
                          <a:pt x="106" y="173"/>
                        </a:lnTo>
                        <a:lnTo>
                          <a:pt x="74" y="196"/>
                        </a:lnTo>
                        <a:lnTo>
                          <a:pt x="98" y="230"/>
                        </a:lnTo>
                        <a:lnTo>
                          <a:pt x="145" y="236"/>
                        </a:lnTo>
                        <a:close/>
                        <a:moveTo>
                          <a:pt x="288" y="266"/>
                        </a:moveTo>
                        <a:lnTo>
                          <a:pt x="309" y="290"/>
                        </a:lnTo>
                        <a:lnTo>
                          <a:pt x="358" y="273"/>
                        </a:lnTo>
                        <a:lnTo>
                          <a:pt x="291" y="230"/>
                        </a:lnTo>
                        <a:lnTo>
                          <a:pt x="288" y="266"/>
                        </a:lnTo>
                        <a:close/>
                        <a:moveTo>
                          <a:pt x="0" y="29"/>
                        </a:moveTo>
                        <a:lnTo>
                          <a:pt x="7" y="50"/>
                        </a:lnTo>
                        <a:lnTo>
                          <a:pt x="60" y="87"/>
                        </a:lnTo>
                        <a:lnTo>
                          <a:pt x="61" y="38"/>
                        </a:lnTo>
                        <a:lnTo>
                          <a:pt x="95" y="0"/>
                        </a:lnTo>
                        <a:lnTo>
                          <a:pt x="37" y="2"/>
                        </a:lnTo>
                        <a:lnTo>
                          <a:pt x="0" y="29"/>
                        </a:lnTo>
                        <a:close/>
                        <a:moveTo>
                          <a:pt x="214" y="380"/>
                        </a:moveTo>
                        <a:lnTo>
                          <a:pt x="246" y="374"/>
                        </a:lnTo>
                        <a:lnTo>
                          <a:pt x="230" y="337"/>
                        </a:lnTo>
                        <a:lnTo>
                          <a:pt x="214" y="380"/>
                        </a:lnTo>
                        <a:close/>
                        <a:moveTo>
                          <a:pt x="325" y="432"/>
                        </a:moveTo>
                        <a:lnTo>
                          <a:pt x="310" y="477"/>
                        </a:lnTo>
                        <a:lnTo>
                          <a:pt x="366" y="562"/>
                        </a:lnTo>
                        <a:lnTo>
                          <a:pt x="395" y="478"/>
                        </a:lnTo>
                        <a:lnTo>
                          <a:pt x="353" y="430"/>
                        </a:lnTo>
                        <a:lnTo>
                          <a:pt x="325" y="432"/>
                        </a:lnTo>
                        <a:close/>
                        <a:moveTo>
                          <a:pt x="459" y="533"/>
                        </a:moveTo>
                        <a:lnTo>
                          <a:pt x="422" y="558"/>
                        </a:lnTo>
                        <a:lnTo>
                          <a:pt x="455" y="573"/>
                        </a:lnTo>
                        <a:lnTo>
                          <a:pt x="459" y="533"/>
                        </a:lnTo>
                        <a:close/>
                        <a:moveTo>
                          <a:pt x="394" y="427"/>
                        </a:moveTo>
                        <a:lnTo>
                          <a:pt x="419" y="473"/>
                        </a:lnTo>
                        <a:lnTo>
                          <a:pt x="470" y="478"/>
                        </a:lnTo>
                        <a:lnTo>
                          <a:pt x="438" y="385"/>
                        </a:lnTo>
                        <a:lnTo>
                          <a:pt x="394" y="427"/>
                        </a:lnTo>
                        <a:close/>
                        <a:moveTo>
                          <a:pt x="402" y="728"/>
                        </a:moveTo>
                        <a:lnTo>
                          <a:pt x="443" y="719"/>
                        </a:lnTo>
                        <a:lnTo>
                          <a:pt x="442" y="656"/>
                        </a:lnTo>
                        <a:lnTo>
                          <a:pt x="408" y="621"/>
                        </a:lnTo>
                        <a:cubicBezTo>
                          <a:pt x="406" y="624"/>
                          <a:pt x="384" y="659"/>
                          <a:pt x="384" y="659"/>
                        </a:cubicBezTo>
                        <a:lnTo>
                          <a:pt x="402" y="728"/>
                        </a:lnTo>
                        <a:close/>
                        <a:moveTo>
                          <a:pt x="408" y="621"/>
                        </a:moveTo>
                        <a:cubicBezTo>
                          <a:pt x="408" y="621"/>
                          <a:pt x="408" y="621"/>
                          <a:pt x="408" y="621"/>
                        </a:cubicBezTo>
                        <a:close/>
                        <a:moveTo>
                          <a:pt x="477" y="916"/>
                        </a:moveTo>
                        <a:lnTo>
                          <a:pt x="512" y="934"/>
                        </a:lnTo>
                        <a:lnTo>
                          <a:pt x="515" y="894"/>
                        </a:lnTo>
                        <a:lnTo>
                          <a:pt x="493" y="814"/>
                        </a:lnTo>
                        <a:lnTo>
                          <a:pt x="402" y="790"/>
                        </a:lnTo>
                        <a:lnTo>
                          <a:pt x="402" y="825"/>
                        </a:lnTo>
                        <a:lnTo>
                          <a:pt x="458" y="882"/>
                        </a:lnTo>
                        <a:lnTo>
                          <a:pt x="448" y="913"/>
                        </a:lnTo>
                        <a:lnTo>
                          <a:pt x="477" y="916"/>
                        </a:lnTo>
                        <a:close/>
                        <a:moveTo>
                          <a:pt x="495" y="979"/>
                        </a:moveTo>
                        <a:lnTo>
                          <a:pt x="442" y="1049"/>
                        </a:lnTo>
                        <a:lnTo>
                          <a:pt x="450" y="1093"/>
                        </a:lnTo>
                        <a:lnTo>
                          <a:pt x="487" y="1110"/>
                        </a:lnTo>
                        <a:lnTo>
                          <a:pt x="509" y="1049"/>
                        </a:lnTo>
                        <a:lnTo>
                          <a:pt x="495" y="979"/>
                        </a:lnTo>
                        <a:close/>
                        <a:moveTo>
                          <a:pt x="776" y="1192"/>
                        </a:moveTo>
                        <a:lnTo>
                          <a:pt x="804" y="1232"/>
                        </a:lnTo>
                        <a:lnTo>
                          <a:pt x="859" y="1230"/>
                        </a:lnTo>
                        <a:lnTo>
                          <a:pt x="858" y="1188"/>
                        </a:lnTo>
                        <a:lnTo>
                          <a:pt x="817" y="1149"/>
                        </a:lnTo>
                        <a:lnTo>
                          <a:pt x="776" y="1192"/>
                        </a:lnTo>
                        <a:close/>
                        <a:moveTo>
                          <a:pt x="394" y="1335"/>
                        </a:moveTo>
                        <a:lnTo>
                          <a:pt x="394" y="1335"/>
                        </a:lnTo>
                        <a:moveTo>
                          <a:pt x="432" y="1136"/>
                        </a:moveTo>
                        <a:lnTo>
                          <a:pt x="418" y="1252"/>
                        </a:lnTo>
                        <a:lnTo>
                          <a:pt x="451" y="1186"/>
                        </a:lnTo>
                        <a:lnTo>
                          <a:pt x="432" y="1136"/>
                        </a:lnTo>
                        <a:close/>
                        <a:moveTo>
                          <a:pt x="312" y="1418"/>
                        </a:moveTo>
                        <a:lnTo>
                          <a:pt x="296" y="1471"/>
                        </a:lnTo>
                        <a:lnTo>
                          <a:pt x="349" y="1473"/>
                        </a:lnTo>
                        <a:lnTo>
                          <a:pt x="376" y="1436"/>
                        </a:lnTo>
                        <a:lnTo>
                          <a:pt x="358" y="1409"/>
                        </a:lnTo>
                        <a:lnTo>
                          <a:pt x="312" y="1418"/>
                        </a:lnTo>
                        <a:close/>
                        <a:moveTo>
                          <a:pt x="416" y="1377"/>
                        </a:moveTo>
                        <a:lnTo>
                          <a:pt x="394" y="1335"/>
                        </a:lnTo>
                        <a:cubicBezTo>
                          <a:pt x="394" y="1339"/>
                          <a:pt x="382" y="1377"/>
                          <a:pt x="382" y="1377"/>
                        </a:cubicBezTo>
                        <a:lnTo>
                          <a:pt x="416" y="1377"/>
                        </a:lnTo>
                        <a:close/>
                      </a:path>
                    </a:pathLst>
                  </a:custGeom>
                  <a:grp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04" name="Trinidad y Tobago">
                    <a:extLst>
                      <a:ext uri="{FF2B5EF4-FFF2-40B4-BE49-F238E27FC236}">
                        <a16:creationId xmlns:a16="http://schemas.microsoft.com/office/drawing/2014/main" id="{00000000-0008-0000-0A00-000068000000}"/>
                      </a:ext>
                    </a:extLst>
                  </xdr:cNvPr>
                  <xdr:cNvSpPr>
                    <a:spLocks noEditPoints="1"/>
                  </xdr:cNvSpPr>
                </xdr:nvSpPr>
                <xdr:spPr bwMode="auto">
                  <a:xfrm>
                    <a:off x="4384" y="1048"/>
                    <a:ext cx="57" cy="52"/>
                  </a:xfrm>
                  <a:custGeom>
                    <a:avLst/>
                    <a:gdLst>
                      <a:gd name="T0" fmla="*/ 229 w 297"/>
                      <a:gd name="T1" fmla="*/ 57 h 270"/>
                      <a:gd name="T2" fmla="*/ 147 w 297"/>
                      <a:gd name="T3" fmla="*/ 92 h 270"/>
                      <a:gd name="T4" fmla="*/ 107 w 297"/>
                      <a:gd name="T5" fmla="*/ 75 h 270"/>
                      <a:gd name="T6" fmla="*/ 57 w 297"/>
                      <a:gd name="T7" fmla="*/ 90 h 270"/>
                      <a:gd name="T8" fmla="*/ 44 w 297"/>
                      <a:gd name="T9" fmla="*/ 116 h 270"/>
                      <a:gd name="T10" fmla="*/ 86 w 297"/>
                      <a:gd name="T11" fmla="*/ 153 h 270"/>
                      <a:gd name="T12" fmla="*/ 90 w 297"/>
                      <a:gd name="T13" fmla="*/ 194 h 270"/>
                      <a:gd name="T14" fmla="*/ 46 w 297"/>
                      <a:gd name="T15" fmla="*/ 232 h 270"/>
                      <a:gd name="T16" fmla="*/ 0 w 297"/>
                      <a:gd name="T17" fmla="*/ 250 h 270"/>
                      <a:gd name="T18" fmla="*/ 51 w 297"/>
                      <a:gd name="T19" fmla="*/ 270 h 270"/>
                      <a:gd name="T20" fmla="*/ 160 w 297"/>
                      <a:gd name="T21" fmla="*/ 252 h 270"/>
                      <a:gd name="T22" fmla="*/ 206 w 297"/>
                      <a:gd name="T23" fmla="*/ 213 h 270"/>
                      <a:gd name="T24" fmla="*/ 205 w 297"/>
                      <a:gd name="T25" fmla="*/ 165 h 270"/>
                      <a:gd name="T26" fmla="*/ 181 w 297"/>
                      <a:gd name="T27" fmla="*/ 125 h 270"/>
                      <a:gd name="T28" fmla="*/ 232 w 297"/>
                      <a:gd name="T29" fmla="*/ 74 h 270"/>
                      <a:gd name="T30" fmla="*/ 229 w 297"/>
                      <a:gd name="T31" fmla="*/ 57 h 270"/>
                      <a:gd name="T32" fmla="*/ 297 w 297"/>
                      <a:gd name="T33" fmla="*/ 0 h 270"/>
                      <a:gd name="T34" fmla="*/ 251 w 297"/>
                      <a:gd name="T35" fmla="*/ 21 h 270"/>
                      <a:gd name="T36" fmla="*/ 289 w 297"/>
                      <a:gd name="T37" fmla="*/ 37 h 270"/>
                      <a:gd name="T38" fmla="*/ 297 w 297"/>
                      <a:gd name="T39" fmla="*/ 0 h 2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97" h="270">
                        <a:moveTo>
                          <a:pt x="229" y="57"/>
                        </a:moveTo>
                        <a:lnTo>
                          <a:pt x="147" y="92"/>
                        </a:lnTo>
                        <a:lnTo>
                          <a:pt x="107" y="75"/>
                        </a:lnTo>
                        <a:lnTo>
                          <a:pt x="57" y="90"/>
                        </a:lnTo>
                        <a:lnTo>
                          <a:pt x="44" y="116"/>
                        </a:lnTo>
                        <a:lnTo>
                          <a:pt x="86" y="153"/>
                        </a:lnTo>
                        <a:lnTo>
                          <a:pt x="90" y="194"/>
                        </a:lnTo>
                        <a:lnTo>
                          <a:pt x="46" y="232"/>
                        </a:lnTo>
                        <a:lnTo>
                          <a:pt x="0" y="250"/>
                        </a:lnTo>
                        <a:lnTo>
                          <a:pt x="51" y="270"/>
                        </a:lnTo>
                        <a:lnTo>
                          <a:pt x="160" y="252"/>
                        </a:lnTo>
                        <a:lnTo>
                          <a:pt x="206" y="213"/>
                        </a:lnTo>
                        <a:lnTo>
                          <a:pt x="205" y="165"/>
                        </a:lnTo>
                        <a:lnTo>
                          <a:pt x="181" y="125"/>
                        </a:lnTo>
                        <a:lnTo>
                          <a:pt x="232" y="74"/>
                        </a:lnTo>
                        <a:lnTo>
                          <a:pt x="229" y="57"/>
                        </a:lnTo>
                        <a:close/>
                        <a:moveTo>
                          <a:pt x="297" y="0"/>
                        </a:moveTo>
                        <a:lnTo>
                          <a:pt x="251" y="21"/>
                        </a:lnTo>
                        <a:lnTo>
                          <a:pt x="289" y="37"/>
                        </a:lnTo>
                        <a:lnTo>
                          <a:pt x="297" y="0"/>
                        </a:lnTo>
                        <a:close/>
                      </a:path>
                    </a:pathLst>
                  </a:custGeom>
                  <a:grp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05" name="Chile">
                    <a:extLst>
                      <a:ext uri="{FF2B5EF4-FFF2-40B4-BE49-F238E27FC236}">
                        <a16:creationId xmlns:a16="http://schemas.microsoft.com/office/drawing/2014/main" id="{00000000-0008-0000-0A00-000069000000}"/>
                      </a:ext>
                    </a:extLst>
                  </xdr:cNvPr>
                  <xdr:cNvSpPr>
                    <a:spLocks noEditPoints="1"/>
                  </xdr:cNvSpPr>
                </xdr:nvSpPr>
                <xdr:spPr bwMode="auto">
                  <a:xfrm>
                    <a:off x="4000" y="2302"/>
                    <a:ext cx="461" cy="2017"/>
                  </a:xfrm>
                  <a:custGeom>
                    <a:avLst/>
                    <a:gdLst>
                      <a:gd name="T0" fmla="*/ 1720 w 2419"/>
                      <a:gd name="T1" fmla="*/ 9519 h 10572"/>
                      <a:gd name="T2" fmla="*/ 1749 w 2419"/>
                      <a:gd name="T3" fmla="*/ 9878 h 10572"/>
                      <a:gd name="T4" fmla="*/ 1032 w 2419"/>
                      <a:gd name="T5" fmla="*/ 8948 h 10572"/>
                      <a:gd name="T6" fmla="*/ 836 w 2419"/>
                      <a:gd name="T7" fmla="*/ 7410 h 10572"/>
                      <a:gd name="T8" fmla="*/ 592 w 2419"/>
                      <a:gd name="T9" fmla="*/ 6551 h 10572"/>
                      <a:gd name="T10" fmla="*/ 670 w 2419"/>
                      <a:gd name="T11" fmla="*/ 4570 h 10572"/>
                      <a:gd name="T12" fmla="*/ 563 w 2419"/>
                      <a:gd name="T13" fmla="*/ 2967 h 10572"/>
                      <a:gd name="T14" fmla="*/ 747 w 2419"/>
                      <a:gd name="T15" fmla="*/ 1714 h 10572"/>
                      <a:gd name="T16" fmla="*/ 459 w 2419"/>
                      <a:gd name="T17" fmla="*/ 66 h 10572"/>
                      <a:gd name="T18" fmla="*/ 296 w 2419"/>
                      <a:gd name="T19" fmla="*/ 889 h 10572"/>
                      <a:gd name="T20" fmla="*/ 313 w 2419"/>
                      <a:gd name="T21" fmla="*/ 2182 h 10572"/>
                      <a:gd name="T22" fmla="*/ 190 w 2419"/>
                      <a:gd name="T23" fmla="*/ 3214 h 10572"/>
                      <a:gd name="T24" fmla="*/ 268 w 2419"/>
                      <a:gd name="T25" fmla="*/ 4207 h 10572"/>
                      <a:gd name="T26" fmla="*/ 90 w 2419"/>
                      <a:gd name="T27" fmla="*/ 4999 h 10572"/>
                      <a:gd name="T28" fmla="*/ 103 w 2419"/>
                      <a:gd name="T29" fmla="*/ 5779 h 10572"/>
                      <a:gd name="T30" fmla="*/ 466 w 2419"/>
                      <a:gd name="T31" fmla="*/ 6249 h 10572"/>
                      <a:gd name="T32" fmla="*/ 432 w 2419"/>
                      <a:gd name="T33" fmla="*/ 6681 h 10572"/>
                      <a:gd name="T34" fmla="*/ 445 w 2419"/>
                      <a:gd name="T35" fmla="*/ 7326 h 10572"/>
                      <a:gd name="T36" fmla="*/ 291 w 2419"/>
                      <a:gd name="T37" fmla="*/ 7529 h 10572"/>
                      <a:gd name="T38" fmla="*/ 130 w 2419"/>
                      <a:gd name="T39" fmla="*/ 7760 h 10572"/>
                      <a:gd name="T40" fmla="*/ 410 w 2419"/>
                      <a:gd name="T41" fmla="*/ 7979 h 10572"/>
                      <a:gd name="T42" fmla="*/ 442 w 2419"/>
                      <a:gd name="T43" fmla="*/ 8173 h 10572"/>
                      <a:gd name="T44" fmla="*/ 576 w 2419"/>
                      <a:gd name="T45" fmla="*/ 8537 h 10572"/>
                      <a:gd name="T46" fmla="*/ 718 w 2419"/>
                      <a:gd name="T47" fmla="*/ 8993 h 10572"/>
                      <a:gd name="T48" fmla="*/ 877 w 2419"/>
                      <a:gd name="T49" fmla="*/ 9378 h 10572"/>
                      <a:gd name="T50" fmla="*/ 931 w 2419"/>
                      <a:gd name="T51" fmla="*/ 9166 h 10572"/>
                      <a:gd name="T52" fmla="*/ 808 w 2419"/>
                      <a:gd name="T53" fmla="*/ 9426 h 10572"/>
                      <a:gd name="T54" fmla="*/ 1050 w 2419"/>
                      <a:gd name="T55" fmla="*/ 9567 h 10572"/>
                      <a:gd name="T56" fmla="*/ 1209 w 2419"/>
                      <a:gd name="T57" fmla="*/ 9556 h 10572"/>
                      <a:gd name="T58" fmla="*/ 1270 w 2419"/>
                      <a:gd name="T59" fmla="*/ 9687 h 10572"/>
                      <a:gd name="T60" fmla="*/ 1275 w 2419"/>
                      <a:gd name="T61" fmla="*/ 9800 h 10572"/>
                      <a:gd name="T62" fmla="*/ 1643 w 2419"/>
                      <a:gd name="T63" fmla="*/ 9464 h 10572"/>
                      <a:gd name="T64" fmla="*/ 444 w 2419"/>
                      <a:gd name="T65" fmla="*/ 9187 h 10572"/>
                      <a:gd name="T66" fmla="*/ 540 w 2419"/>
                      <a:gd name="T67" fmla="*/ 7096 h 10572"/>
                      <a:gd name="T68" fmla="*/ 539 w 2419"/>
                      <a:gd name="T69" fmla="*/ 9275 h 10572"/>
                      <a:gd name="T70" fmla="*/ 245 w 2419"/>
                      <a:gd name="T71" fmla="*/ 6707 h 10572"/>
                      <a:gd name="T72" fmla="*/ 114 w 2419"/>
                      <a:gd name="T73" fmla="*/ 6298 h 10572"/>
                      <a:gd name="T74" fmla="*/ 1471 w 2419"/>
                      <a:gd name="T75" fmla="*/ 10008 h 10572"/>
                      <a:gd name="T76" fmla="*/ 2271 w 2419"/>
                      <a:gd name="T77" fmla="*/ 10250 h 10572"/>
                      <a:gd name="T78" fmla="*/ 2001 w 2419"/>
                      <a:gd name="T79" fmla="*/ 10477 h 10572"/>
                      <a:gd name="T80" fmla="*/ 2107 w 2419"/>
                      <a:gd name="T81" fmla="*/ 10324 h 10572"/>
                      <a:gd name="T82" fmla="*/ 1603 w 2419"/>
                      <a:gd name="T83" fmla="*/ 9814 h 10572"/>
                      <a:gd name="T84" fmla="*/ 1740 w 2419"/>
                      <a:gd name="T85" fmla="*/ 10063 h 10572"/>
                      <a:gd name="T86" fmla="*/ 1485 w 2419"/>
                      <a:gd name="T87" fmla="*/ 10178 h 10572"/>
                      <a:gd name="T88" fmla="*/ 1742 w 2419"/>
                      <a:gd name="T89" fmla="*/ 10417 h 10572"/>
                      <a:gd name="T90" fmla="*/ 2371 w 2419"/>
                      <a:gd name="T91" fmla="*/ 10510 h 10572"/>
                      <a:gd name="T92" fmla="*/ 745 w 2419"/>
                      <a:gd name="T93" fmla="*/ 9561 h 10572"/>
                      <a:gd name="T94" fmla="*/ 718 w 2419"/>
                      <a:gd name="T95" fmla="*/ 9372 h 10572"/>
                      <a:gd name="T96" fmla="*/ 729 w 2419"/>
                      <a:gd name="T97" fmla="*/ 9658 h 10572"/>
                      <a:gd name="T98" fmla="*/ 732 w 2419"/>
                      <a:gd name="T99" fmla="*/ 9391 h 10572"/>
                      <a:gd name="T100" fmla="*/ 1111 w 2419"/>
                      <a:gd name="T101" fmla="*/ 10026 h 10572"/>
                      <a:gd name="T102" fmla="*/ 826 w 2419"/>
                      <a:gd name="T103" fmla="*/ 9855 h 10572"/>
                      <a:gd name="T104" fmla="*/ 274 w 2419"/>
                      <a:gd name="T105" fmla="*/ 8222 h 10572"/>
                      <a:gd name="T106" fmla="*/ 243 w 2419"/>
                      <a:gd name="T107" fmla="*/ 7319 h 10572"/>
                      <a:gd name="T108" fmla="*/ 98 w 2419"/>
                      <a:gd name="T109" fmla="*/ 7144 h 10572"/>
                      <a:gd name="T110" fmla="*/ 236 w 2419"/>
                      <a:gd name="T111" fmla="*/ 7080 h 10572"/>
                      <a:gd name="T112" fmla="*/ 439 w 2419"/>
                      <a:gd name="T113" fmla="*/ 8688 h 10572"/>
                      <a:gd name="T114" fmla="*/ 296 w 2419"/>
                      <a:gd name="T115" fmla="*/ 8532 h 10572"/>
                      <a:gd name="T116" fmla="*/ 251 w 2419"/>
                      <a:gd name="T117" fmla="*/ 6942 h 10572"/>
                      <a:gd name="T118" fmla="*/ 173 w 2419"/>
                      <a:gd name="T119" fmla="*/ 7017 h 10572"/>
                      <a:gd name="T120" fmla="*/ 201 w 2419"/>
                      <a:gd name="T121" fmla="*/ 8336 h 105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2419" h="10572">
                        <a:moveTo>
                          <a:pt x="452" y="8782"/>
                        </a:moveTo>
                        <a:lnTo>
                          <a:pt x="402" y="8775"/>
                        </a:lnTo>
                        <a:lnTo>
                          <a:pt x="382" y="8765"/>
                        </a:lnTo>
                        <a:lnTo>
                          <a:pt x="371" y="8774"/>
                        </a:lnTo>
                        <a:lnTo>
                          <a:pt x="370" y="8800"/>
                        </a:lnTo>
                        <a:lnTo>
                          <a:pt x="353" y="8822"/>
                        </a:lnTo>
                        <a:lnTo>
                          <a:pt x="379" y="8842"/>
                        </a:lnTo>
                        <a:lnTo>
                          <a:pt x="391" y="8876"/>
                        </a:lnTo>
                        <a:lnTo>
                          <a:pt x="411" y="8877"/>
                        </a:lnTo>
                        <a:lnTo>
                          <a:pt x="435" y="8857"/>
                        </a:lnTo>
                        <a:lnTo>
                          <a:pt x="434" y="8819"/>
                        </a:lnTo>
                        <a:lnTo>
                          <a:pt x="452" y="8782"/>
                        </a:lnTo>
                        <a:close/>
                        <a:moveTo>
                          <a:pt x="1934" y="9710"/>
                        </a:moveTo>
                        <a:lnTo>
                          <a:pt x="1937" y="9702"/>
                        </a:lnTo>
                        <a:lnTo>
                          <a:pt x="1874" y="9449"/>
                        </a:lnTo>
                        <a:lnTo>
                          <a:pt x="1813" y="9474"/>
                        </a:lnTo>
                        <a:lnTo>
                          <a:pt x="1794" y="9490"/>
                        </a:lnTo>
                        <a:lnTo>
                          <a:pt x="1761" y="9458"/>
                        </a:lnTo>
                        <a:lnTo>
                          <a:pt x="1728" y="9450"/>
                        </a:lnTo>
                        <a:lnTo>
                          <a:pt x="1711" y="9484"/>
                        </a:lnTo>
                        <a:lnTo>
                          <a:pt x="1720" y="9519"/>
                        </a:lnTo>
                        <a:lnTo>
                          <a:pt x="1714" y="9548"/>
                        </a:lnTo>
                        <a:lnTo>
                          <a:pt x="1675" y="9585"/>
                        </a:lnTo>
                        <a:lnTo>
                          <a:pt x="1664" y="9604"/>
                        </a:lnTo>
                        <a:lnTo>
                          <a:pt x="1619" y="9578"/>
                        </a:lnTo>
                        <a:lnTo>
                          <a:pt x="1592" y="9570"/>
                        </a:lnTo>
                        <a:lnTo>
                          <a:pt x="1565" y="9609"/>
                        </a:lnTo>
                        <a:lnTo>
                          <a:pt x="1592" y="9629"/>
                        </a:lnTo>
                        <a:lnTo>
                          <a:pt x="1626" y="9625"/>
                        </a:lnTo>
                        <a:lnTo>
                          <a:pt x="1619" y="9657"/>
                        </a:lnTo>
                        <a:lnTo>
                          <a:pt x="1582" y="9694"/>
                        </a:lnTo>
                        <a:lnTo>
                          <a:pt x="1595" y="9721"/>
                        </a:lnTo>
                        <a:lnTo>
                          <a:pt x="1598" y="9772"/>
                        </a:lnTo>
                        <a:lnTo>
                          <a:pt x="1642" y="9827"/>
                        </a:lnTo>
                        <a:lnTo>
                          <a:pt x="1674" y="9825"/>
                        </a:lnTo>
                        <a:lnTo>
                          <a:pt x="1706" y="9788"/>
                        </a:lnTo>
                        <a:lnTo>
                          <a:pt x="1770" y="9753"/>
                        </a:lnTo>
                        <a:lnTo>
                          <a:pt x="1818" y="9755"/>
                        </a:lnTo>
                        <a:lnTo>
                          <a:pt x="1831" y="9792"/>
                        </a:lnTo>
                        <a:lnTo>
                          <a:pt x="1801" y="9843"/>
                        </a:lnTo>
                        <a:lnTo>
                          <a:pt x="1757" y="9856"/>
                        </a:lnTo>
                        <a:lnTo>
                          <a:pt x="1749" y="9878"/>
                        </a:lnTo>
                        <a:lnTo>
                          <a:pt x="1680" y="9912"/>
                        </a:lnTo>
                        <a:lnTo>
                          <a:pt x="1680" y="9931"/>
                        </a:lnTo>
                        <a:lnTo>
                          <a:pt x="1687" y="9951"/>
                        </a:lnTo>
                        <a:lnTo>
                          <a:pt x="1727" y="9991"/>
                        </a:lnTo>
                        <a:lnTo>
                          <a:pt x="1775" y="10021"/>
                        </a:lnTo>
                        <a:lnTo>
                          <a:pt x="1812" y="10017"/>
                        </a:lnTo>
                        <a:lnTo>
                          <a:pt x="1888" y="10044"/>
                        </a:lnTo>
                        <a:lnTo>
                          <a:pt x="1994" y="10115"/>
                        </a:lnTo>
                        <a:lnTo>
                          <a:pt x="2044" y="10127"/>
                        </a:lnTo>
                        <a:lnTo>
                          <a:pt x="1940" y="9712"/>
                        </a:lnTo>
                        <a:lnTo>
                          <a:pt x="1934" y="9710"/>
                        </a:lnTo>
                        <a:close/>
                        <a:moveTo>
                          <a:pt x="1760" y="9312"/>
                        </a:moveTo>
                        <a:lnTo>
                          <a:pt x="1744" y="9293"/>
                        </a:lnTo>
                        <a:lnTo>
                          <a:pt x="1457" y="9293"/>
                        </a:lnTo>
                        <a:lnTo>
                          <a:pt x="1296" y="9321"/>
                        </a:lnTo>
                        <a:lnTo>
                          <a:pt x="1259" y="9300"/>
                        </a:lnTo>
                        <a:lnTo>
                          <a:pt x="1152" y="9292"/>
                        </a:lnTo>
                        <a:lnTo>
                          <a:pt x="1117" y="9199"/>
                        </a:lnTo>
                        <a:lnTo>
                          <a:pt x="1094" y="9120"/>
                        </a:lnTo>
                        <a:lnTo>
                          <a:pt x="1046" y="9077"/>
                        </a:lnTo>
                        <a:lnTo>
                          <a:pt x="1032" y="8948"/>
                        </a:lnTo>
                        <a:lnTo>
                          <a:pt x="1032" y="8889"/>
                        </a:lnTo>
                        <a:lnTo>
                          <a:pt x="985" y="8891"/>
                        </a:lnTo>
                        <a:lnTo>
                          <a:pt x="914" y="8925"/>
                        </a:lnTo>
                        <a:lnTo>
                          <a:pt x="876" y="8969"/>
                        </a:lnTo>
                        <a:lnTo>
                          <a:pt x="830" y="8968"/>
                        </a:lnTo>
                        <a:lnTo>
                          <a:pt x="732" y="8773"/>
                        </a:lnTo>
                        <a:lnTo>
                          <a:pt x="719" y="8701"/>
                        </a:lnTo>
                        <a:lnTo>
                          <a:pt x="747" y="8502"/>
                        </a:lnTo>
                        <a:lnTo>
                          <a:pt x="794" y="8435"/>
                        </a:lnTo>
                        <a:lnTo>
                          <a:pt x="871" y="8355"/>
                        </a:lnTo>
                        <a:lnTo>
                          <a:pt x="893" y="8241"/>
                        </a:lnTo>
                        <a:lnTo>
                          <a:pt x="871" y="8124"/>
                        </a:lnTo>
                        <a:lnTo>
                          <a:pt x="842" y="8037"/>
                        </a:lnTo>
                        <a:lnTo>
                          <a:pt x="860" y="7936"/>
                        </a:lnTo>
                        <a:lnTo>
                          <a:pt x="905" y="7884"/>
                        </a:lnTo>
                        <a:lnTo>
                          <a:pt x="860" y="7779"/>
                        </a:lnTo>
                        <a:lnTo>
                          <a:pt x="868" y="7727"/>
                        </a:lnTo>
                        <a:lnTo>
                          <a:pt x="908" y="7687"/>
                        </a:lnTo>
                        <a:lnTo>
                          <a:pt x="882" y="7591"/>
                        </a:lnTo>
                        <a:lnTo>
                          <a:pt x="865" y="7468"/>
                        </a:lnTo>
                        <a:lnTo>
                          <a:pt x="836" y="7410"/>
                        </a:lnTo>
                        <a:lnTo>
                          <a:pt x="840" y="7366"/>
                        </a:lnTo>
                        <a:lnTo>
                          <a:pt x="897" y="7316"/>
                        </a:lnTo>
                        <a:lnTo>
                          <a:pt x="896" y="7265"/>
                        </a:lnTo>
                        <a:lnTo>
                          <a:pt x="850" y="7183"/>
                        </a:lnTo>
                        <a:lnTo>
                          <a:pt x="776" y="7132"/>
                        </a:lnTo>
                        <a:lnTo>
                          <a:pt x="729" y="7132"/>
                        </a:lnTo>
                        <a:lnTo>
                          <a:pt x="715" y="7145"/>
                        </a:lnTo>
                        <a:lnTo>
                          <a:pt x="687" y="7118"/>
                        </a:lnTo>
                        <a:lnTo>
                          <a:pt x="704" y="7080"/>
                        </a:lnTo>
                        <a:lnTo>
                          <a:pt x="804" y="7081"/>
                        </a:lnTo>
                        <a:lnTo>
                          <a:pt x="853" y="7024"/>
                        </a:lnTo>
                        <a:lnTo>
                          <a:pt x="850" y="6970"/>
                        </a:lnTo>
                        <a:lnTo>
                          <a:pt x="820" y="6958"/>
                        </a:lnTo>
                        <a:lnTo>
                          <a:pt x="786" y="6981"/>
                        </a:lnTo>
                        <a:lnTo>
                          <a:pt x="745" y="6973"/>
                        </a:lnTo>
                        <a:lnTo>
                          <a:pt x="723" y="6871"/>
                        </a:lnTo>
                        <a:lnTo>
                          <a:pt x="682" y="6781"/>
                        </a:lnTo>
                        <a:lnTo>
                          <a:pt x="678" y="6716"/>
                        </a:lnTo>
                        <a:lnTo>
                          <a:pt x="683" y="6641"/>
                        </a:lnTo>
                        <a:lnTo>
                          <a:pt x="613" y="6617"/>
                        </a:lnTo>
                        <a:lnTo>
                          <a:pt x="592" y="6551"/>
                        </a:lnTo>
                        <a:lnTo>
                          <a:pt x="582" y="6381"/>
                        </a:lnTo>
                        <a:lnTo>
                          <a:pt x="630" y="6349"/>
                        </a:lnTo>
                        <a:lnTo>
                          <a:pt x="645" y="6291"/>
                        </a:lnTo>
                        <a:lnTo>
                          <a:pt x="621" y="6247"/>
                        </a:lnTo>
                        <a:lnTo>
                          <a:pt x="579" y="6225"/>
                        </a:lnTo>
                        <a:lnTo>
                          <a:pt x="560" y="6121"/>
                        </a:lnTo>
                        <a:lnTo>
                          <a:pt x="552" y="5975"/>
                        </a:lnTo>
                        <a:lnTo>
                          <a:pt x="566" y="5809"/>
                        </a:lnTo>
                        <a:lnTo>
                          <a:pt x="525" y="5740"/>
                        </a:lnTo>
                        <a:lnTo>
                          <a:pt x="515" y="5662"/>
                        </a:lnTo>
                        <a:lnTo>
                          <a:pt x="597" y="5553"/>
                        </a:lnTo>
                        <a:lnTo>
                          <a:pt x="610" y="5431"/>
                        </a:lnTo>
                        <a:lnTo>
                          <a:pt x="669" y="5403"/>
                        </a:lnTo>
                        <a:lnTo>
                          <a:pt x="701" y="5364"/>
                        </a:lnTo>
                        <a:lnTo>
                          <a:pt x="568" y="5102"/>
                        </a:lnTo>
                        <a:lnTo>
                          <a:pt x="584" y="5016"/>
                        </a:lnTo>
                        <a:lnTo>
                          <a:pt x="584" y="4952"/>
                        </a:lnTo>
                        <a:lnTo>
                          <a:pt x="582" y="4798"/>
                        </a:lnTo>
                        <a:lnTo>
                          <a:pt x="629" y="4705"/>
                        </a:lnTo>
                        <a:lnTo>
                          <a:pt x="682" y="4650"/>
                        </a:lnTo>
                        <a:lnTo>
                          <a:pt x="670" y="4570"/>
                        </a:lnTo>
                        <a:lnTo>
                          <a:pt x="626" y="4494"/>
                        </a:lnTo>
                        <a:lnTo>
                          <a:pt x="595" y="4469"/>
                        </a:lnTo>
                        <a:lnTo>
                          <a:pt x="646" y="4393"/>
                        </a:lnTo>
                        <a:lnTo>
                          <a:pt x="634" y="4305"/>
                        </a:lnTo>
                        <a:lnTo>
                          <a:pt x="670" y="4215"/>
                        </a:lnTo>
                        <a:lnTo>
                          <a:pt x="714" y="4201"/>
                        </a:lnTo>
                        <a:lnTo>
                          <a:pt x="725" y="4095"/>
                        </a:lnTo>
                        <a:lnTo>
                          <a:pt x="706" y="3923"/>
                        </a:lnTo>
                        <a:lnTo>
                          <a:pt x="674" y="3893"/>
                        </a:lnTo>
                        <a:lnTo>
                          <a:pt x="646" y="3763"/>
                        </a:lnTo>
                        <a:lnTo>
                          <a:pt x="611" y="3695"/>
                        </a:lnTo>
                        <a:lnTo>
                          <a:pt x="560" y="3613"/>
                        </a:lnTo>
                        <a:lnTo>
                          <a:pt x="552" y="3572"/>
                        </a:lnTo>
                        <a:lnTo>
                          <a:pt x="512" y="3517"/>
                        </a:lnTo>
                        <a:lnTo>
                          <a:pt x="489" y="3408"/>
                        </a:lnTo>
                        <a:lnTo>
                          <a:pt x="500" y="3323"/>
                        </a:lnTo>
                        <a:lnTo>
                          <a:pt x="563" y="3294"/>
                        </a:lnTo>
                        <a:lnTo>
                          <a:pt x="565" y="3184"/>
                        </a:lnTo>
                        <a:lnTo>
                          <a:pt x="600" y="3139"/>
                        </a:lnTo>
                        <a:lnTo>
                          <a:pt x="603" y="3041"/>
                        </a:lnTo>
                        <a:lnTo>
                          <a:pt x="563" y="2967"/>
                        </a:lnTo>
                        <a:lnTo>
                          <a:pt x="557" y="2827"/>
                        </a:lnTo>
                        <a:lnTo>
                          <a:pt x="587" y="2797"/>
                        </a:lnTo>
                        <a:lnTo>
                          <a:pt x="603" y="2632"/>
                        </a:lnTo>
                        <a:lnTo>
                          <a:pt x="645" y="2575"/>
                        </a:lnTo>
                        <a:lnTo>
                          <a:pt x="704" y="2426"/>
                        </a:lnTo>
                        <a:lnTo>
                          <a:pt x="762" y="2367"/>
                        </a:lnTo>
                        <a:lnTo>
                          <a:pt x="805" y="2344"/>
                        </a:lnTo>
                        <a:lnTo>
                          <a:pt x="839" y="2304"/>
                        </a:lnTo>
                        <a:lnTo>
                          <a:pt x="818" y="2282"/>
                        </a:lnTo>
                        <a:lnTo>
                          <a:pt x="815" y="2219"/>
                        </a:lnTo>
                        <a:lnTo>
                          <a:pt x="799" y="2187"/>
                        </a:lnTo>
                        <a:lnTo>
                          <a:pt x="772" y="2165"/>
                        </a:lnTo>
                        <a:lnTo>
                          <a:pt x="781" y="2122"/>
                        </a:lnTo>
                        <a:lnTo>
                          <a:pt x="821" y="2091"/>
                        </a:lnTo>
                        <a:lnTo>
                          <a:pt x="821" y="2035"/>
                        </a:lnTo>
                        <a:lnTo>
                          <a:pt x="773" y="1974"/>
                        </a:lnTo>
                        <a:lnTo>
                          <a:pt x="760" y="1898"/>
                        </a:lnTo>
                        <a:lnTo>
                          <a:pt x="788" y="1850"/>
                        </a:lnTo>
                        <a:lnTo>
                          <a:pt x="776" y="1810"/>
                        </a:lnTo>
                        <a:lnTo>
                          <a:pt x="730" y="1772"/>
                        </a:lnTo>
                        <a:lnTo>
                          <a:pt x="747" y="1714"/>
                        </a:lnTo>
                        <a:lnTo>
                          <a:pt x="1014" y="1573"/>
                        </a:lnTo>
                        <a:lnTo>
                          <a:pt x="1072" y="1321"/>
                        </a:lnTo>
                        <a:lnTo>
                          <a:pt x="1042" y="1260"/>
                        </a:lnTo>
                        <a:lnTo>
                          <a:pt x="1007" y="1267"/>
                        </a:lnTo>
                        <a:lnTo>
                          <a:pt x="991" y="1296"/>
                        </a:lnTo>
                        <a:lnTo>
                          <a:pt x="930" y="1296"/>
                        </a:lnTo>
                        <a:lnTo>
                          <a:pt x="766" y="855"/>
                        </a:lnTo>
                        <a:lnTo>
                          <a:pt x="656" y="753"/>
                        </a:lnTo>
                        <a:lnTo>
                          <a:pt x="624" y="708"/>
                        </a:lnTo>
                        <a:lnTo>
                          <a:pt x="679" y="589"/>
                        </a:lnTo>
                        <a:lnTo>
                          <a:pt x="663" y="544"/>
                        </a:lnTo>
                        <a:lnTo>
                          <a:pt x="689" y="479"/>
                        </a:lnTo>
                        <a:lnTo>
                          <a:pt x="680" y="445"/>
                        </a:lnTo>
                        <a:lnTo>
                          <a:pt x="579" y="363"/>
                        </a:lnTo>
                        <a:lnTo>
                          <a:pt x="544" y="313"/>
                        </a:lnTo>
                        <a:lnTo>
                          <a:pt x="532" y="238"/>
                        </a:lnTo>
                        <a:lnTo>
                          <a:pt x="525" y="214"/>
                        </a:lnTo>
                        <a:lnTo>
                          <a:pt x="534" y="170"/>
                        </a:lnTo>
                        <a:lnTo>
                          <a:pt x="528" y="129"/>
                        </a:lnTo>
                        <a:lnTo>
                          <a:pt x="504" y="106"/>
                        </a:lnTo>
                        <a:lnTo>
                          <a:pt x="459" y="66"/>
                        </a:lnTo>
                        <a:lnTo>
                          <a:pt x="454" y="10"/>
                        </a:lnTo>
                        <a:lnTo>
                          <a:pt x="443" y="8"/>
                        </a:lnTo>
                        <a:lnTo>
                          <a:pt x="412" y="0"/>
                        </a:lnTo>
                        <a:lnTo>
                          <a:pt x="390" y="37"/>
                        </a:lnTo>
                        <a:lnTo>
                          <a:pt x="375" y="76"/>
                        </a:lnTo>
                        <a:lnTo>
                          <a:pt x="415" y="114"/>
                        </a:lnTo>
                        <a:lnTo>
                          <a:pt x="399" y="151"/>
                        </a:lnTo>
                        <a:lnTo>
                          <a:pt x="356" y="178"/>
                        </a:lnTo>
                        <a:lnTo>
                          <a:pt x="327" y="172"/>
                        </a:lnTo>
                        <a:lnTo>
                          <a:pt x="279" y="204"/>
                        </a:lnTo>
                        <a:lnTo>
                          <a:pt x="223" y="231"/>
                        </a:lnTo>
                        <a:lnTo>
                          <a:pt x="242" y="249"/>
                        </a:lnTo>
                        <a:lnTo>
                          <a:pt x="247" y="312"/>
                        </a:lnTo>
                        <a:lnTo>
                          <a:pt x="242" y="358"/>
                        </a:lnTo>
                        <a:lnTo>
                          <a:pt x="252" y="421"/>
                        </a:lnTo>
                        <a:lnTo>
                          <a:pt x="288" y="587"/>
                        </a:lnTo>
                        <a:lnTo>
                          <a:pt x="288" y="650"/>
                        </a:lnTo>
                        <a:lnTo>
                          <a:pt x="275" y="695"/>
                        </a:lnTo>
                        <a:lnTo>
                          <a:pt x="251" y="721"/>
                        </a:lnTo>
                        <a:lnTo>
                          <a:pt x="268" y="805"/>
                        </a:lnTo>
                        <a:lnTo>
                          <a:pt x="296" y="889"/>
                        </a:lnTo>
                        <a:lnTo>
                          <a:pt x="325" y="959"/>
                        </a:lnTo>
                        <a:lnTo>
                          <a:pt x="325" y="1075"/>
                        </a:lnTo>
                        <a:lnTo>
                          <a:pt x="312" y="1107"/>
                        </a:lnTo>
                        <a:lnTo>
                          <a:pt x="302" y="1128"/>
                        </a:lnTo>
                        <a:lnTo>
                          <a:pt x="310" y="1285"/>
                        </a:lnTo>
                        <a:lnTo>
                          <a:pt x="310" y="1324"/>
                        </a:lnTo>
                        <a:lnTo>
                          <a:pt x="278" y="1343"/>
                        </a:lnTo>
                        <a:lnTo>
                          <a:pt x="248" y="1364"/>
                        </a:lnTo>
                        <a:lnTo>
                          <a:pt x="252" y="1452"/>
                        </a:lnTo>
                        <a:lnTo>
                          <a:pt x="267" y="1474"/>
                        </a:lnTo>
                        <a:lnTo>
                          <a:pt x="296" y="1454"/>
                        </a:lnTo>
                        <a:lnTo>
                          <a:pt x="313" y="1470"/>
                        </a:lnTo>
                        <a:lnTo>
                          <a:pt x="286" y="1495"/>
                        </a:lnTo>
                        <a:lnTo>
                          <a:pt x="288" y="1728"/>
                        </a:lnTo>
                        <a:lnTo>
                          <a:pt x="320" y="1816"/>
                        </a:lnTo>
                        <a:lnTo>
                          <a:pt x="326" y="1885"/>
                        </a:lnTo>
                        <a:lnTo>
                          <a:pt x="318" y="1943"/>
                        </a:lnTo>
                        <a:lnTo>
                          <a:pt x="281" y="2002"/>
                        </a:lnTo>
                        <a:lnTo>
                          <a:pt x="281" y="2060"/>
                        </a:lnTo>
                        <a:lnTo>
                          <a:pt x="323" y="2136"/>
                        </a:lnTo>
                        <a:lnTo>
                          <a:pt x="313" y="2182"/>
                        </a:lnTo>
                        <a:lnTo>
                          <a:pt x="309" y="2294"/>
                        </a:lnTo>
                        <a:lnTo>
                          <a:pt x="285" y="2336"/>
                        </a:lnTo>
                        <a:lnTo>
                          <a:pt x="285" y="2397"/>
                        </a:lnTo>
                        <a:lnTo>
                          <a:pt x="296" y="2429"/>
                        </a:lnTo>
                        <a:lnTo>
                          <a:pt x="296" y="2456"/>
                        </a:lnTo>
                        <a:lnTo>
                          <a:pt x="259" y="2512"/>
                        </a:lnTo>
                        <a:lnTo>
                          <a:pt x="256" y="2570"/>
                        </a:lnTo>
                        <a:lnTo>
                          <a:pt x="233" y="2607"/>
                        </a:lnTo>
                        <a:lnTo>
                          <a:pt x="246" y="2678"/>
                        </a:lnTo>
                        <a:lnTo>
                          <a:pt x="238" y="2708"/>
                        </a:lnTo>
                        <a:lnTo>
                          <a:pt x="201" y="2792"/>
                        </a:lnTo>
                        <a:lnTo>
                          <a:pt x="201" y="2827"/>
                        </a:lnTo>
                        <a:lnTo>
                          <a:pt x="241" y="2890"/>
                        </a:lnTo>
                        <a:lnTo>
                          <a:pt x="249" y="2954"/>
                        </a:lnTo>
                        <a:lnTo>
                          <a:pt x="275" y="2994"/>
                        </a:lnTo>
                        <a:lnTo>
                          <a:pt x="243" y="3016"/>
                        </a:lnTo>
                        <a:lnTo>
                          <a:pt x="224" y="3066"/>
                        </a:lnTo>
                        <a:lnTo>
                          <a:pt x="254" y="3105"/>
                        </a:lnTo>
                        <a:lnTo>
                          <a:pt x="222" y="3143"/>
                        </a:lnTo>
                        <a:lnTo>
                          <a:pt x="191" y="3156"/>
                        </a:lnTo>
                        <a:lnTo>
                          <a:pt x="190" y="3214"/>
                        </a:lnTo>
                        <a:lnTo>
                          <a:pt x="199" y="3263"/>
                        </a:lnTo>
                        <a:lnTo>
                          <a:pt x="204" y="3310"/>
                        </a:lnTo>
                        <a:lnTo>
                          <a:pt x="256" y="3443"/>
                        </a:lnTo>
                        <a:lnTo>
                          <a:pt x="256" y="3517"/>
                        </a:lnTo>
                        <a:lnTo>
                          <a:pt x="235" y="3541"/>
                        </a:lnTo>
                        <a:lnTo>
                          <a:pt x="240" y="3581"/>
                        </a:lnTo>
                        <a:lnTo>
                          <a:pt x="286" y="3648"/>
                        </a:lnTo>
                        <a:lnTo>
                          <a:pt x="289" y="3727"/>
                        </a:lnTo>
                        <a:lnTo>
                          <a:pt x="275" y="3782"/>
                        </a:lnTo>
                        <a:lnTo>
                          <a:pt x="276" y="3804"/>
                        </a:lnTo>
                        <a:lnTo>
                          <a:pt x="288" y="3842"/>
                        </a:lnTo>
                        <a:lnTo>
                          <a:pt x="281" y="3876"/>
                        </a:lnTo>
                        <a:lnTo>
                          <a:pt x="270" y="3915"/>
                        </a:lnTo>
                        <a:lnTo>
                          <a:pt x="283" y="3937"/>
                        </a:lnTo>
                        <a:lnTo>
                          <a:pt x="333" y="4006"/>
                        </a:lnTo>
                        <a:lnTo>
                          <a:pt x="339" y="4045"/>
                        </a:lnTo>
                        <a:lnTo>
                          <a:pt x="315" y="4083"/>
                        </a:lnTo>
                        <a:lnTo>
                          <a:pt x="281" y="4104"/>
                        </a:lnTo>
                        <a:lnTo>
                          <a:pt x="251" y="4167"/>
                        </a:lnTo>
                        <a:lnTo>
                          <a:pt x="251" y="4186"/>
                        </a:lnTo>
                        <a:lnTo>
                          <a:pt x="268" y="4207"/>
                        </a:lnTo>
                        <a:lnTo>
                          <a:pt x="252" y="4260"/>
                        </a:lnTo>
                        <a:lnTo>
                          <a:pt x="227" y="4289"/>
                        </a:lnTo>
                        <a:lnTo>
                          <a:pt x="227" y="4325"/>
                        </a:lnTo>
                        <a:lnTo>
                          <a:pt x="220" y="4393"/>
                        </a:lnTo>
                        <a:lnTo>
                          <a:pt x="201" y="4430"/>
                        </a:lnTo>
                        <a:lnTo>
                          <a:pt x="204" y="4470"/>
                        </a:lnTo>
                        <a:lnTo>
                          <a:pt x="193" y="4489"/>
                        </a:lnTo>
                        <a:lnTo>
                          <a:pt x="188" y="4544"/>
                        </a:lnTo>
                        <a:lnTo>
                          <a:pt x="163" y="4571"/>
                        </a:lnTo>
                        <a:lnTo>
                          <a:pt x="166" y="4595"/>
                        </a:lnTo>
                        <a:lnTo>
                          <a:pt x="182" y="4621"/>
                        </a:lnTo>
                        <a:lnTo>
                          <a:pt x="154" y="4661"/>
                        </a:lnTo>
                        <a:lnTo>
                          <a:pt x="153" y="4722"/>
                        </a:lnTo>
                        <a:lnTo>
                          <a:pt x="148" y="4759"/>
                        </a:lnTo>
                        <a:lnTo>
                          <a:pt x="118" y="4780"/>
                        </a:lnTo>
                        <a:lnTo>
                          <a:pt x="118" y="4821"/>
                        </a:lnTo>
                        <a:lnTo>
                          <a:pt x="103" y="4849"/>
                        </a:lnTo>
                        <a:lnTo>
                          <a:pt x="100" y="4881"/>
                        </a:lnTo>
                        <a:lnTo>
                          <a:pt x="114" y="4917"/>
                        </a:lnTo>
                        <a:lnTo>
                          <a:pt x="116" y="4962"/>
                        </a:lnTo>
                        <a:lnTo>
                          <a:pt x="90" y="4999"/>
                        </a:lnTo>
                        <a:lnTo>
                          <a:pt x="65" y="5002"/>
                        </a:lnTo>
                        <a:lnTo>
                          <a:pt x="37" y="4982"/>
                        </a:lnTo>
                        <a:lnTo>
                          <a:pt x="5" y="4990"/>
                        </a:lnTo>
                        <a:lnTo>
                          <a:pt x="0" y="5017"/>
                        </a:lnTo>
                        <a:lnTo>
                          <a:pt x="9" y="5065"/>
                        </a:lnTo>
                        <a:lnTo>
                          <a:pt x="10" y="5132"/>
                        </a:lnTo>
                        <a:lnTo>
                          <a:pt x="41" y="5177"/>
                        </a:lnTo>
                        <a:lnTo>
                          <a:pt x="89" y="5218"/>
                        </a:lnTo>
                        <a:lnTo>
                          <a:pt x="95" y="5264"/>
                        </a:lnTo>
                        <a:lnTo>
                          <a:pt x="87" y="5324"/>
                        </a:lnTo>
                        <a:lnTo>
                          <a:pt x="156" y="5441"/>
                        </a:lnTo>
                        <a:lnTo>
                          <a:pt x="167" y="5473"/>
                        </a:lnTo>
                        <a:lnTo>
                          <a:pt x="195" y="5498"/>
                        </a:lnTo>
                        <a:lnTo>
                          <a:pt x="195" y="5574"/>
                        </a:lnTo>
                        <a:lnTo>
                          <a:pt x="175" y="5672"/>
                        </a:lnTo>
                        <a:lnTo>
                          <a:pt x="158" y="5686"/>
                        </a:lnTo>
                        <a:lnTo>
                          <a:pt x="166" y="5716"/>
                        </a:lnTo>
                        <a:lnTo>
                          <a:pt x="158" y="5745"/>
                        </a:lnTo>
                        <a:lnTo>
                          <a:pt x="142" y="5736"/>
                        </a:lnTo>
                        <a:lnTo>
                          <a:pt x="118" y="5739"/>
                        </a:lnTo>
                        <a:lnTo>
                          <a:pt x="103" y="5779"/>
                        </a:lnTo>
                        <a:lnTo>
                          <a:pt x="114" y="5821"/>
                        </a:lnTo>
                        <a:lnTo>
                          <a:pt x="143" y="5845"/>
                        </a:lnTo>
                        <a:lnTo>
                          <a:pt x="119" y="5936"/>
                        </a:lnTo>
                        <a:lnTo>
                          <a:pt x="127" y="5976"/>
                        </a:lnTo>
                        <a:lnTo>
                          <a:pt x="106" y="6002"/>
                        </a:lnTo>
                        <a:lnTo>
                          <a:pt x="130" y="6023"/>
                        </a:lnTo>
                        <a:lnTo>
                          <a:pt x="121" y="6053"/>
                        </a:lnTo>
                        <a:lnTo>
                          <a:pt x="111" y="6068"/>
                        </a:lnTo>
                        <a:lnTo>
                          <a:pt x="126" y="6090"/>
                        </a:lnTo>
                        <a:lnTo>
                          <a:pt x="195" y="6198"/>
                        </a:lnTo>
                        <a:lnTo>
                          <a:pt x="215" y="6219"/>
                        </a:lnTo>
                        <a:lnTo>
                          <a:pt x="231" y="6252"/>
                        </a:lnTo>
                        <a:lnTo>
                          <a:pt x="296" y="6280"/>
                        </a:lnTo>
                        <a:lnTo>
                          <a:pt x="358" y="6263"/>
                        </a:lnTo>
                        <a:lnTo>
                          <a:pt x="362" y="6201"/>
                        </a:lnTo>
                        <a:lnTo>
                          <a:pt x="371" y="6188"/>
                        </a:lnTo>
                        <a:lnTo>
                          <a:pt x="411" y="6190"/>
                        </a:lnTo>
                        <a:lnTo>
                          <a:pt x="445" y="6230"/>
                        </a:lnTo>
                        <a:lnTo>
                          <a:pt x="459" y="6220"/>
                        </a:lnTo>
                        <a:lnTo>
                          <a:pt x="488" y="6215"/>
                        </a:lnTo>
                        <a:lnTo>
                          <a:pt x="466" y="6249"/>
                        </a:lnTo>
                        <a:lnTo>
                          <a:pt x="418" y="6293"/>
                        </a:lnTo>
                        <a:lnTo>
                          <a:pt x="418" y="6321"/>
                        </a:lnTo>
                        <a:lnTo>
                          <a:pt x="454" y="6337"/>
                        </a:lnTo>
                        <a:lnTo>
                          <a:pt x="480" y="6321"/>
                        </a:lnTo>
                        <a:lnTo>
                          <a:pt x="485" y="6355"/>
                        </a:lnTo>
                        <a:lnTo>
                          <a:pt x="490" y="6432"/>
                        </a:lnTo>
                        <a:lnTo>
                          <a:pt x="511" y="6458"/>
                        </a:lnTo>
                        <a:lnTo>
                          <a:pt x="499" y="6469"/>
                        </a:lnTo>
                        <a:lnTo>
                          <a:pt x="479" y="6446"/>
                        </a:lnTo>
                        <a:lnTo>
                          <a:pt x="463" y="6409"/>
                        </a:lnTo>
                        <a:lnTo>
                          <a:pt x="437" y="6398"/>
                        </a:lnTo>
                        <a:lnTo>
                          <a:pt x="424" y="6421"/>
                        </a:lnTo>
                        <a:lnTo>
                          <a:pt x="427" y="6443"/>
                        </a:lnTo>
                        <a:lnTo>
                          <a:pt x="469" y="6474"/>
                        </a:lnTo>
                        <a:lnTo>
                          <a:pt x="477" y="6496"/>
                        </a:lnTo>
                        <a:lnTo>
                          <a:pt x="448" y="6506"/>
                        </a:lnTo>
                        <a:lnTo>
                          <a:pt x="429" y="6522"/>
                        </a:lnTo>
                        <a:lnTo>
                          <a:pt x="432" y="6576"/>
                        </a:lnTo>
                        <a:lnTo>
                          <a:pt x="469" y="6611"/>
                        </a:lnTo>
                        <a:lnTo>
                          <a:pt x="435" y="6650"/>
                        </a:lnTo>
                        <a:lnTo>
                          <a:pt x="432" y="6681"/>
                        </a:lnTo>
                        <a:lnTo>
                          <a:pt x="448" y="6693"/>
                        </a:lnTo>
                        <a:lnTo>
                          <a:pt x="410" y="6735"/>
                        </a:lnTo>
                        <a:lnTo>
                          <a:pt x="416" y="6758"/>
                        </a:lnTo>
                        <a:lnTo>
                          <a:pt x="464" y="6788"/>
                        </a:lnTo>
                        <a:lnTo>
                          <a:pt x="451" y="6825"/>
                        </a:lnTo>
                        <a:lnTo>
                          <a:pt x="443" y="6879"/>
                        </a:lnTo>
                        <a:lnTo>
                          <a:pt x="416" y="6913"/>
                        </a:lnTo>
                        <a:lnTo>
                          <a:pt x="415" y="6941"/>
                        </a:lnTo>
                        <a:lnTo>
                          <a:pt x="437" y="6963"/>
                        </a:lnTo>
                        <a:lnTo>
                          <a:pt x="480" y="6965"/>
                        </a:lnTo>
                        <a:lnTo>
                          <a:pt x="507" y="6992"/>
                        </a:lnTo>
                        <a:lnTo>
                          <a:pt x="512" y="7025"/>
                        </a:lnTo>
                        <a:lnTo>
                          <a:pt x="551" y="7032"/>
                        </a:lnTo>
                        <a:lnTo>
                          <a:pt x="568" y="7059"/>
                        </a:lnTo>
                        <a:lnTo>
                          <a:pt x="564" y="7130"/>
                        </a:lnTo>
                        <a:lnTo>
                          <a:pt x="532" y="7178"/>
                        </a:lnTo>
                        <a:lnTo>
                          <a:pt x="474" y="7213"/>
                        </a:lnTo>
                        <a:lnTo>
                          <a:pt x="448" y="7213"/>
                        </a:lnTo>
                        <a:lnTo>
                          <a:pt x="443" y="7257"/>
                        </a:lnTo>
                        <a:lnTo>
                          <a:pt x="461" y="7305"/>
                        </a:lnTo>
                        <a:lnTo>
                          <a:pt x="445" y="7326"/>
                        </a:lnTo>
                        <a:lnTo>
                          <a:pt x="447" y="7353"/>
                        </a:lnTo>
                        <a:lnTo>
                          <a:pt x="464" y="7364"/>
                        </a:lnTo>
                        <a:lnTo>
                          <a:pt x="432" y="7403"/>
                        </a:lnTo>
                        <a:lnTo>
                          <a:pt x="408" y="7472"/>
                        </a:lnTo>
                        <a:lnTo>
                          <a:pt x="406" y="7521"/>
                        </a:lnTo>
                        <a:lnTo>
                          <a:pt x="430" y="7533"/>
                        </a:lnTo>
                        <a:lnTo>
                          <a:pt x="419" y="7558"/>
                        </a:lnTo>
                        <a:lnTo>
                          <a:pt x="416" y="7642"/>
                        </a:lnTo>
                        <a:lnTo>
                          <a:pt x="386" y="7658"/>
                        </a:lnTo>
                        <a:lnTo>
                          <a:pt x="378" y="7701"/>
                        </a:lnTo>
                        <a:lnTo>
                          <a:pt x="362" y="7675"/>
                        </a:lnTo>
                        <a:lnTo>
                          <a:pt x="378" y="7654"/>
                        </a:lnTo>
                        <a:lnTo>
                          <a:pt x="390" y="7584"/>
                        </a:lnTo>
                        <a:lnTo>
                          <a:pt x="384" y="7547"/>
                        </a:lnTo>
                        <a:lnTo>
                          <a:pt x="392" y="7524"/>
                        </a:lnTo>
                        <a:lnTo>
                          <a:pt x="373" y="7518"/>
                        </a:lnTo>
                        <a:lnTo>
                          <a:pt x="315" y="7537"/>
                        </a:lnTo>
                        <a:lnTo>
                          <a:pt x="273" y="7566"/>
                        </a:lnTo>
                        <a:lnTo>
                          <a:pt x="249" y="7563"/>
                        </a:lnTo>
                        <a:lnTo>
                          <a:pt x="251" y="7544"/>
                        </a:lnTo>
                        <a:lnTo>
                          <a:pt x="291" y="7529"/>
                        </a:lnTo>
                        <a:lnTo>
                          <a:pt x="317" y="7510"/>
                        </a:lnTo>
                        <a:lnTo>
                          <a:pt x="317" y="7449"/>
                        </a:lnTo>
                        <a:lnTo>
                          <a:pt x="301" y="7438"/>
                        </a:lnTo>
                        <a:lnTo>
                          <a:pt x="256" y="7454"/>
                        </a:lnTo>
                        <a:lnTo>
                          <a:pt x="177" y="7457"/>
                        </a:lnTo>
                        <a:lnTo>
                          <a:pt x="151" y="7449"/>
                        </a:lnTo>
                        <a:lnTo>
                          <a:pt x="121" y="7457"/>
                        </a:lnTo>
                        <a:lnTo>
                          <a:pt x="119" y="7483"/>
                        </a:lnTo>
                        <a:lnTo>
                          <a:pt x="142" y="7529"/>
                        </a:lnTo>
                        <a:lnTo>
                          <a:pt x="158" y="7531"/>
                        </a:lnTo>
                        <a:lnTo>
                          <a:pt x="167" y="7566"/>
                        </a:lnTo>
                        <a:lnTo>
                          <a:pt x="140" y="7571"/>
                        </a:lnTo>
                        <a:lnTo>
                          <a:pt x="126" y="7613"/>
                        </a:lnTo>
                        <a:lnTo>
                          <a:pt x="95" y="7635"/>
                        </a:lnTo>
                        <a:lnTo>
                          <a:pt x="79" y="7672"/>
                        </a:lnTo>
                        <a:lnTo>
                          <a:pt x="21" y="7704"/>
                        </a:lnTo>
                        <a:lnTo>
                          <a:pt x="18" y="7738"/>
                        </a:lnTo>
                        <a:lnTo>
                          <a:pt x="79" y="7805"/>
                        </a:lnTo>
                        <a:lnTo>
                          <a:pt x="113" y="7810"/>
                        </a:lnTo>
                        <a:lnTo>
                          <a:pt x="134" y="7788"/>
                        </a:lnTo>
                        <a:lnTo>
                          <a:pt x="130" y="7760"/>
                        </a:lnTo>
                        <a:lnTo>
                          <a:pt x="90" y="7749"/>
                        </a:lnTo>
                        <a:lnTo>
                          <a:pt x="85" y="7727"/>
                        </a:lnTo>
                        <a:lnTo>
                          <a:pt x="106" y="7685"/>
                        </a:lnTo>
                        <a:lnTo>
                          <a:pt x="163" y="7680"/>
                        </a:lnTo>
                        <a:lnTo>
                          <a:pt x="174" y="7666"/>
                        </a:lnTo>
                        <a:lnTo>
                          <a:pt x="183" y="7717"/>
                        </a:lnTo>
                        <a:lnTo>
                          <a:pt x="225" y="7744"/>
                        </a:lnTo>
                        <a:lnTo>
                          <a:pt x="275" y="7743"/>
                        </a:lnTo>
                        <a:lnTo>
                          <a:pt x="296" y="7720"/>
                        </a:lnTo>
                        <a:lnTo>
                          <a:pt x="323" y="7732"/>
                        </a:lnTo>
                        <a:lnTo>
                          <a:pt x="339" y="7757"/>
                        </a:lnTo>
                        <a:lnTo>
                          <a:pt x="397" y="7786"/>
                        </a:lnTo>
                        <a:lnTo>
                          <a:pt x="419" y="7812"/>
                        </a:lnTo>
                        <a:lnTo>
                          <a:pt x="395" y="7816"/>
                        </a:lnTo>
                        <a:lnTo>
                          <a:pt x="384" y="7839"/>
                        </a:lnTo>
                        <a:lnTo>
                          <a:pt x="403" y="7865"/>
                        </a:lnTo>
                        <a:lnTo>
                          <a:pt x="378" y="7884"/>
                        </a:lnTo>
                        <a:lnTo>
                          <a:pt x="358" y="7914"/>
                        </a:lnTo>
                        <a:lnTo>
                          <a:pt x="376" y="7940"/>
                        </a:lnTo>
                        <a:lnTo>
                          <a:pt x="416" y="7966"/>
                        </a:lnTo>
                        <a:lnTo>
                          <a:pt x="410" y="7979"/>
                        </a:lnTo>
                        <a:lnTo>
                          <a:pt x="370" y="7961"/>
                        </a:lnTo>
                        <a:lnTo>
                          <a:pt x="355" y="7940"/>
                        </a:lnTo>
                        <a:lnTo>
                          <a:pt x="331" y="7943"/>
                        </a:lnTo>
                        <a:lnTo>
                          <a:pt x="328" y="7979"/>
                        </a:lnTo>
                        <a:lnTo>
                          <a:pt x="362" y="8009"/>
                        </a:lnTo>
                        <a:lnTo>
                          <a:pt x="376" y="8039"/>
                        </a:lnTo>
                        <a:lnTo>
                          <a:pt x="435" y="8049"/>
                        </a:lnTo>
                        <a:lnTo>
                          <a:pt x="495" y="8019"/>
                        </a:lnTo>
                        <a:lnTo>
                          <a:pt x="519" y="8043"/>
                        </a:lnTo>
                        <a:lnTo>
                          <a:pt x="541" y="8041"/>
                        </a:lnTo>
                        <a:lnTo>
                          <a:pt x="578" y="8025"/>
                        </a:lnTo>
                        <a:lnTo>
                          <a:pt x="562" y="8054"/>
                        </a:lnTo>
                        <a:lnTo>
                          <a:pt x="570" y="8070"/>
                        </a:lnTo>
                        <a:lnTo>
                          <a:pt x="556" y="8080"/>
                        </a:lnTo>
                        <a:lnTo>
                          <a:pt x="515" y="8081"/>
                        </a:lnTo>
                        <a:lnTo>
                          <a:pt x="504" y="8097"/>
                        </a:lnTo>
                        <a:lnTo>
                          <a:pt x="474" y="8073"/>
                        </a:lnTo>
                        <a:lnTo>
                          <a:pt x="406" y="8091"/>
                        </a:lnTo>
                        <a:lnTo>
                          <a:pt x="390" y="8123"/>
                        </a:lnTo>
                        <a:lnTo>
                          <a:pt x="398" y="8145"/>
                        </a:lnTo>
                        <a:lnTo>
                          <a:pt x="442" y="8173"/>
                        </a:lnTo>
                        <a:lnTo>
                          <a:pt x="450" y="8210"/>
                        </a:lnTo>
                        <a:lnTo>
                          <a:pt x="488" y="8219"/>
                        </a:lnTo>
                        <a:lnTo>
                          <a:pt x="520" y="8201"/>
                        </a:lnTo>
                        <a:lnTo>
                          <a:pt x="515" y="8226"/>
                        </a:lnTo>
                        <a:lnTo>
                          <a:pt x="482" y="8258"/>
                        </a:lnTo>
                        <a:lnTo>
                          <a:pt x="483" y="8280"/>
                        </a:lnTo>
                        <a:lnTo>
                          <a:pt x="490" y="8300"/>
                        </a:lnTo>
                        <a:lnTo>
                          <a:pt x="477" y="8325"/>
                        </a:lnTo>
                        <a:lnTo>
                          <a:pt x="453" y="8327"/>
                        </a:lnTo>
                        <a:lnTo>
                          <a:pt x="450" y="8355"/>
                        </a:lnTo>
                        <a:lnTo>
                          <a:pt x="475" y="8463"/>
                        </a:lnTo>
                        <a:lnTo>
                          <a:pt x="499" y="8494"/>
                        </a:lnTo>
                        <a:lnTo>
                          <a:pt x="498" y="8543"/>
                        </a:lnTo>
                        <a:lnTo>
                          <a:pt x="524" y="8586"/>
                        </a:lnTo>
                        <a:lnTo>
                          <a:pt x="559" y="8601"/>
                        </a:lnTo>
                        <a:lnTo>
                          <a:pt x="559" y="8527"/>
                        </a:lnTo>
                        <a:lnTo>
                          <a:pt x="581" y="8444"/>
                        </a:lnTo>
                        <a:lnTo>
                          <a:pt x="612" y="8423"/>
                        </a:lnTo>
                        <a:lnTo>
                          <a:pt x="623" y="8442"/>
                        </a:lnTo>
                        <a:lnTo>
                          <a:pt x="602" y="8444"/>
                        </a:lnTo>
                        <a:lnTo>
                          <a:pt x="576" y="8537"/>
                        </a:lnTo>
                        <a:lnTo>
                          <a:pt x="580" y="8561"/>
                        </a:lnTo>
                        <a:lnTo>
                          <a:pt x="613" y="8583"/>
                        </a:lnTo>
                        <a:lnTo>
                          <a:pt x="642" y="8582"/>
                        </a:lnTo>
                        <a:lnTo>
                          <a:pt x="631" y="8593"/>
                        </a:lnTo>
                        <a:lnTo>
                          <a:pt x="580" y="8604"/>
                        </a:lnTo>
                        <a:lnTo>
                          <a:pt x="541" y="8640"/>
                        </a:lnTo>
                        <a:lnTo>
                          <a:pt x="548" y="8662"/>
                        </a:lnTo>
                        <a:lnTo>
                          <a:pt x="538" y="8702"/>
                        </a:lnTo>
                        <a:lnTo>
                          <a:pt x="538" y="8741"/>
                        </a:lnTo>
                        <a:lnTo>
                          <a:pt x="515" y="8757"/>
                        </a:lnTo>
                        <a:lnTo>
                          <a:pt x="498" y="8795"/>
                        </a:lnTo>
                        <a:lnTo>
                          <a:pt x="501" y="8824"/>
                        </a:lnTo>
                        <a:lnTo>
                          <a:pt x="562" y="8869"/>
                        </a:lnTo>
                        <a:lnTo>
                          <a:pt x="647" y="8887"/>
                        </a:lnTo>
                        <a:lnTo>
                          <a:pt x="681" y="8912"/>
                        </a:lnTo>
                        <a:lnTo>
                          <a:pt x="674" y="8933"/>
                        </a:lnTo>
                        <a:lnTo>
                          <a:pt x="655" y="8935"/>
                        </a:lnTo>
                        <a:lnTo>
                          <a:pt x="668" y="8976"/>
                        </a:lnTo>
                        <a:lnTo>
                          <a:pt x="684" y="8999"/>
                        </a:lnTo>
                        <a:lnTo>
                          <a:pt x="719" y="8959"/>
                        </a:lnTo>
                        <a:lnTo>
                          <a:pt x="718" y="8993"/>
                        </a:lnTo>
                        <a:lnTo>
                          <a:pt x="708" y="9020"/>
                        </a:lnTo>
                        <a:lnTo>
                          <a:pt x="673" y="9033"/>
                        </a:lnTo>
                        <a:lnTo>
                          <a:pt x="647" y="9068"/>
                        </a:lnTo>
                        <a:lnTo>
                          <a:pt x="669" y="9082"/>
                        </a:lnTo>
                        <a:lnTo>
                          <a:pt x="702" y="9082"/>
                        </a:lnTo>
                        <a:lnTo>
                          <a:pt x="702" y="9110"/>
                        </a:lnTo>
                        <a:lnTo>
                          <a:pt x="735" y="9150"/>
                        </a:lnTo>
                        <a:lnTo>
                          <a:pt x="756" y="9148"/>
                        </a:lnTo>
                        <a:lnTo>
                          <a:pt x="781" y="9123"/>
                        </a:lnTo>
                        <a:lnTo>
                          <a:pt x="777" y="9166"/>
                        </a:lnTo>
                        <a:lnTo>
                          <a:pt x="790" y="9208"/>
                        </a:lnTo>
                        <a:lnTo>
                          <a:pt x="769" y="9207"/>
                        </a:lnTo>
                        <a:lnTo>
                          <a:pt x="750" y="9192"/>
                        </a:lnTo>
                        <a:lnTo>
                          <a:pt x="729" y="9196"/>
                        </a:lnTo>
                        <a:lnTo>
                          <a:pt x="719" y="9222"/>
                        </a:lnTo>
                        <a:lnTo>
                          <a:pt x="759" y="9270"/>
                        </a:lnTo>
                        <a:lnTo>
                          <a:pt x="774" y="9275"/>
                        </a:lnTo>
                        <a:lnTo>
                          <a:pt x="788" y="9321"/>
                        </a:lnTo>
                        <a:lnTo>
                          <a:pt x="808" y="9347"/>
                        </a:lnTo>
                        <a:lnTo>
                          <a:pt x="846" y="9382"/>
                        </a:lnTo>
                        <a:lnTo>
                          <a:pt x="877" y="9378"/>
                        </a:lnTo>
                        <a:lnTo>
                          <a:pt x="856" y="9318"/>
                        </a:lnTo>
                        <a:lnTo>
                          <a:pt x="865" y="9292"/>
                        </a:lnTo>
                        <a:lnTo>
                          <a:pt x="854" y="9259"/>
                        </a:lnTo>
                        <a:lnTo>
                          <a:pt x="891" y="9284"/>
                        </a:lnTo>
                        <a:lnTo>
                          <a:pt x="897" y="9320"/>
                        </a:lnTo>
                        <a:lnTo>
                          <a:pt x="923" y="9355"/>
                        </a:lnTo>
                        <a:lnTo>
                          <a:pt x="939" y="9312"/>
                        </a:lnTo>
                        <a:lnTo>
                          <a:pt x="966" y="9284"/>
                        </a:lnTo>
                        <a:lnTo>
                          <a:pt x="965" y="9255"/>
                        </a:lnTo>
                        <a:lnTo>
                          <a:pt x="936" y="9246"/>
                        </a:lnTo>
                        <a:lnTo>
                          <a:pt x="883" y="9238"/>
                        </a:lnTo>
                        <a:lnTo>
                          <a:pt x="883" y="9220"/>
                        </a:lnTo>
                        <a:lnTo>
                          <a:pt x="917" y="9220"/>
                        </a:lnTo>
                        <a:lnTo>
                          <a:pt x="987" y="9241"/>
                        </a:lnTo>
                        <a:lnTo>
                          <a:pt x="998" y="9257"/>
                        </a:lnTo>
                        <a:lnTo>
                          <a:pt x="1043" y="9259"/>
                        </a:lnTo>
                        <a:lnTo>
                          <a:pt x="1032" y="9222"/>
                        </a:lnTo>
                        <a:lnTo>
                          <a:pt x="989" y="9200"/>
                        </a:lnTo>
                        <a:lnTo>
                          <a:pt x="910" y="9195"/>
                        </a:lnTo>
                        <a:lnTo>
                          <a:pt x="907" y="9176"/>
                        </a:lnTo>
                        <a:lnTo>
                          <a:pt x="931" y="9166"/>
                        </a:lnTo>
                        <a:lnTo>
                          <a:pt x="1000" y="9191"/>
                        </a:lnTo>
                        <a:lnTo>
                          <a:pt x="1071" y="9231"/>
                        </a:lnTo>
                        <a:lnTo>
                          <a:pt x="1082" y="9284"/>
                        </a:lnTo>
                        <a:lnTo>
                          <a:pt x="1053" y="9317"/>
                        </a:lnTo>
                        <a:lnTo>
                          <a:pt x="1051" y="9350"/>
                        </a:lnTo>
                        <a:lnTo>
                          <a:pt x="1080" y="9410"/>
                        </a:lnTo>
                        <a:lnTo>
                          <a:pt x="1077" y="9442"/>
                        </a:lnTo>
                        <a:lnTo>
                          <a:pt x="1045" y="9466"/>
                        </a:lnTo>
                        <a:lnTo>
                          <a:pt x="1061" y="9414"/>
                        </a:lnTo>
                        <a:lnTo>
                          <a:pt x="1030" y="9342"/>
                        </a:lnTo>
                        <a:lnTo>
                          <a:pt x="1000" y="9317"/>
                        </a:lnTo>
                        <a:lnTo>
                          <a:pt x="982" y="9344"/>
                        </a:lnTo>
                        <a:lnTo>
                          <a:pt x="979" y="9379"/>
                        </a:lnTo>
                        <a:lnTo>
                          <a:pt x="998" y="9406"/>
                        </a:lnTo>
                        <a:lnTo>
                          <a:pt x="981" y="9440"/>
                        </a:lnTo>
                        <a:lnTo>
                          <a:pt x="966" y="9423"/>
                        </a:lnTo>
                        <a:lnTo>
                          <a:pt x="957" y="9386"/>
                        </a:lnTo>
                        <a:lnTo>
                          <a:pt x="933" y="9386"/>
                        </a:lnTo>
                        <a:lnTo>
                          <a:pt x="899" y="9410"/>
                        </a:lnTo>
                        <a:lnTo>
                          <a:pt x="849" y="9410"/>
                        </a:lnTo>
                        <a:lnTo>
                          <a:pt x="808" y="9426"/>
                        </a:lnTo>
                        <a:lnTo>
                          <a:pt x="846" y="9454"/>
                        </a:lnTo>
                        <a:lnTo>
                          <a:pt x="849" y="9508"/>
                        </a:lnTo>
                        <a:lnTo>
                          <a:pt x="868" y="9541"/>
                        </a:lnTo>
                        <a:lnTo>
                          <a:pt x="875" y="9568"/>
                        </a:lnTo>
                        <a:lnTo>
                          <a:pt x="861" y="9591"/>
                        </a:lnTo>
                        <a:lnTo>
                          <a:pt x="869" y="9606"/>
                        </a:lnTo>
                        <a:lnTo>
                          <a:pt x="898" y="9611"/>
                        </a:lnTo>
                        <a:lnTo>
                          <a:pt x="915" y="9577"/>
                        </a:lnTo>
                        <a:lnTo>
                          <a:pt x="935" y="9590"/>
                        </a:lnTo>
                        <a:lnTo>
                          <a:pt x="969" y="9602"/>
                        </a:lnTo>
                        <a:lnTo>
                          <a:pt x="969" y="9615"/>
                        </a:lnTo>
                        <a:lnTo>
                          <a:pt x="938" y="9627"/>
                        </a:lnTo>
                        <a:lnTo>
                          <a:pt x="906" y="9654"/>
                        </a:lnTo>
                        <a:lnTo>
                          <a:pt x="915" y="9677"/>
                        </a:lnTo>
                        <a:lnTo>
                          <a:pt x="968" y="9682"/>
                        </a:lnTo>
                        <a:lnTo>
                          <a:pt x="1029" y="9716"/>
                        </a:lnTo>
                        <a:lnTo>
                          <a:pt x="1051" y="9708"/>
                        </a:lnTo>
                        <a:lnTo>
                          <a:pt x="1070" y="9680"/>
                        </a:lnTo>
                        <a:lnTo>
                          <a:pt x="1052" y="9635"/>
                        </a:lnTo>
                        <a:lnTo>
                          <a:pt x="1063" y="9602"/>
                        </a:lnTo>
                        <a:lnTo>
                          <a:pt x="1050" y="9567"/>
                        </a:lnTo>
                        <a:lnTo>
                          <a:pt x="1033" y="9577"/>
                        </a:lnTo>
                        <a:lnTo>
                          <a:pt x="1001" y="9572"/>
                        </a:lnTo>
                        <a:lnTo>
                          <a:pt x="1013" y="9560"/>
                        </a:lnTo>
                        <a:lnTo>
                          <a:pt x="1037" y="9542"/>
                        </a:lnTo>
                        <a:lnTo>
                          <a:pt x="1037" y="9516"/>
                        </a:lnTo>
                        <a:lnTo>
                          <a:pt x="1056" y="9506"/>
                        </a:lnTo>
                        <a:lnTo>
                          <a:pt x="1105" y="9523"/>
                        </a:lnTo>
                        <a:lnTo>
                          <a:pt x="1127" y="9509"/>
                        </a:lnTo>
                        <a:lnTo>
                          <a:pt x="1135" y="9532"/>
                        </a:lnTo>
                        <a:lnTo>
                          <a:pt x="1157" y="9542"/>
                        </a:lnTo>
                        <a:lnTo>
                          <a:pt x="1168" y="9520"/>
                        </a:lnTo>
                        <a:lnTo>
                          <a:pt x="1211" y="9510"/>
                        </a:lnTo>
                        <a:lnTo>
                          <a:pt x="1250" y="9523"/>
                        </a:lnTo>
                        <a:lnTo>
                          <a:pt x="1293" y="9518"/>
                        </a:lnTo>
                        <a:lnTo>
                          <a:pt x="1331" y="9521"/>
                        </a:lnTo>
                        <a:lnTo>
                          <a:pt x="1335" y="9537"/>
                        </a:lnTo>
                        <a:lnTo>
                          <a:pt x="1311" y="9548"/>
                        </a:lnTo>
                        <a:lnTo>
                          <a:pt x="1291" y="9577"/>
                        </a:lnTo>
                        <a:lnTo>
                          <a:pt x="1266" y="9570"/>
                        </a:lnTo>
                        <a:lnTo>
                          <a:pt x="1238" y="9548"/>
                        </a:lnTo>
                        <a:lnTo>
                          <a:pt x="1209" y="9556"/>
                        </a:lnTo>
                        <a:lnTo>
                          <a:pt x="1140" y="9618"/>
                        </a:lnTo>
                        <a:lnTo>
                          <a:pt x="1124" y="9620"/>
                        </a:lnTo>
                        <a:lnTo>
                          <a:pt x="1104" y="9616"/>
                        </a:lnTo>
                        <a:lnTo>
                          <a:pt x="1078" y="9645"/>
                        </a:lnTo>
                        <a:lnTo>
                          <a:pt x="1084" y="9671"/>
                        </a:lnTo>
                        <a:lnTo>
                          <a:pt x="1070" y="9701"/>
                        </a:lnTo>
                        <a:lnTo>
                          <a:pt x="1057" y="9717"/>
                        </a:lnTo>
                        <a:lnTo>
                          <a:pt x="1059" y="9734"/>
                        </a:lnTo>
                        <a:lnTo>
                          <a:pt x="1078" y="9747"/>
                        </a:lnTo>
                        <a:lnTo>
                          <a:pt x="1061" y="9767"/>
                        </a:lnTo>
                        <a:lnTo>
                          <a:pt x="1061" y="9784"/>
                        </a:lnTo>
                        <a:lnTo>
                          <a:pt x="1127" y="9806"/>
                        </a:lnTo>
                        <a:lnTo>
                          <a:pt x="1173" y="9847"/>
                        </a:lnTo>
                        <a:lnTo>
                          <a:pt x="1188" y="9848"/>
                        </a:lnTo>
                        <a:lnTo>
                          <a:pt x="1197" y="9828"/>
                        </a:lnTo>
                        <a:lnTo>
                          <a:pt x="1187" y="9794"/>
                        </a:lnTo>
                        <a:lnTo>
                          <a:pt x="1213" y="9762"/>
                        </a:lnTo>
                        <a:lnTo>
                          <a:pt x="1242" y="9755"/>
                        </a:lnTo>
                        <a:lnTo>
                          <a:pt x="1245" y="9738"/>
                        </a:lnTo>
                        <a:lnTo>
                          <a:pt x="1211" y="9699"/>
                        </a:lnTo>
                        <a:lnTo>
                          <a:pt x="1270" y="9687"/>
                        </a:lnTo>
                        <a:lnTo>
                          <a:pt x="1306" y="9655"/>
                        </a:lnTo>
                        <a:lnTo>
                          <a:pt x="1344" y="9599"/>
                        </a:lnTo>
                        <a:lnTo>
                          <a:pt x="1371" y="9582"/>
                        </a:lnTo>
                        <a:lnTo>
                          <a:pt x="1378" y="9594"/>
                        </a:lnTo>
                        <a:lnTo>
                          <a:pt x="1409" y="9610"/>
                        </a:lnTo>
                        <a:lnTo>
                          <a:pt x="1434" y="9610"/>
                        </a:lnTo>
                        <a:lnTo>
                          <a:pt x="1439" y="9621"/>
                        </a:lnTo>
                        <a:lnTo>
                          <a:pt x="1409" y="9634"/>
                        </a:lnTo>
                        <a:lnTo>
                          <a:pt x="1387" y="9670"/>
                        </a:lnTo>
                        <a:lnTo>
                          <a:pt x="1380" y="9697"/>
                        </a:lnTo>
                        <a:lnTo>
                          <a:pt x="1341" y="9734"/>
                        </a:lnTo>
                        <a:lnTo>
                          <a:pt x="1341" y="9780"/>
                        </a:lnTo>
                        <a:lnTo>
                          <a:pt x="1354" y="9810"/>
                        </a:lnTo>
                        <a:lnTo>
                          <a:pt x="1332" y="9836"/>
                        </a:lnTo>
                        <a:lnTo>
                          <a:pt x="1296" y="9851"/>
                        </a:lnTo>
                        <a:lnTo>
                          <a:pt x="1298" y="9833"/>
                        </a:lnTo>
                        <a:lnTo>
                          <a:pt x="1316" y="9819"/>
                        </a:lnTo>
                        <a:lnTo>
                          <a:pt x="1317" y="9764"/>
                        </a:lnTo>
                        <a:lnTo>
                          <a:pt x="1303" y="9755"/>
                        </a:lnTo>
                        <a:lnTo>
                          <a:pt x="1282" y="9771"/>
                        </a:lnTo>
                        <a:lnTo>
                          <a:pt x="1275" y="9800"/>
                        </a:lnTo>
                        <a:lnTo>
                          <a:pt x="1259" y="9794"/>
                        </a:lnTo>
                        <a:lnTo>
                          <a:pt x="1234" y="9796"/>
                        </a:lnTo>
                        <a:lnTo>
                          <a:pt x="1217" y="9817"/>
                        </a:lnTo>
                        <a:lnTo>
                          <a:pt x="1240" y="9855"/>
                        </a:lnTo>
                        <a:lnTo>
                          <a:pt x="1312" y="9924"/>
                        </a:lnTo>
                        <a:lnTo>
                          <a:pt x="1375" y="9934"/>
                        </a:lnTo>
                        <a:lnTo>
                          <a:pt x="1417" y="9957"/>
                        </a:lnTo>
                        <a:lnTo>
                          <a:pt x="1444" y="9956"/>
                        </a:lnTo>
                        <a:lnTo>
                          <a:pt x="1473" y="9971"/>
                        </a:lnTo>
                        <a:lnTo>
                          <a:pt x="1493" y="9950"/>
                        </a:lnTo>
                        <a:lnTo>
                          <a:pt x="1520" y="9900"/>
                        </a:lnTo>
                        <a:lnTo>
                          <a:pt x="1497" y="9833"/>
                        </a:lnTo>
                        <a:lnTo>
                          <a:pt x="1504" y="9800"/>
                        </a:lnTo>
                        <a:lnTo>
                          <a:pt x="1500" y="9771"/>
                        </a:lnTo>
                        <a:lnTo>
                          <a:pt x="1508" y="9712"/>
                        </a:lnTo>
                        <a:lnTo>
                          <a:pt x="1512" y="9645"/>
                        </a:lnTo>
                        <a:lnTo>
                          <a:pt x="1501" y="9601"/>
                        </a:lnTo>
                        <a:lnTo>
                          <a:pt x="1507" y="9570"/>
                        </a:lnTo>
                        <a:lnTo>
                          <a:pt x="1562" y="9538"/>
                        </a:lnTo>
                        <a:lnTo>
                          <a:pt x="1613" y="9477"/>
                        </a:lnTo>
                        <a:lnTo>
                          <a:pt x="1643" y="9464"/>
                        </a:lnTo>
                        <a:lnTo>
                          <a:pt x="1688" y="9464"/>
                        </a:lnTo>
                        <a:lnTo>
                          <a:pt x="1706" y="9447"/>
                        </a:lnTo>
                        <a:lnTo>
                          <a:pt x="1701" y="9390"/>
                        </a:lnTo>
                        <a:lnTo>
                          <a:pt x="1727" y="9366"/>
                        </a:lnTo>
                        <a:lnTo>
                          <a:pt x="1777" y="9354"/>
                        </a:lnTo>
                        <a:lnTo>
                          <a:pt x="1834" y="9387"/>
                        </a:lnTo>
                        <a:lnTo>
                          <a:pt x="1862" y="9371"/>
                        </a:lnTo>
                        <a:lnTo>
                          <a:pt x="1869" y="9375"/>
                        </a:lnTo>
                        <a:lnTo>
                          <a:pt x="1808" y="9319"/>
                        </a:lnTo>
                        <a:lnTo>
                          <a:pt x="1760" y="9312"/>
                        </a:lnTo>
                        <a:close/>
                        <a:moveTo>
                          <a:pt x="571" y="9185"/>
                        </a:moveTo>
                        <a:lnTo>
                          <a:pt x="576" y="9172"/>
                        </a:lnTo>
                        <a:lnTo>
                          <a:pt x="611" y="9170"/>
                        </a:lnTo>
                        <a:lnTo>
                          <a:pt x="612" y="9146"/>
                        </a:lnTo>
                        <a:lnTo>
                          <a:pt x="549" y="9104"/>
                        </a:lnTo>
                        <a:lnTo>
                          <a:pt x="521" y="9106"/>
                        </a:lnTo>
                        <a:lnTo>
                          <a:pt x="491" y="9078"/>
                        </a:lnTo>
                        <a:lnTo>
                          <a:pt x="463" y="9086"/>
                        </a:lnTo>
                        <a:lnTo>
                          <a:pt x="485" y="9123"/>
                        </a:lnTo>
                        <a:lnTo>
                          <a:pt x="464" y="9168"/>
                        </a:lnTo>
                        <a:lnTo>
                          <a:pt x="444" y="9187"/>
                        </a:lnTo>
                        <a:lnTo>
                          <a:pt x="464" y="9201"/>
                        </a:lnTo>
                        <a:lnTo>
                          <a:pt x="526" y="9190"/>
                        </a:lnTo>
                        <a:lnTo>
                          <a:pt x="571" y="9185"/>
                        </a:lnTo>
                        <a:close/>
                        <a:moveTo>
                          <a:pt x="415" y="6848"/>
                        </a:moveTo>
                        <a:lnTo>
                          <a:pt x="376" y="6874"/>
                        </a:lnTo>
                        <a:lnTo>
                          <a:pt x="390" y="6901"/>
                        </a:lnTo>
                        <a:lnTo>
                          <a:pt x="415" y="6877"/>
                        </a:lnTo>
                        <a:lnTo>
                          <a:pt x="415" y="6848"/>
                        </a:lnTo>
                        <a:close/>
                        <a:moveTo>
                          <a:pt x="328" y="6408"/>
                        </a:moveTo>
                        <a:lnTo>
                          <a:pt x="366" y="6440"/>
                        </a:lnTo>
                        <a:lnTo>
                          <a:pt x="382" y="6416"/>
                        </a:lnTo>
                        <a:lnTo>
                          <a:pt x="360" y="6393"/>
                        </a:lnTo>
                        <a:lnTo>
                          <a:pt x="328" y="6408"/>
                        </a:lnTo>
                        <a:close/>
                        <a:moveTo>
                          <a:pt x="395" y="7136"/>
                        </a:moveTo>
                        <a:lnTo>
                          <a:pt x="398" y="7186"/>
                        </a:lnTo>
                        <a:lnTo>
                          <a:pt x="430" y="7152"/>
                        </a:lnTo>
                        <a:lnTo>
                          <a:pt x="453" y="7157"/>
                        </a:lnTo>
                        <a:lnTo>
                          <a:pt x="474" y="7168"/>
                        </a:lnTo>
                        <a:lnTo>
                          <a:pt x="503" y="7162"/>
                        </a:lnTo>
                        <a:lnTo>
                          <a:pt x="515" y="7131"/>
                        </a:lnTo>
                        <a:lnTo>
                          <a:pt x="540" y="7096"/>
                        </a:lnTo>
                        <a:lnTo>
                          <a:pt x="504" y="7058"/>
                        </a:lnTo>
                        <a:lnTo>
                          <a:pt x="495" y="7025"/>
                        </a:lnTo>
                        <a:lnTo>
                          <a:pt x="453" y="7018"/>
                        </a:lnTo>
                        <a:lnTo>
                          <a:pt x="408" y="7035"/>
                        </a:lnTo>
                        <a:lnTo>
                          <a:pt x="387" y="7101"/>
                        </a:lnTo>
                        <a:lnTo>
                          <a:pt x="395" y="7136"/>
                        </a:lnTo>
                        <a:close/>
                        <a:moveTo>
                          <a:pt x="381" y="6982"/>
                        </a:moveTo>
                        <a:lnTo>
                          <a:pt x="392" y="7005"/>
                        </a:lnTo>
                        <a:lnTo>
                          <a:pt x="437" y="7001"/>
                        </a:lnTo>
                        <a:lnTo>
                          <a:pt x="398" y="6971"/>
                        </a:lnTo>
                        <a:lnTo>
                          <a:pt x="381" y="6982"/>
                        </a:lnTo>
                        <a:close/>
                        <a:moveTo>
                          <a:pt x="360" y="7244"/>
                        </a:moveTo>
                        <a:lnTo>
                          <a:pt x="312" y="7244"/>
                        </a:lnTo>
                        <a:lnTo>
                          <a:pt x="273" y="7266"/>
                        </a:lnTo>
                        <a:lnTo>
                          <a:pt x="297" y="7285"/>
                        </a:lnTo>
                        <a:lnTo>
                          <a:pt x="312" y="7334"/>
                        </a:lnTo>
                        <a:lnTo>
                          <a:pt x="341" y="7348"/>
                        </a:lnTo>
                        <a:lnTo>
                          <a:pt x="365" y="7314"/>
                        </a:lnTo>
                        <a:lnTo>
                          <a:pt x="360" y="7244"/>
                        </a:lnTo>
                        <a:close/>
                        <a:moveTo>
                          <a:pt x="530" y="9258"/>
                        </a:moveTo>
                        <a:lnTo>
                          <a:pt x="539" y="9275"/>
                        </a:lnTo>
                        <a:lnTo>
                          <a:pt x="550" y="9285"/>
                        </a:lnTo>
                        <a:lnTo>
                          <a:pt x="532" y="9301"/>
                        </a:lnTo>
                        <a:lnTo>
                          <a:pt x="520" y="9323"/>
                        </a:lnTo>
                        <a:lnTo>
                          <a:pt x="532" y="9356"/>
                        </a:lnTo>
                        <a:lnTo>
                          <a:pt x="554" y="9371"/>
                        </a:lnTo>
                        <a:lnTo>
                          <a:pt x="580" y="9376"/>
                        </a:lnTo>
                        <a:lnTo>
                          <a:pt x="558" y="9341"/>
                        </a:lnTo>
                        <a:lnTo>
                          <a:pt x="580" y="9325"/>
                        </a:lnTo>
                        <a:lnTo>
                          <a:pt x="582" y="9283"/>
                        </a:lnTo>
                        <a:lnTo>
                          <a:pt x="566" y="9254"/>
                        </a:lnTo>
                        <a:lnTo>
                          <a:pt x="530" y="9258"/>
                        </a:lnTo>
                        <a:close/>
                        <a:moveTo>
                          <a:pt x="99" y="6398"/>
                        </a:moveTo>
                        <a:lnTo>
                          <a:pt x="90" y="6431"/>
                        </a:lnTo>
                        <a:lnTo>
                          <a:pt x="101" y="6459"/>
                        </a:lnTo>
                        <a:lnTo>
                          <a:pt x="114" y="6471"/>
                        </a:lnTo>
                        <a:lnTo>
                          <a:pt x="132" y="6526"/>
                        </a:lnTo>
                        <a:lnTo>
                          <a:pt x="141" y="6662"/>
                        </a:lnTo>
                        <a:lnTo>
                          <a:pt x="119" y="6711"/>
                        </a:lnTo>
                        <a:lnTo>
                          <a:pt x="170" y="6733"/>
                        </a:lnTo>
                        <a:lnTo>
                          <a:pt x="244" y="6726"/>
                        </a:lnTo>
                        <a:lnTo>
                          <a:pt x="245" y="6707"/>
                        </a:lnTo>
                        <a:lnTo>
                          <a:pt x="240" y="6661"/>
                        </a:lnTo>
                        <a:lnTo>
                          <a:pt x="259" y="6629"/>
                        </a:lnTo>
                        <a:lnTo>
                          <a:pt x="303" y="6643"/>
                        </a:lnTo>
                        <a:lnTo>
                          <a:pt x="312" y="6634"/>
                        </a:lnTo>
                        <a:lnTo>
                          <a:pt x="264" y="6589"/>
                        </a:lnTo>
                        <a:lnTo>
                          <a:pt x="283" y="6570"/>
                        </a:lnTo>
                        <a:lnTo>
                          <a:pt x="233" y="6520"/>
                        </a:lnTo>
                        <a:lnTo>
                          <a:pt x="230" y="6495"/>
                        </a:lnTo>
                        <a:lnTo>
                          <a:pt x="256" y="6493"/>
                        </a:lnTo>
                        <a:lnTo>
                          <a:pt x="299" y="6517"/>
                        </a:lnTo>
                        <a:lnTo>
                          <a:pt x="300" y="6507"/>
                        </a:lnTo>
                        <a:lnTo>
                          <a:pt x="284" y="6486"/>
                        </a:lnTo>
                        <a:lnTo>
                          <a:pt x="231" y="6448"/>
                        </a:lnTo>
                        <a:lnTo>
                          <a:pt x="280" y="6463"/>
                        </a:lnTo>
                        <a:lnTo>
                          <a:pt x="281" y="6419"/>
                        </a:lnTo>
                        <a:lnTo>
                          <a:pt x="271" y="6402"/>
                        </a:lnTo>
                        <a:lnTo>
                          <a:pt x="274" y="6343"/>
                        </a:lnTo>
                        <a:lnTo>
                          <a:pt x="235" y="6287"/>
                        </a:lnTo>
                        <a:lnTo>
                          <a:pt x="194" y="6270"/>
                        </a:lnTo>
                        <a:lnTo>
                          <a:pt x="145" y="6268"/>
                        </a:lnTo>
                        <a:lnTo>
                          <a:pt x="114" y="6298"/>
                        </a:lnTo>
                        <a:lnTo>
                          <a:pt x="112" y="6322"/>
                        </a:lnTo>
                        <a:lnTo>
                          <a:pt x="128" y="6343"/>
                        </a:lnTo>
                        <a:lnTo>
                          <a:pt x="124" y="6378"/>
                        </a:lnTo>
                        <a:lnTo>
                          <a:pt x="99" y="6398"/>
                        </a:lnTo>
                        <a:close/>
                        <a:moveTo>
                          <a:pt x="1549" y="10274"/>
                        </a:moveTo>
                        <a:lnTo>
                          <a:pt x="1519" y="10258"/>
                        </a:lnTo>
                        <a:lnTo>
                          <a:pt x="1508" y="10285"/>
                        </a:lnTo>
                        <a:lnTo>
                          <a:pt x="1522" y="10299"/>
                        </a:lnTo>
                        <a:lnTo>
                          <a:pt x="1547" y="10299"/>
                        </a:lnTo>
                        <a:lnTo>
                          <a:pt x="1549" y="10274"/>
                        </a:lnTo>
                        <a:close/>
                        <a:moveTo>
                          <a:pt x="1447" y="10088"/>
                        </a:moveTo>
                        <a:lnTo>
                          <a:pt x="1466" y="10071"/>
                        </a:lnTo>
                        <a:lnTo>
                          <a:pt x="1480" y="10093"/>
                        </a:lnTo>
                        <a:lnTo>
                          <a:pt x="1516" y="10103"/>
                        </a:lnTo>
                        <a:lnTo>
                          <a:pt x="1543" y="10083"/>
                        </a:lnTo>
                        <a:lnTo>
                          <a:pt x="1532" y="10058"/>
                        </a:lnTo>
                        <a:lnTo>
                          <a:pt x="1549" y="10024"/>
                        </a:lnTo>
                        <a:lnTo>
                          <a:pt x="1531" y="10013"/>
                        </a:lnTo>
                        <a:lnTo>
                          <a:pt x="1509" y="10017"/>
                        </a:lnTo>
                        <a:lnTo>
                          <a:pt x="1490" y="10036"/>
                        </a:lnTo>
                        <a:lnTo>
                          <a:pt x="1471" y="10008"/>
                        </a:lnTo>
                        <a:lnTo>
                          <a:pt x="1393" y="9987"/>
                        </a:lnTo>
                        <a:lnTo>
                          <a:pt x="1377" y="10001"/>
                        </a:lnTo>
                        <a:lnTo>
                          <a:pt x="1317" y="10006"/>
                        </a:lnTo>
                        <a:lnTo>
                          <a:pt x="1318" y="10028"/>
                        </a:lnTo>
                        <a:lnTo>
                          <a:pt x="1343" y="10043"/>
                        </a:lnTo>
                        <a:lnTo>
                          <a:pt x="1363" y="10078"/>
                        </a:lnTo>
                        <a:lnTo>
                          <a:pt x="1382" y="10059"/>
                        </a:lnTo>
                        <a:lnTo>
                          <a:pt x="1422" y="10064"/>
                        </a:lnTo>
                        <a:lnTo>
                          <a:pt x="1447" y="10088"/>
                        </a:lnTo>
                        <a:close/>
                        <a:moveTo>
                          <a:pt x="1508" y="10341"/>
                        </a:moveTo>
                        <a:lnTo>
                          <a:pt x="1537" y="10367"/>
                        </a:lnTo>
                        <a:lnTo>
                          <a:pt x="1562" y="10339"/>
                        </a:lnTo>
                        <a:lnTo>
                          <a:pt x="1544" y="10323"/>
                        </a:lnTo>
                        <a:lnTo>
                          <a:pt x="1508" y="10341"/>
                        </a:lnTo>
                        <a:close/>
                        <a:moveTo>
                          <a:pt x="2351" y="10366"/>
                        </a:moveTo>
                        <a:lnTo>
                          <a:pt x="2385" y="10343"/>
                        </a:lnTo>
                        <a:lnTo>
                          <a:pt x="2407" y="10321"/>
                        </a:lnTo>
                        <a:lnTo>
                          <a:pt x="2385" y="10299"/>
                        </a:lnTo>
                        <a:lnTo>
                          <a:pt x="2376" y="10260"/>
                        </a:lnTo>
                        <a:lnTo>
                          <a:pt x="2335" y="10249"/>
                        </a:lnTo>
                        <a:lnTo>
                          <a:pt x="2271" y="10250"/>
                        </a:lnTo>
                        <a:lnTo>
                          <a:pt x="2216" y="10255"/>
                        </a:lnTo>
                        <a:lnTo>
                          <a:pt x="2147" y="10249"/>
                        </a:lnTo>
                        <a:lnTo>
                          <a:pt x="2089" y="10274"/>
                        </a:lnTo>
                        <a:lnTo>
                          <a:pt x="1982" y="10299"/>
                        </a:lnTo>
                        <a:lnTo>
                          <a:pt x="1931" y="10290"/>
                        </a:lnTo>
                        <a:lnTo>
                          <a:pt x="1908" y="10295"/>
                        </a:lnTo>
                        <a:lnTo>
                          <a:pt x="1873" y="10295"/>
                        </a:lnTo>
                        <a:lnTo>
                          <a:pt x="1841" y="10311"/>
                        </a:lnTo>
                        <a:lnTo>
                          <a:pt x="1865" y="10334"/>
                        </a:lnTo>
                        <a:lnTo>
                          <a:pt x="1892" y="10321"/>
                        </a:lnTo>
                        <a:lnTo>
                          <a:pt x="1927" y="10338"/>
                        </a:lnTo>
                        <a:lnTo>
                          <a:pt x="1863" y="10363"/>
                        </a:lnTo>
                        <a:lnTo>
                          <a:pt x="1828" y="10380"/>
                        </a:lnTo>
                        <a:lnTo>
                          <a:pt x="1826" y="10400"/>
                        </a:lnTo>
                        <a:lnTo>
                          <a:pt x="1862" y="10425"/>
                        </a:lnTo>
                        <a:lnTo>
                          <a:pt x="1894" y="10398"/>
                        </a:lnTo>
                        <a:lnTo>
                          <a:pt x="1879" y="10432"/>
                        </a:lnTo>
                        <a:lnTo>
                          <a:pt x="1910" y="10443"/>
                        </a:lnTo>
                        <a:lnTo>
                          <a:pt x="1921" y="10465"/>
                        </a:lnTo>
                        <a:lnTo>
                          <a:pt x="1950" y="10453"/>
                        </a:lnTo>
                        <a:lnTo>
                          <a:pt x="2001" y="10477"/>
                        </a:lnTo>
                        <a:lnTo>
                          <a:pt x="2020" y="10475"/>
                        </a:lnTo>
                        <a:lnTo>
                          <a:pt x="2025" y="10441"/>
                        </a:lnTo>
                        <a:lnTo>
                          <a:pt x="1992" y="10422"/>
                        </a:lnTo>
                        <a:lnTo>
                          <a:pt x="1996" y="10401"/>
                        </a:lnTo>
                        <a:lnTo>
                          <a:pt x="2043" y="10396"/>
                        </a:lnTo>
                        <a:lnTo>
                          <a:pt x="2057" y="10436"/>
                        </a:lnTo>
                        <a:lnTo>
                          <a:pt x="2089" y="10459"/>
                        </a:lnTo>
                        <a:lnTo>
                          <a:pt x="2123" y="10441"/>
                        </a:lnTo>
                        <a:lnTo>
                          <a:pt x="2155" y="10449"/>
                        </a:lnTo>
                        <a:lnTo>
                          <a:pt x="2205" y="10494"/>
                        </a:lnTo>
                        <a:lnTo>
                          <a:pt x="2223" y="10497"/>
                        </a:lnTo>
                        <a:lnTo>
                          <a:pt x="2223" y="10457"/>
                        </a:lnTo>
                        <a:lnTo>
                          <a:pt x="2176" y="10417"/>
                        </a:lnTo>
                        <a:lnTo>
                          <a:pt x="2139" y="10403"/>
                        </a:lnTo>
                        <a:lnTo>
                          <a:pt x="2153" y="10387"/>
                        </a:lnTo>
                        <a:lnTo>
                          <a:pt x="2134" y="10371"/>
                        </a:lnTo>
                        <a:lnTo>
                          <a:pt x="2081" y="10359"/>
                        </a:lnTo>
                        <a:lnTo>
                          <a:pt x="2070" y="10364"/>
                        </a:lnTo>
                        <a:lnTo>
                          <a:pt x="2028" y="10332"/>
                        </a:lnTo>
                        <a:lnTo>
                          <a:pt x="2081" y="10324"/>
                        </a:lnTo>
                        <a:lnTo>
                          <a:pt x="2107" y="10324"/>
                        </a:lnTo>
                        <a:lnTo>
                          <a:pt x="2141" y="10289"/>
                        </a:lnTo>
                        <a:lnTo>
                          <a:pt x="2174" y="10290"/>
                        </a:lnTo>
                        <a:lnTo>
                          <a:pt x="2194" y="10332"/>
                        </a:lnTo>
                        <a:lnTo>
                          <a:pt x="2213" y="10359"/>
                        </a:lnTo>
                        <a:lnTo>
                          <a:pt x="2264" y="10356"/>
                        </a:lnTo>
                        <a:lnTo>
                          <a:pt x="2306" y="10327"/>
                        </a:lnTo>
                        <a:lnTo>
                          <a:pt x="2330" y="10338"/>
                        </a:lnTo>
                        <a:lnTo>
                          <a:pt x="2351" y="10366"/>
                        </a:lnTo>
                        <a:close/>
                        <a:moveTo>
                          <a:pt x="653" y="9354"/>
                        </a:moveTo>
                        <a:lnTo>
                          <a:pt x="653" y="9314"/>
                        </a:lnTo>
                        <a:lnTo>
                          <a:pt x="630" y="9292"/>
                        </a:lnTo>
                        <a:lnTo>
                          <a:pt x="611" y="9272"/>
                        </a:lnTo>
                        <a:lnTo>
                          <a:pt x="598" y="9280"/>
                        </a:lnTo>
                        <a:lnTo>
                          <a:pt x="589" y="9303"/>
                        </a:lnTo>
                        <a:lnTo>
                          <a:pt x="597" y="9336"/>
                        </a:lnTo>
                        <a:lnTo>
                          <a:pt x="605" y="9348"/>
                        </a:lnTo>
                        <a:lnTo>
                          <a:pt x="609" y="9367"/>
                        </a:lnTo>
                        <a:lnTo>
                          <a:pt x="627" y="9371"/>
                        </a:lnTo>
                        <a:lnTo>
                          <a:pt x="653" y="9354"/>
                        </a:lnTo>
                        <a:close/>
                        <a:moveTo>
                          <a:pt x="1612" y="9861"/>
                        </a:moveTo>
                        <a:lnTo>
                          <a:pt x="1603" y="9814"/>
                        </a:lnTo>
                        <a:lnTo>
                          <a:pt x="1577" y="9798"/>
                        </a:lnTo>
                        <a:lnTo>
                          <a:pt x="1570" y="9842"/>
                        </a:lnTo>
                        <a:lnTo>
                          <a:pt x="1555" y="9884"/>
                        </a:lnTo>
                        <a:lnTo>
                          <a:pt x="1575" y="9922"/>
                        </a:lnTo>
                        <a:lnTo>
                          <a:pt x="1560" y="9948"/>
                        </a:lnTo>
                        <a:lnTo>
                          <a:pt x="1560" y="9981"/>
                        </a:lnTo>
                        <a:lnTo>
                          <a:pt x="1599" y="10004"/>
                        </a:lnTo>
                        <a:lnTo>
                          <a:pt x="1642" y="10015"/>
                        </a:lnTo>
                        <a:lnTo>
                          <a:pt x="1657" y="10030"/>
                        </a:lnTo>
                        <a:lnTo>
                          <a:pt x="1673" y="10010"/>
                        </a:lnTo>
                        <a:lnTo>
                          <a:pt x="1625" y="9974"/>
                        </a:lnTo>
                        <a:lnTo>
                          <a:pt x="1654" y="9945"/>
                        </a:lnTo>
                        <a:lnTo>
                          <a:pt x="1635" y="9919"/>
                        </a:lnTo>
                        <a:lnTo>
                          <a:pt x="1639" y="9903"/>
                        </a:lnTo>
                        <a:lnTo>
                          <a:pt x="1612" y="9861"/>
                        </a:lnTo>
                        <a:close/>
                        <a:moveTo>
                          <a:pt x="2025" y="10153"/>
                        </a:moveTo>
                        <a:lnTo>
                          <a:pt x="1983" y="10125"/>
                        </a:lnTo>
                        <a:lnTo>
                          <a:pt x="1906" y="10096"/>
                        </a:lnTo>
                        <a:lnTo>
                          <a:pt x="1794" y="10063"/>
                        </a:lnTo>
                        <a:lnTo>
                          <a:pt x="1743" y="10045"/>
                        </a:lnTo>
                        <a:lnTo>
                          <a:pt x="1740" y="10063"/>
                        </a:lnTo>
                        <a:lnTo>
                          <a:pt x="1754" y="10082"/>
                        </a:lnTo>
                        <a:lnTo>
                          <a:pt x="1737" y="10096"/>
                        </a:lnTo>
                        <a:lnTo>
                          <a:pt x="1718" y="10088"/>
                        </a:lnTo>
                        <a:lnTo>
                          <a:pt x="1642" y="10057"/>
                        </a:lnTo>
                        <a:lnTo>
                          <a:pt x="1602" y="10035"/>
                        </a:lnTo>
                        <a:lnTo>
                          <a:pt x="1591" y="10046"/>
                        </a:lnTo>
                        <a:lnTo>
                          <a:pt x="1608" y="10067"/>
                        </a:lnTo>
                        <a:lnTo>
                          <a:pt x="1704" y="10113"/>
                        </a:lnTo>
                        <a:lnTo>
                          <a:pt x="1710" y="10130"/>
                        </a:lnTo>
                        <a:lnTo>
                          <a:pt x="1682" y="10130"/>
                        </a:lnTo>
                        <a:lnTo>
                          <a:pt x="1673" y="10134"/>
                        </a:lnTo>
                        <a:lnTo>
                          <a:pt x="1672" y="10152"/>
                        </a:lnTo>
                        <a:lnTo>
                          <a:pt x="1655" y="10155"/>
                        </a:lnTo>
                        <a:lnTo>
                          <a:pt x="1642" y="10130"/>
                        </a:lnTo>
                        <a:lnTo>
                          <a:pt x="1596" y="10101"/>
                        </a:lnTo>
                        <a:lnTo>
                          <a:pt x="1582" y="10114"/>
                        </a:lnTo>
                        <a:lnTo>
                          <a:pt x="1585" y="10142"/>
                        </a:lnTo>
                        <a:lnTo>
                          <a:pt x="1559" y="10147"/>
                        </a:lnTo>
                        <a:lnTo>
                          <a:pt x="1485" y="10153"/>
                        </a:lnTo>
                        <a:lnTo>
                          <a:pt x="1469" y="10163"/>
                        </a:lnTo>
                        <a:lnTo>
                          <a:pt x="1485" y="10178"/>
                        </a:lnTo>
                        <a:lnTo>
                          <a:pt x="1479" y="10191"/>
                        </a:lnTo>
                        <a:lnTo>
                          <a:pt x="1442" y="10184"/>
                        </a:lnTo>
                        <a:lnTo>
                          <a:pt x="1400" y="10195"/>
                        </a:lnTo>
                        <a:lnTo>
                          <a:pt x="1407" y="10220"/>
                        </a:lnTo>
                        <a:lnTo>
                          <a:pt x="1456" y="10229"/>
                        </a:lnTo>
                        <a:lnTo>
                          <a:pt x="1496" y="10227"/>
                        </a:lnTo>
                        <a:lnTo>
                          <a:pt x="1508" y="10206"/>
                        </a:lnTo>
                        <a:lnTo>
                          <a:pt x="1520" y="10197"/>
                        </a:lnTo>
                        <a:lnTo>
                          <a:pt x="1546" y="10209"/>
                        </a:lnTo>
                        <a:lnTo>
                          <a:pt x="1589" y="10237"/>
                        </a:lnTo>
                        <a:lnTo>
                          <a:pt x="1611" y="10228"/>
                        </a:lnTo>
                        <a:lnTo>
                          <a:pt x="1623" y="10244"/>
                        </a:lnTo>
                        <a:lnTo>
                          <a:pt x="1623" y="10269"/>
                        </a:lnTo>
                        <a:lnTo>
                          <a:pt x="1651" y="10286"/>
                        </a:lnTo>
                        <a:lnTo>
                          <a:pt x="1619" y="10302"/>
                        </a:lnTo>
                        <a:lnTo>
                          <a:pt x="1600" y="10342"/>
                        </a:lnTo>
                        <a:lnTo>
                          <a:pt x="1625" y="10370"/>
                        </a:lnTo>
                        <a:lnTo>
                          <a:pt x="1653" y="10369"/>
                        </a:lnTo>
                        <a:lnTo>
                          <a:pt x="1679" y="10380"/>
                        </a:lnTo>
                        <a:lnTo>
                          <a:pt x="1716" y="10417"/>
                        </a:lnTo>
                        <a:lnTo>
                          <a:pt x="1742" y="10417"/>
                        </a:lnTo>
                        <a:lnTo>
                          <a:pt x="1748" y="10403"/>
                        </a:lnTo>
                        <a:lnTo>
                          <a:pt x="1721" y="10383"/>
                        </a:lnTo>
                        <a:lnTo>
                          <a:pt x="1678" y="10357"/>
                        </a:lnTo>
                        <a:lnTo>
                          <a:pt x="1672" y="10334"/>
                        </a:lnTo>
                        <a:lnTo>
                          <a:pt x="1683" y="10332"/>
                        </a:lnTo>
                        <a:lnTo>
                          <a:pt x="1715" y="10346"/>
                        </a:lnTo>
                        <a:lnTo>
                          <a:pt x="1741" y="10328"/>
                        </a:lnTo>
                        <a:lnTo>
                          <a:pt x="1747" y="10308"/>
                        </a:lnTo>
                        <a:lnTo>
                          <a:pt x="1717" y="10302"/>
                        </a:lnTo>
                        <a:lnTo>
                          <a:pt x="1693" y="10285"/>
                        </a:lnTo>
                        <a:lnTo>
                          <a:pt x="1788" y="10249"/>
                        </a:lnTo>
                        <a:lnTo>
                          <a:pt x="1826" y="10230"/>
                        </a:lnTo>
                        <a:lnTo>
                          <a:pt x="2003" y="10274"/>
                        </a:lnTo>
                        <a:lnTo>
                          <a:pt x="2025" y="10260"/>
                        </a:lnTo>
                        <a:lnTo>
                          <a:pt x="2020" y="10236"/>
                        </a:lnTo>
                        <a:lnTo>
                          <a:pt x="2072" y="10236"/>
                        </a:lnTo>
                        <a:lnTo>
                          <a:pt x="2051" y="10152"/>
                        </a:lnTo>
                        <a:lnTo>
                          <a:pt x="2025" y="10153"/>
                        </a:lnTo>
                        <a:close/>
                        <a:moveTo>
                          <a:pt x="2384" y="10454"/>
                        </a:moveTo>
                        <a:lnTo>
                          <a:pt x="2396" y="10478"/>
                        </a:lnTo>
                        <a:lnTo>
                          <a:pt x="2371" y="10510"/>
                        </a:lnTo>
                        <a:lnTo>
                          <a:pt x="2392" y="10534"/>
                        </a:lnTo>
                        <a:lnTo>
                          <a:pt x="2417" y="10535"/>
                        </a:lnTo>
                        <a:lnTo>
                          <a:pt x="2419" y="10499"/>
                        </a:lnTo>
                        <a:lnTo>
                          <a:pt x="2413" y="10465"/>
                        </a:lnTo>
                        <a:lnTo>
                          <a:pt x="2384" y="10454"/>
                        </a:lnTo>
                        <a:close/>
                        <a:moveTo>
                          <a:pt x="1299" y="10062"/>
                        </a:moveTo>
                        <a:lnTo>
                          <a:pt x="1274" y="10092"/>
                        </a:lnTo>
                        <a:lnTo>
                          <a:pt x="1275" y="10121"/>
                        </a:lnTo>
                        <a:lnTo>
                          <a:pt x="1303" y="10111"/>
                        </a:lnTo>
                        <a:lnTo>
                          <a:pt x="1324" y="10078"/>
                        </a:lnTo>
                        <a:lnTo>
                          <a:pt x="1333" y="10065"/>
                        </a:lnTo>
                        <a:lnTo>
                          <a:pt x="1312" y="10056"/>
                        </a:lnTo>
                        <a:lnTo>
                          <a:pt x="1299" y="10062"/>
                        </a:lnTo>
                        <a:close/>
                        <a:moveTo>
                          <a:pt x="2314" y="10558"/>
                        </a:moveTo>
                        <a:lnTo>
                          <a:pt x="2333" y="10572"/>
                        </a:lnTo>
                        <a:lnTo>
                          <a:pt x="2364" y="10541"/>
                        </a:lnTo>
                        <a:lnTo>
                          <a:pt x="2342" y="10541"/>
                        </a:lnTo>
                        <a:cubicBezTo>
                          <a:pt x="2342" y="10541"/>
                          <a:pt x="2315" y="10560"/>
                          <a:pt x="2314" y="10558"/>
                        </a:cubicBezTo>
                        <a:close/>
                        <a:moveTo>
                          <a:pt x="762" y="9535"/>
                        </a:moveTo>
                        <a:lnTo>
                          <a:pt x="728" y="9548"/>
                        </a:lnTo>
                        <a:lnTo>
                          <a:pt x="745" y="9561"/>
                        </a:lnTo>
                        <a:lnTo>
                          <a:pt x="787" y="9559"/>
                        </a:lnTo>
                        <a:lnTo>
                          <a:pt x="795" y="9582"/>
                        </a:lnTo>
                        <a:lnTo>
                          <a:pt x="817" y="9602"/>
                        </a:lnTo>
                        <a:lnTo>
                          <a:pt x="836" y="9612"/>
                        </a:lnTo>
                        <a:lnTo>
                          <a:pt x="859" y="9576"/>
                        </a:lnTo>
                        <a:lnTo>
                          <a:pt x="845" y="9533"/>
                        </a:lnTo>
                        <a:lnTo>
                          <a:pt x="792" y="9541"/>
                        </a:lnTo>
                        <a:lnTo>
                          <a:pt x="762" y="9535"/>
                        </a:lnTo>
                        <a:close/>
                        <a:moveTo>
                          <a:pt x="722" y="9430"/>
                        </a:moveTo>
                        <a:lnTo>
                          <a:pt x="738" y="9458"/>
                        </a:lnTo>
                        <a:lnTo>
                          <a:pt x="787" y="9510"/>
                        </a:lnTo>
                        <a:lnTo>
                          <a:pt x="804" y="9503"/>
                        </a:lnTo>
                        <a:lnTo>
                          <a:pt x="806" y="9470"/>
                        </a:lnTo>
                        <a:lnTo>
                          <a:pt x="734" y="9415"/>
                        </a:lnTo>
                        <a:lnTo>
                          <a:pt x="722" y="9430"/>
                        </a:lnTo>
                        <a:close/>
                        <a:moveTo>
                          <a:pt x="718" y="9372"/>
                        </a:moveTo>
                        <a:lnTo>
                          <a:pt x="709" y="9347"/>
                        </a:lnTo>
                        <a:lnTo>
                          <a:pt x="664" y="9324"/>
                        </a:lnTo>
                        <a:lnTo>
                          <a:pt x="672" y="9350"/>
                        </a:lnTo>
                        <a:lnTo>
                          <a:pt x="706" y="9374"/>
                        </a:lnTo>
                        <a:lnTo>
                          <a:pt x="718" y="9372"/>
                        </a:lnTo>
                        <a:close/>
                        <a:moveTo>
                          <a:pt x="633" y="9408"/>
                        </a:moveTo>
                        <a:lnTo>
                          <a:pt x="635" y="9451"/>
                        </a:lnTo>
                        <a:lnTo>
                          <a:pt x="619" y="9468"/>
                        </a:lnTo>
                        <a:lnTo>
                          <a:pt x="625" y="9483"/>
                        </a:lnTo>
                        <a:lnTo>
                          <a:pt x="646" y="9472"/>
                        </a:lnTo>
                        <a:lnTo>
                          <a:pt x="666" y="9422"/>
                        </a:lnTo>
                        <a:lnTo>
                          <a:pt x="655" y="9400"/>
                        </a:lnTo>
                        <a:lnTo>
                          <a:pt x="633" y="9408"/>
                        </a:lnTo>
                        <a:close/>
                        <a:moveTo>
                          <a:pt x="1010" y="9852"/>
                        </a:moveTo>
                        <a:lnTo>
                          <a:pt x="1054" y="9852"/>
                        </a:lnTo>
                        <a:lnTo>
                          <a:pt x="1061" y="9838"/>
                        </a:lnTo>
                        <a:lnTo>
                          <a:pt x="1049" y="9821"/>
                        </a:lnTo>
                        <a:lnTo>
                          <a:pt x="1030" y="9819"/>
                        </a:lnTo>
                        <a:lnTo>
                          <a:pt x="987" y="9788"/>
                        </a:lnTo>
                        <a:lnTo>
                          <a:pt x="968" y="9767"/>
                        </a:lnTo>
                        <a:lnTo>
                          <a:pt x="916" y="9767"/>
                        </a:lnTo>
                        <a:lnTo>
                          <a:pt x="881" y="9747"/>
                        </a:lnTo>
                        <a:lnTo>
                          <a:pt x="843" y="9733"/>
                        </a:lnTo>
                        <a:lnTo>
                          <a:pt x="806" y="9731"/>
                        </a:lnTo>
                        <a:lnTo>
                          <a:pt x="776" y="9713"/>
                        </a:lnTo>
                        <a:lnTo>
                          <a:pt x="729" y="9658"/>
                        </a:lnTo>
                        <a:lnTo>
                          <a:pt x="703" y="9641"/>
                        </a:lnTo>
                        <a:lnTo>
                          <a:pt x="691" y="9662"/>
                        </a:lnTo>
                        <a:lnTo>
                          <a:pt x="701" y="9705"/>
                        </a:lnTo>
                        <a:lnTo>
                          <a:pt x="730" y="9758"/>
                        </a:lnTo>
                        <a:lnTo>
                          <a:pt x="776" y="9765"/>
                        </a:lnTo>
                        <a:lnTo>
                          <a:pt x="837" y="9792"/>
                        </a:lnTo>
                        <a:lnTo>
                          <a:pt x="859" y="9824"/>
                        </a:lnTo>
                        <a:lnTo>
                          <a:pt x="893" y="9824"/>
                        </a:lnTo>
                        <a:lnTo>
                          <a:pt x="910" y="9813"/>
                        </a:lnTo>
                        <a:lnTo>
                          <a:pt x="970" y="9836"/>
                        </a:lnTo>
                        <a:lnTo>
                          <a:pt x="1010" y="9852"/>
                        </a:lnTo>
                        <a:close/>
                        <a:moveTo>
                          <a:pt x="1122" y="10048"/>
                        </a:moveTo>
                        <a:lnTo>
                          <a:pt x="1133" y="10056"/>
                        </a:lnTo>
                        <a:lnTo>
                          <a:pt x="1152" y="10069"/>
                        </a:lnTo>
                        <a:lnTo>
                          <a:pt x="1168" y="10054"/>
                        </a:lnTo>
                        <a:lnTo>
                          <a:pt x="1145" y="10031"/>
                        </a:lnTo>
                        <a:lnTo>
                          <a:pt x="1122" y="10048"/>
                        </a:lnTo>
                        <a:close/>
                        <a:moveTo>
                          <a:pt x="784" y="9422"/>
                        </a:moveTo>
                        <a:lnTo>
                          <a:pt x="776" y="9387"/>
                        </a:lnTo>
                        <a:lnTo>
                          <a:pt x="746" y="9380"/>
                        </a:lnTo>
                        <a:lnTo>
                          <a:pt x="732" y="9391"/>
                        </a:lnTo>
                        <a:lnTo>
                          <a:pt x="766" y="9425"/>
                        </a:lnTo>
                        <a:lnTo>
                          <a:pt x="784" y="9422"/>
                        </a:lnTo>
                        <a:close/>
                        <a:moveTo>
                          <a:pt x="1303" y="9978"/>
                        </a:moveTo>
                        <a:lnTo>
                          <a:pt x="1287" y="9945"/>
                        </a:lnTo>
                        <a:lnTo>
                          <a:pt x="1256" y="9933"/>
                        </a:lnTo>
                        <a:lnTo>
                          <a:pt x="1210" y="9947"/>
                        </a:lnTo>
                        <a:lnTo>
                          <a:pt x="1200" y="9922"/>
                        </a:lnTo>
                        <a:lnTo>
                          <a:pt x="1172" y="9910"/>
                        </a:lnTo>
                        <a:lnTo>
                          <a:pt x="1111" y="9865"/>
                        </a:lnTo>
                        <a:lnTo>
                          <a:pt x="1063" y="9868"/>
                        </a:lnTo>
                        <a:lnTo>
                          <a:pt x="1024" y="9884"/>
                        </a:lnTo>
                        <a:lnTo>
                          <a:pt x="1002" y="9874"/>
                        </a:lnTo>
                        <a:lnTo>
                          <a:pt x="980" y="9852"/>
                        </a:lnTo>
                        <a:lnTo>
                          <a:pt x="945" y="9855"/>
                        </a:lnTo>
                        <a:lnTo>
                          <a:pt x="931" y="9873"/>
                        </a:lnTo>
                        <a:lnTo>
                          <a:pt x="935" y="9896"/>
                        </a:lnTo>
                        <a:lnTo>
                          <a:pt x="976" y="9919"/>
                        </a:lnTo>
                        <a:lnTo>
                          <a:pt x="992" y="9958"/>
                        </a:lnTo>
                        <a:lnTo>
                          <a:pt x="1033" y="9968"/>
                        </a:lnTo>
                        <a:lnTo>
                          <a:pt x="1078" y="10020"/>
                        </a:lnTo>
                        <a:lnTo>
                          <a:pt x="1111" y="10026"/>
                        </a:lnTo>
                        <a:lnTo>
                          <a:pt x="1160" y="10016"/>
                        </a:lnTo>
                        <a:lnTo>
                          <a:pt x="1183" y="10031"/>
                        </a:lnTo>
                        <a:lnTo>
                          <a:pt x="1188" y="10060"/>
                        </a:lnTo>
                        <a:lnTo>
                          <a:pt x="1215" y="10088"/>
                        </a:lnTo>
                        <a:lnTo>
                          <a:pt x="1246" y="10075"/>
                        </a:lnTo>
                        <a:lnTo>
                          <a:pt x="1234" y="10054"/>
                        </a:lnTo>
                        <a:lnTo>
                          <a:pt x="1268" y="10022"/>
                        </a:lnTo>
                        <a:lnTo>
                          <a:pt x="1266" y="9999"/>
                        </a:lnTo>
                        <a:lnTo>
                          <a:pt x="1248" y="9986"/>
                        </a:lnTo>
                        <a:lnTo>
                          <a:pt x="1270" y="9976"/>
                        </a:lnTo>
                        <a:lnTo>
                          <a:pt x="1303" y="9978"/>
                        </a:lnTo>
                        <a:close/>
                        <a:moveTo>
                          <a:pt x="737" y="9290"/>
                        </a:moveTo>
                        <a:lnTo>
                          <a:pt x="713" y="9237"/>
                        </a:lnTo>
                        <a:lnTo>
                          <a:pt x="694" y="9238"/>
                        </a:lnTo>
                        <a:lnTo>
                          <a:pt x="695" y="9304"/>
                        </a:lnTo>
                        <a:lnTo>
                          <a:pt x="720" y="9333"/>
                        </a:lnTo>
                        <a:lnTo>
                          <a:pt x="773" y="9358"/>
                        </a:lnTo>
                        <a:lnTo>
                          <a:pt x="787" y="9356"/>
                        </a:lnTo>
                        <a:lnTo>
                          <a:pt x="775" y="9331"/>
                        </a:lnTo>
                        <a:lnTo>
                          <a:pt x="737" y="9290"/>
                        </a:lnTo>
                        <a:close/>
                        <a:moveTo>
                          <a:pt x="826" y="9855"/>
                        </a:moveTo>
                        <a:lnTo>
                          <a:pt x="807" y="9870"/>
                        </a:lnTo>
                        <a:lnTo>
                          <a:pt x="854" y="9883"/>
                        </a:lnTo>
                        <a:cubicBezTo>
                          <a:pt x="854" y="9883"/>
                          <a:pt x="824" y="9856"/>
                          <a:pt x="826" y="9855"/>
                        </a:cubicBezTo>
                        <a:close/>
                        <a:moveTo>
                          <a:pt x="464" y="8980"/>
                        </a:moveTo>
                        <a:lnTo>
                          <a:pt x="464" y="8941"/>
                        </a:lnTo>
                        <a:lnTo>
                          <a:pt x="451" y="8917"/>
                        </a:lnTo>
                        <a:lnTo>
                          <a:pt x="440" y="8949"/>
                        </a:lnTo>
                        <a:lnTo>
                          <a:pt x="453" y="8996"/>
                        </a:lnTo>
                        <a:lnTo>
                          <a:pt x="464" y="8980"/>
                        </a:lnTo>
                        <a:close/>
                        <a:moveTo>
                          <a:pt x="179" y="8121"/>
                        </a:moveTo>
                        <a:lnTo>
                          <a:pt x="165" y="8136"/>
                        </a:lnTo>
                        <a:lnTo>
                          <a:pt x="164" y="8163"/>
                        </a:lnTo>
                        <a:lnTo>
                          <a:pt x="174" y="8215"/>
                        </a:lnTo>
                        <a:lnTo>
                          <a:pt x="219" y="8224"/>
                        </a:lnTo>
                        <a:lnTo>
                          <a:pt x="247" y="8247"/>
                        </a:lnTo>
                        <a:lnTo>
                          <a:pt x="242" y="8264"/>
                        </a:lnTo>
                        <a:lnTo>
                          <a:pt x="260" y="8330"/>
                        </a:lnTo>
                        <a:lnTo>
                          <a:pt x="296" y="8351"/>
                        </a:lnTo>
                        <a:lnTo>
                          <a:pt x="310" y="8327"/>
                        </a:lnTo>
                        <a:lnTo>
                          <a:pt x="312" y="8279"/>
                        </a:lnTo>
                        <a:lnTo>
                          <a:pt x="274" y="8222"/>
                        </a:lnTo>
                        <a:lnTo>
                          <a:pt x="216" y="8132"/>
                        </a:lnTo>
                        <a:lnTo>
                          <a:pt x="179" y="8121"/>
                        </a:lnTo>
                        <a:close/>
                        <a:moveTo>
                          <a:pt x="339" y="8298"/>
                        </a:moveTo>
                        <a:lnTo>
                          <a:pt x="382" y="8293"/>
                        </a:lnTo>
                        <a:lnTo>
                          <a:pt x="429" y="8298"/>
                        </a:lnTo>
                        <a:lnTo>
                          <a:pt x="406" y="8224"/>
                        </a:lnTo>
                        <a:lnTo>
                          <a:pt x="371" y="8192"/>
                        </a:lnTo>
                        <a:lnTo>
                          <a:pt x="368" y="8144"/>
                        </a:lnTo>
                        <a:lnTo>
                          <a:pt x="326" y="8126"/>
                        </a:lnTo>
                        <a:lnTo>
                          <a:pt x="321" y="8055"/>
                        </a:lnTo>
                        <a:lnTo>
                          <a:pt x="286" y="8076"/>
                        </a:lnTo>
                        <a:lnTo>
                          <a:pt x="248" y="8081"/>
                        </a:lnTo>
                        <a:lnTo>
                          <a:pt x="230" y="8107"/>
                        </a:lnTo>
                        <a:lnTo>
                          <a:pt x="272" y="8142"/>
                        </a:lnTo>
                        <a:lnTo>
                          <a:pt x="325" y="8223"/>
                        </a:lnTo>
                        <a:lnTo>
                          <a:pt x="334" y="8206"/>
                        </a:lnTo>
                        <a:lnTo>
                          <a:pt x="355" y="8224"/>
                        </a:lnTo>
                        <a:lnTo>
                          <a:pt x="328" y="8248"/>
                        </a:lnTo>
                        <a:lnTo>
                          <a:pt x="339" y="8298"/>
                        </a:lnTo>
                        <a:close/>
                        <a:moveTo>
                          <a:pt x="280" y="7316"/>
                        </a:moveTo>
                        <a:lnTo>
                          <a:pt x="243" y="7319"/>
                        </a:lnTo>
                        <a:lnTo>
                          <a:pt x="278" y="7358"/>
                        </a:lnTo>
                        <a:lnTo>
                          <a:pt x="280" y="7316"/>
                        </a:lnTo>
                        <a:close/>
                        <a:moveTo>
                          <a:pt x="309" y="7082"/>
                        </a:moveTo>
                        <a:lnTo>
                          <a:pt x="309" y="7024"/>
                        </a:lnTo>
                        <a:lnTo>
                          <a:pt x="265" y="7040"/>
                        </a:lnTo>
                        <a:lnTo>
                          <a:pt x="309" y="7082"/>
                        </a:lnTo>
                        <a:close/>
                        <a:moveTo>
                          <a:pt x="286" y="6887"/>
                        </a:moveTo>
                        <a:lnTo>
                          <a:pt x="315" y="6911"/>
                        </a:lnTo>
                        <a:lnTo>
                          <a:pt x="318" y="6938"/>
                        </a:lnTo>
                        <a:lnTo>
                          <a:pt x="347" y="6922"/>
                        </a:lnTo>
                        <a:lnTo>
                          <a:pt x="341" y="6877"/>
                        </a:lnTo>
                        <a:lnTo>
                          <a:pt x="308" y="6868"/>
                        </a:lnTo>
                        <a:lnTo>
                          <a:pt x="286" y="6887"/>
                        </a:lnTo>
                        <a:close/>
                        <a:moveTo>
                          <a:pt x="108" y="7097"/>
                        </a:moveTo>
                        <a:lnTo>
                          <a:pt x="125" y="7114"/>
                        </a:lnTo>
                        <a:lnTo>
                          <a:pt x="153" y="7093"/>
                        </a:lnTo>
                        <a:lnTo>
                          <a:pt x="130" y="7070"/>
                        </a:lnTo>
                        <a:lnTo>
                          <a:pt x="108" y="7097"/>
                        </a:lnTo>
                        <a:close/>
                        <a:moveTo>
                          <a:pt x="28" y="7147"/>
                        </a:moveTo>
                        <a:lnTo>
                          <a:pt x="84" y="7172"/>
                        </a:lnTo>
                        <a:lnTo>
                          <a:pt x="98" y="7144"/>
                        </a:lnTo>
                        <a:lnTo>
                          <a:pt x="74" y="7119"/>
                        </a:lnTo>
                        <a:lnTo>
                          <a:pt x="33" y="7119"/>
                        </a:lnTo>
                        <a:lnTo>
                          <a:pt x="28" y="7147"/>
                        </a:lnTo>
                        <a:close/>
                        <a:moveTo>
                          <a:pt x="206" y="6858"/>
                        </a:moveTo>
                        <a:lnTo>
                          <a:pt x="231" y="6882"/>
                        </a:lnTo>
                        <a:lnTo>
                          <a:pt x="275" y="6854"/>
                        </a:lnTo>
                        <a:lnTo>
                          <a:pt x="217" y="6840"/>
                        </a:lnTo>
                        <a:lnTo>
                          <a:pt x="206" y="6858"/>
                        </a:lnTo>
                        <a:close/>
                        <a:moveTo>
                          <a:pt x="68" y="6827"/>
                        </a:moveTo>
                        <a:lnTo>
                          <a:pt x="91" y="6849"/>
                        </a:lnTo>
                        <a:lnTo>
                          <a:pt x="147" y="6828"/>
                        </a:lnTo>
                        <a:lnTo>
                          <a:pt x="119" y="6807"/>
                        </a:lnTo>
                        <a:lnTo>
                          <a:pt x="85" y="6807"/>
                        </a:lnTo>
                        <a:lnTo>
                          <a:pt x="68" y="6827"/>
                        </a:lnTo>
                        <a:close/>
                        <a:moveTo>
                          <a:pt x="236" y="7080"/>
                        </a:moveTo>
                        <a:lnTo>
                          <a:pt x="214" y="7037"/>
                        </a:lnTo>
                        <a:lnTo>
                          <a:pt x="169" y="7035"/>
                        </a:lnTo>
                        <a:lnTo>
                          <a:pt x="179" y="7063"/>
                        </a:lnTo>
                        <a:lnTo>
                          <a:pt x="175" y="7098"/>
                        </a:lnTo>
                        <a:lnTo>
                          <a:pt x="203" y="7087"/>
                        </a:lnTo>
                        <a:lnTo>
                          <a:pt x="236" y="7080"/>
                        </a:lnTo>
                        <a:close/>
                        <a:moveTo>
                          <a:pt x="174" y="7422"/>
                        </a:moveTo>
                        <a:lnTo>
                          <a:pt x="198" y="7423"/>
                        </a:lnTo>
                        <a:lnTo>
                          <a:pt x="191" y="7385"/>
                        </a:lnTo>
                        <a:lnTo>
                          <a:pt x="172" y="7387"/>
                        </a:lnTo>
                        <a:lnTo>
                          <a:pt x="174" y="7422"/>
                        </a:lnTo>
                        <a:close/>
                        <a:moveTo>
                          <a:pt x="321" y="7400"/>
                        </a:moveTo>
                        <a:lnTo>
                          <a:pt x="345" y="7371"/>
                        </a:lnTo>
                        <a:lnTo>
                          <a:pt x="301" y="7372"/>
                        </a:lnTo>
                        <a:lnTo>
                          <a:pt x="321" y="7400"/>
                        </a:lnTo>
                        <a:close/>
                        <a:moveTo>
                          <a:pt x="505" y="8965"/>
                        </a:moveTo>
                        <a:lnTo>
                          <a:pt x="483" y="8970"/>
                        </a:lnTo>
                        <a:lnTo>
                          <a:pt x="494" y="9027"/>
                        </a:lnTo>
                        <a:lnTo>
                          <a:pt x="542" y="9084"/>
                        </a:lnTo>
                        <a:lnTo>
                          <a:pt x="579" y="9086"/>
                        </a:lnTo>
                        <a:lnTo>
                          <a:pt x="597" y="9057"/>
                        </a:lnTo>
                        <a:lnTo>
                          <a:pt x="552" y="8990"/>
                        </a:lnTo>
                        <a:lnTo>
                          <a:pt x="505" y="8965"/>
                        </a:lnTo>
                        <a:close/>
                        <a:moveTo>
                          <a:pt x="394" y="8709"/>
                        </a:moveTo>
                        <a:lnTo>
                          <a:pt x="415" y="8694"/>
                        </a:lnTo>
                        <a:lnTo>
                          <a:pt x="426" y="8649"/>
                        </a:lnTo>
                        <a:lnTo>
                          <a:pt x="439" y="8688"/>
                        </a:lnTo>
                        <a:lnTo>
                          <a:pt x="447" y="8736"/>
                        </a:lnTo>
                        <a:lnTo>
                          <a:pt x="471" y="8750"/>
                        </a:lnTo>
                        <a:lnTo>
                          <a:pt x="501" y="8726"/>
                        </a:lnTo>
                        <a:lnTo>
                          <a:pt x="503" y="8659"/>
                        </a:lnTo>
                        <a:lnTo>
                          <a:pt x="479" y="8598"/>
                        </a:lnTo>
                        <a:lnTo>
                          <a:pt x="488" y="8582"/>
                        </a:lnTo>
                        <a:lnTo>
                          <a:pt x="482" y="8500"/>
                        </a:lnTo>
                        <a:lnTo>
                          <a:pt x="456" y="8452"/>
                        </a:lnTo>
                        <a:lnTo>
                          <a:pt x="434" y="8354"/>
                        </a:lnTo>
                        <a:lnTo>
                          <a:pt x="405" y="8333"/>
                        </a:lnTo>
                        <a:lnTo>
                          <a:pt x="342" y="8333"/>
                        </a:lnTo>
                        <a:lnTo>
                          <a:pt x="318" y="8354"/>
                        </a:lnTo>
                        <a:lnTo>
                          <a:pt x="320" y="8404"/>
                        </a:lnTo>
                        <a:lnTo>
                          <a:pt x="345" y="8431"/>
                        </a:lnTo>
                        <a:lnTo>
                          <a:pt x="333" y="8469"/>
                        </a:lnTo>
                        <a:lnTo>
                          <a:pt x="339" y="8494"/>
                        </a:lnTo>
                        <a:lnTo>
                          <a:pt x="358" y="8492"/>
                        </a:lnTo>
                        <a:lnTo>
                          <a:pt x="376" y="8466"/>
                        </a:lnTo>
                        <a:lnTo>
                          <a:pt x="373" y="8497"/>
                        </a:lnTo>
                        <a:lnTo>
                          <a:pt x="341" y="8524"/>
                        </a:lnTo>
                        <a:lnTo>
                          <a:pt x="296" y="8532"/>
                        </a:lnTo>
                        <a:lnTo>
                          <a:pt x="341" y="8620"/>
                        </a:lnTo>
                        <a:lnTo>
                          <a:pt x="355" y="8673"/>
                        </a:lnTo>
                        <a:lnTo>
                          <a:pt x="394" y="8709"/>
                        </a:lnTo>
                        <a:close/>
                        <a:moveTo>
                          <a:pt x="317" y="7197"/>
                        </a:moveTo>
                        <a:lnTo>
                          <a:pt x="285" y="7200"/>
                        </a:lnTo>
                        <a:lnTo>
                          <a:pt x="235" y="7216"/>
                        </a:lnTo>
                        <a:lnTo>
                          <a:pt x="256" y="7236"/>
                        </a:lnTo>
                        <a:lnTo>
                          <a:pt x="313" y="7234"/>
                        </a:lnTo>
                        <a:lnTo>
                          <a:pt x="317" y="7197"/>
                        </a:lnTo>
                        <a:close/>
                        <a:moveTo>
                          <a:pt x="601" y="8965"/>
                        </a:moveTo>
                        <a:lnTo>
                          <a:pt x="563" y="8904"/>
                        </a:lnTo>
                        <a:lnTo>
                          <a:pt x="535" y="8902"/>
                        </a:lnTo>
                        <a:lnTo>
                          <a:pt x="505" y="8878"/>
                        </a:lnTo>
                        <a:lnTo>
                          <a:pt x="487" y="8879"/>
                        </a:lnTo>
                        <a:lnTo>
                          <a:pt x="484" y="8895"/>
                        </a:lnTo>
                        <a:lnTo>
                          <a:pt x="521" y="8948"/>
                        </a:lnTo>
                        <a:lnTo>
                          <a:pt x="562" y="8963"/>
                        </a:lnTo>
                        <a:lnTo>
                          <a:pt x="616" y="9012"/>
                        </a:lnTo>
                        <a:lnTo>
                          <a:pt x="601" y="8965"/>
                        </a:lnTo>
                        <a:close/>
                        <a:moveTo>
                          <a:pt x="243" y="6965"/>
                        </a:moveTo>
                        <a:lnTo>
                          <a:pt x="251" y="6942"/>
                        </a:lnTo>
                        <a:lnTo>
                          <a:pt x="232" y="6928"/>
                        </a:lnTo>
                        <a:lnTo>
                          <a:pt x="223" y="6940"/>
                        </a:lnTo>
                        <a:lnTo>
                          <a:pt x="243" y="6965"/>
                        </a:lnTo>
                        <a:close/>
                        <a:moveTo>
                          <a:pt x="365" y="8941"/>
                        </a:moveTo>
                        <a:lnTo>
                          <a:pt x="387" y="8925"/>
                        </a:lnTo>
                        <a:lnTo>
                          <a:pt x="416" y="8904"/>
                        </a:lnTo>
                        <a:lnTo>
                          <a:pt x="365" y="8904"/>
                        </a:lnTo>
                        <a:lnTo>
                          <a:pt x="365" y="8941"/>
                        </a:lnTo>
                        <a:close/>
                        <a:moveTo>
                          <a:pt x="297" y="7422"/>
                        </a:moveTo>
                        <a:lnTo>
                          <a:pt x="280" y="7387"/>
                        </a:lnTo>
                        <a:lnTo>
                          <a:pt x="241" y="7379"/>
                        </a:lnTo>
                        <a:lnTo>
                          <a:pt x="228" y="7359"/>
                        </a:lnTo>
                        <a:lnTo>
                          <a:pt x="211" y="7385"/>
                        </a:lnTo>
                        <a:lnTo>
                          <a:pt x="252" y="7431"/>
                        </a:lnTo>
                        <a:lnTo>
                          <a:pt x="297" y="7422"/>
                        </a:lnTo>
                        <a:close/>
                        <a:moveTo>
                          <a:pt x="323" y="7103"/>
                        </a:moveTo>
                        <a:lnTo>
                          <a:pt x="355" y="7106"/>
                        </a:lnTo>
                        <a:lnTo>
                          <a:pt x="342" y="7056"/>
                        </a:lnTo>
                        <a:lnTo>
                          <a:pt x="323" y="7103"/>
                        </a:lnTo>
                        <a:close/>
                        <a:moveTo>
                          <a:pt x="166" y="6996"/>
                        </a:moveTo>
                        <a:lnTo>
                          <a:pt x="173" y="7017"/>
                        </a:lnTo>
                        <a:lnTo>
                          <a:pt x="197" y="7023"/>
                        </a:lnTo>
                        <a:lnTo>
                          <a:pt x="231" y="7009"/>
                        </a:lnTo>
                        <a:lnTo>
                          <a:pt x="236" y="6990"/>
                        </a:lnTo>
                        <a:lnTo>
                          <a:pt x="214" y="6967"/>
                        </a:lnTo>
                        <a:lnTo>
                          <a:pt x="181" y="6965"/>
                        </a:lnTo>
                        <a:lnTo>
                          <a:pt x="166" y="6996"/>
                        </a:lnTo>
                        <a:close/>
                        <a:moveTo>
                          <a:pt x="250" y="8616"/>
                        </a:moveTo>
                        <a:lnTo>
                          <a:pt x="271" y="8641"/>
                        </a:lnTo>
                        <a:lnTo>
                          <a:pt x="263" y="8666"/>
                        </a:lnTo>
                        <a:lnTo>
                          <a:pt x="286" y="8690"/>
                        </a:lnTo>
                        <a:lnTo>
                          <a:pt x="314" y="8670"/>
                        </a:lnTo>
                        <a:lnTo>
                          <a:pt x="324" y="8633"/>
                        </a:lnTo>
                        <a:lnTo>
                          <a:pt x="298" y="8590"/>
                        </a:lnTo>
                        <a:lnTo>
                          <a:pt x="250" y="8616"/>
                        </a:lnTo>
                        <a:close/>
                        <a:moveTo>
                          <a:pt x="234" y="8300"/>
                        </a:moveTo>
                        <a:lnTo>
                          <a:pt x="220" y="8256"/>
                        </a:lnTo>
                        <a:lnTo>
                          <a:pt x="189" y="8243"/>
                        </a:lnTo>
                        <a:lnTo>
                          <a:pt x="172" y="8238"/>
                        </a:lnTo>
                        <a:lnTo>
                          <a:pt x="173" y="8298"/>
                        </a:lnTo>
                        <a:lnTo>
                          <a:pt x="197" y="8317"/>
                        </a:lnTo>
                        <a:lnTo>
                          <a:pt x="201" y="8336"/>
                        </a:lnTo>
                        <a:lnTo>
                          <a:pt x="226" y="8332"/>
                        </a:lnTo>
                        <a:lnTo>
                          <a:pt x="234" y="8300"/>
                        </a:lnTo>
                        <a:close/>
                        <a:moveTo>
                          <a:pt x="254" y="8502"/>
                        </a:moveTo>
                        <a:lnTo>
                          <a:pt x="292" y="8441"/>
                        </a:lnTo>
                        <a:lnTo>
                          <a:pt x="318" y="8432"/>
                        </a:lnTo>
                        <a:lnTo>
                          <a:pt x="301" y="8396"/>
                        </a:lnTo>
                        <a:lnTo>
                          <a:pt x="250" y="8372"/>
                        </a:lnTo>
                        <a:lnTo>
                          <a:pt x="241" y="8359"/>
                        </a:lnTo>
                        <a:lnTo>
                          <a:pt x="217" y="8382"/>
                        </a:lnTo>
                        <a:lnTo>
                          <a:pt x="240" y="8458"/>
                        </a:lnTo>
                        <a:lnTo>
                          <a:pt x="238" y="8491"/>
                        </a:lnTo>
                        <a:lnTo>
                          <a:pt x="254" y="8502"/>
                        </a:lnTo>
                        <a:close/>
                        <a:moveTo>
                          <a:pt x="224" y="7168"/>
                        </a:moveTo>
                        <a:lnTo>
                          <a:pt x="231" y="7151"/>
                        </a:lnTo>
                        <a:lnTo>
                          <a:pt x="288" y="7140"/>
                        </a:lnTo>
                        <a:lnTo>
                          <a:pt x="309" y="7117"/>
                        </a:lnTo>
                        <a:lnTo>
                          <a:pt x="215" y="7115"/>
                        </a:lnTo>
                        <a:lnTo>
                          <a:pt x="204" y="7151"/>
                        </a:lnTo>
                        <a:cubicBezTo>
                          <a:pt x="204" y="7152"/>
                          <a:pt x="224" y="7168"/>
                          <a:pt x="224" y="7168"/>
                        </a:cubicBez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06" name="Argentina">
                    <a:extLst>
                      <a:ext uri="{FF2B5EF4-FFF2-40B4-BE49-F238E27FC236}">
                        <a16:creationId xmlns:a16="http://schemas.microsoft.com/office/drawing/2014/main" id="{00000000-0008-0000-0A00-00006A000000}"/>
                      </a:ext>
                    </a:extLst>
                  </xdr:cNvPr>
                  <xdr:cNvSpPr>
                    <a:spLocks noEditPoints="1"/>
                  </xdr:cNvSpPr>
                </xdr:nvSpPr>
                <xdr:spPr bwMode="auto">
                  <a:xfrm>
                    <a:off x="4093" y="2500"/>
                    <a:ext cx="682" cy="1761"/>
                  </a:xfrm>
                  <a:custGeom>
                    <a:avLst/>
                    <a:gdLst>
                      <a:gd name="T0" fmla="*/ 2721 w 3572"/>
                      <a:gd name="T1" fmla="*/ 2413 h 9233"/>
                      <a:gd name="T2" fmla="*/ 2792 w 3572"/>
                      <a:gd name="T3" fmla="*/ 1998 h 9233"/>
                      <a:gd name="T4" fmla="*/ 2975 w 3572"/>
                      <a:gd name="T5" fmla="*/ 1712 h 9233"/>
                      <a:gd name="T6" fmla="*/ 3177 w 3572"/>
                      <a:gd name="T7" fmla="*/ 1463 h 9233"/>
                      <a:gd name="T8" fmla="*/ 3514 w 3572"/>
                      <a:gd name="T9" fmla="*/ 1229 h 9233"/>
                      <a:gd name="T10" fmla="*/ 3409 w 3572"/>
                      <a:gd name="T11" fmla="*/ 802 h 9233"/>
                      <a:gd name="T12" fmla="*/ 3272 w 3572"/>
                      <a:gd name="T13" fmla="*/ 1139 h 9233"/>
                      <a:gd name="T14" fmla="*/ 2947 w 3572"/>
                      <a:gd name="T15" fmla="*/ 1348 h 9233"/>
                      <a:gd name="T16" fmla="*/ 2588 w 3572"/>
                      <a:gd name="T17" fmla="*/ 1093 h 9233"/>
                      <a:gd name="T18" fmla="*/ 2540 w 3572"/>
                      <a:gd name="T19" fmla="*/ 711 h 9233"/>
                      <a:gd name="T20" fmla="*/ 1858 w 3572"/>
                      <a:gd name="T21" fmla="*/ 367 h 9233"/>
                      <a:gd name="T22" fmla="*/ 1356 w 3572"/>
                      <a:gd name="T23" fmla="*/ 10 h 9233"/>
                      <a:gd name="T24" fmla="*/ 1103 w 3572"/>
                      <a:gd name="T25" fmla="*/ 94 h 9233"/>
                      <a:gd name="T26" fmla="*/ 707 w 3572"/>
                      <a:gd name="T27" fmla="*/ 20 h 9233"/>
                      <a:gd name="T28" fmla="*/ 287 w 3572"/>
                      <a:gd name="T29" fmla="*/ 775 h 9233"/>
                      <a:gd name="T30" fmla="*/ 310 w 3572"/>
                      <a:gd name="T31" fmla="*/ 1152 h 9233"/>
                      <a:gd name="T32" fmla="*/ 114 w 3572"/>
                      <a:gd name="T33" fmla="*/ 1597 h 9233"/>
                      <a:gd name="T34" fmla="*/ 11 w 3572"/>
                      <a:gd name="T35" fmla="*/ 2288 h 9233"/>
                      <a:gd name="T36" fmla="*/ 217 w 3572"/>
                      <a:gd name="T37" fmla="*/ 2888 h 9233"/>
                      <a:gd name="T38" fmla="*/ 181 w 3572"/>
                      <a:gd name="T39" fmla="*/ 3535 h 9233"/>
                      <a:gd name="T40" fmla="*/ 180 w 3572"/>
                      <a:gd name="T41" fmla="*/ 4368 h 9233"/>
                      <a:gd name="T42" fmla="*/ 90 w 3572"/>
                      <a:gd name="T43" fmla="*/ 5190 h 9233"/>
                      <a:gd name="T44" fmla="*/ 189 w 3572"/>
                      <a:gd name="T45" fmla="*/ 5681 h 9233"/>
                      <a:gd name="T46" fmla="*/ 315 w 3572"/>
                      <a:gd name="T47" fmla="*/ 6046 h 9233"/>
                      <a:gd name="T48" fmla="*/ 408 w 3572"/>
                      <a:gd name="T49" fmla="*/ 6281 h 9233"/>
                      <a:gd name="T50" fmla="*/ 416 w 3572"/>
                      <a:gd name="T51" fmla="*/ 6849 h 9233"/>
                      <a:gd name="T52" fmla="*/ 229 w 3572"/>
                      <a:gd name="T53" fmla="*/ 7666 h 9233"/>
                      <a:gd name="T54" fmla="*/ 557 w 3572"/>
                      <a:gd name="T55" fmla="*/ 8042 h 9233"/>
                      <a:gd name="T56" fmla="*/ 1271 w 3572"/>
                      <a:gd name="T57" fmla="*/ 8277 h 9233"/>
                      <a:gd name="T58" fmla="*/ 1318 w 3572"/>
                      <a:gd name="T59" fmla="*/ 8198 h 9233"/>
                      <a:gd name="T60" fmla="*/ 1222 w 3572"/>
                      <a:gd name="T61" fmla="*/ 7956 h 9233"/>
                      <a:gd name="T62" fmla="*/ 1233 w 3572"/>
                      <a:gd name="T63" fmla="*/ 7584 h 9233"/>
                      <a:gd name="T64" fmla="*/ 1416 w 3572"/>
                      <a:gd name="T65" fmla="*/ 7420 h 9233"/>
                      <a:gd name="T66" fmla="*/ 1530 w 3572"/>
                      <a:gd name="T67" fmla="*/ 7212 h 9233"/>
                      <a:gd name="T68" fmla="*/ 1676 w 3572"/>
                      <a:gd name="T69" fmla="*/ 6971 h 9233"/>
                      <a:gd name="T70" fmla="*/ 1666 w 3572"/>
                      <a:gd name="T71" fmla="*/ 6748 h 9233"/>
                      <a:gd name="T72" fmla="*/ 1305 w 3572"/>
                      <a:gd name="T73" fmla="*/ 6584 h 9233"/>
                      <a:gd name="T74" fmla="*/ 1271 w 3572"/>
                      <a:gd name="T75" fmla="*/ 6228 h 9233"/>
                      <a:gd name="T76" fmla="*/ 1607 w 3572"/>
                      <a:gd name="T77" fmla="*/ 6092 h 9233"/>
                      <a:gd name="T78" fmla="*/ 1629 w 3572"/>
                      <a:gd name="T79" fmla="*/ 5898 h 9233"/>
                      <a:gd name="T80" fmla="*/ 1591 w 3572"/>
                      <a:gd name="T81" fmla="*/ 5604 h 9233"/>
                      <a:gd name="T82" fmla="*/ 1610 w 3572"/>
                      <a:gd name="T83" fmla="*/ 5405 h 9233"/>
                      <a:gd name="T84" fmla="*/ 1892 w 3572"/>
                      <a:gd name="T85" fmla="*/ 5431 h 9233"/>
                      <a:gd name="T86" fmla="*/ 1775 w 3572"/>
                      <a:gd name="T87" fmla="*/ 5232 h 9233"/>
                      <a:gd name="T88" fmla="*/ 1679 w 3572"/>
                      <a:gd name="T89" fmla="*/ 5283 h 9233"/>
                      <a:gd name="T90" fmla="*/ 1483 w 3572"/>
                      <a:gd name="T91" fmla="*/ 4962 h 9233"/>
                      <a:gd name="T92" fmla="*/ 1775 w 3572"/>
                      <a:gd name="T93" fmla="*/ 4959 h 9233"/>
                      <a:gd name="T94" fmla="*/ 2099 w 3572"/>
                      <a:gd name="T95" fmla="*/ 4773 h 9233"/>
                      <a:gd name="T96" fmla="*/ 2091 w 3572"/>
                      <a:gd name="T97" fmla="*/ 4532 h 9233"/>
                      <a:gd name="T98" fmla="*/ 2041 w 3572"/>
                      <a:gd name="T99" fmla="*/ 4298 h 9233"/>
                      <a:gd name="T100" fmla="*/ 2330 w 3572"/>
                      <a:gd name="T101" fmla="*/ 4312 h 9233"/>
                      <a:gd name="T102" fmla="*/ 3030 w 3572"/>
                      <a:gd name="T103" fmla="*/ 4110 h 9233"/>
                      <a:gd name="T104" fmla="*/ 3155 w 3572"/>
                      <a:gd name="T105" fmla="*/ 3793 h 9233"/>
                      <a:gd name="T106" fmla="*/ 2975 w 3572"/>
                      <a:gd name="T107" fmla="*/ 3542 h 9233"/>
                      <a:gd name="T108" fmla="*/ 2686 w 3572"/>
                      <a:gd name="T109" fmla="*/ 3087 h 9233"/>
                      <a:gd name="T110" fmla="*/ 2675 w 3572"/>
                      <a:gd name="T111" fmla="*/ 2804 h 9233"/>
                      <a:gd name="T112" fmla="*/ 1385 w 3572"/>
                      <a:gd name="T113" fmla="*/ 8414 h 9233"/>
                      <a:gd name="T114" fmla="*/ 1942 w 3572"/>
                      <a:gd name="T115" fmla="*/ 8981 h 9233"/>
                      <a:gd name="T116" fmla="*/ 1499 w 3572"/>
                      <a:gd name="T117" fmla="*/ 8695 h 9233"/>
                      <a:gd name="T118" fmla="*/ 1727 w 3572"/>
                      <a:gd name="T119" fmla="*/ 9092 h 9233"/>
                      <a:gd name="T120" fmla="*/ 1931 w 3572"/>
                      <a:gd name="T121" fmla="*/ 9188 h 9233"/>
                      <a:gd name="T122" fmla="*/ 2256 w 3572"/>
                      <a:gd name="T123" fmla="*/ 9113 h 9233"/>
                      <a:gd name="T124" fmla="*/ 2512 w 3572"/>
                      <a:gd name="T125" fmla="*/ 9111 h 923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3572" h="9233">
                        <a:moveTo>
                          <a:pt x="2684" y="2789"/>
                        </a:moveTo>
                        <a:lnTo>
                          <a:pt x="2717" y="2759"/>
                        </a:lnTo>
                        <a:lnTo>
                          <a:pt x="2731" y="2726"/>
                        </a:lnTo>
                        <a:lnTo>
                          <a:pt x="2712" y="2654"/>
                        </a:lnTo>
                        <a:lnTo>
                          <a:pt x="2700" y="2554"/>
                        </a:lnTo>
                        <a:lnTo>
                          <a:pt x="2716" y="2530"/>
                        </a:lnTo>
                        <a:lnTo>
                          <a:pt x="2694" y="2461"/>
                        </a:lnTo>
                        <a:lnTo>
                          <a:pt x="2721" y="2413"/>
                        </a:lnTo>
                        <a:lnTo>
                          <a:pt x="2716" y="2375"/>
                        </a:lnTo>
                        <a:lnTo>
                          <a:pt x="2732" y="2340"/>
                        </a:lnTo>
                        <a:lnTo>
                          <a:pt x="2740" y="2240"/>
                        </a:lnTo>
                        <a:lnTo>
                          <a:pt x="2728" y="2203"/>
                        </a:lnTo>
                        <a:lnTo>
                          <a:pt x="2745" y="2169"/>
                        </a:lnTo>
                        <a:lnTo>
                          <a:pt x="2731" y="2099"/>
                        </a:lnTo>
                        <a:lnTo>
                          <a:pt x="2771" y="2048"/>
                        </a:lnTo>
                        <a:lnTo>
                          <a:pt x="2792" y="1998"/>
                        </a:lnTo>
                        <a:lnTo>
                          <a:pt x="2795" y="1985"/>
                        </a:lnTo>
                        <a:lnTo>
                          <a:pt x="2801" y="1966"/>
                        </a:lnTo>
                        <a:lnTo>
                          <a:pt x="2843" y="1937"/>
                        </a:lnTo>
                        <a:lnTo>
                          <a:pt x="2843" y="1916"/>
                        </a:lnTo>
                        <a:lnTo>
                          <a:pt x="2880" y="1855"/>
                        </a:lnTo>
                        <a:lnTo>
                          <a:pt x="2912" y="1821"/>
                        </a:lnTo>
                        <a:lnTo>
                          <a:pt x="2957" y="1740"/>
                        </a:lnTo>
                        <a:lnTo>
                          <a:pt x="2975" y="1712"/>
                        </a:lnTo>
                        <a:lnTo>
                          <a:pt x="3007" y="1702"/>
                        </a:lnTo>
                        <a:lnTo>
                          <a:pt x="3005" y="1653"/>
                        </a:lnTo>
                        <a:lnTo>
                          <a:pt x="3018" y="1619"/>
                        </a:lnTo>
                        <a:lnTo>
                          <a:pt x="3089" y="1533"/>
                        </a:lnTo>
                        <a:lnTo>
                          <a:pt x="3116" y="1537"/>
                        </a:lnTo>
                        <a:lnTo>
                          <a:pt x="3146" y="1528"/>
                        </a:lnTo>
                        <a:lnTo>
                          <a:pt x="3150" y="1473"/>
                        </a:lnTo>
                        <a:lnTo>
                          <a:pt x="3177" y="1463"/>
                        </a:lnTo>
                        <a:lnTo>
                          <a:pt x="3260" y="1394"/>
                        </a:lnTo>
                        <a:lnTo>
                          <a:pt x="3296" y="1385"/>
                        </a:lnTo>
                        <a:lnTo>
                          <a:pt x="3313" y="1356"/>
                        </a:lnTo>
                        <a:lnTo>
                          <a:pt x="3405" y="1295"/>
                        </a:lnTo>
                        <a:lnTo>
                          <a:pt x="3419" y="1303"/>
                        </a:lnTo>
                        <a:lnTo>
                          <a:pt x="3451" y="1276"/>
                        </a:lnTo>
                        <a:lnTo>
                          <a:pt x="3459" y="1258"/>
                        </a:lnTo>
                        <a:lnTo>
                          <a:pt x="3514" y="1229"/>
                        </a:lnTo>
                        <a:lnTo>
                          <a:pt x="3559" y="1231"/>
                        </a:lnTo>
                        <a:lnTo>
                          <a:pt x="3572" y="1199"/>
                        </a:lnTo>
                        <a:lnTo>
                          <a:pt x="3564" y="1119"/>
                        </a:lnTo>
                        <a:lnTo>
                          <a:pt x="3554" y="1032"/>
                        </a:lnTo>
                        <a:lnTo>
                          <a:pt x="3557" y="956"/>
                        </a:lnTo>
                        <a:lnTo>
                          <a:pt x="3515" y="862"/>
                        </a:lnTo>
                        <a:lnTo>
                          <a:pt x="3512" y="817"/>
                        </a:lnTo>
                        <a:lnTo>
                          <a:pt x="3409" y="802"/>
                        </a:lnTo>
                        <a:lnTo>
                          <a:pt x="3371" y="828"/>
                        </a:lnTo>
                        <a:lnTo>
                          <a:pt x="3358" y="836"/>
                        </a:lnTo>
                        <a:lnTo>
                          <a:pt x="3353" y="899"/>
                        </a:lnTo>
                        <a:lnTo>
                          <a:pt x="3361" y="921"/>
                        </a:lnTo>
                        <a:lnTo>
                          <a:pt x="3357" y="1003"/>
                        </a:lnTo>
                        <a:lnTo>
                          <a:pt x="3316" y="1037"/>
                        </a:lnTo>
                        <a:lnTo>
                          <a:pt x="3286" y="1091"/>
                        </a:lnTo>
                        <a:lnTo>
                          <a:pt x="3272" y="1139"/>
                        </a:lnTo>
                        <a:lnTo>
                          <a:pt x="3170" y="1210"/>
                        </a:lnTo>
                        <a:lnTo>
                          <a:pt x="3153" y="1268"/>
                        </a:lnTo>
                        <a:lnTo>
                          <a:pt x="3113" y="1317"/>
                        </a:lnTo>
                        <a:lnTo>
                          <a:pt x="3065" y="1303"/>
                        </a:lnTo>
                        <a:lnTo>
                          <a:pt x="3044" y="1314"/>
                        </a:lnTo>
                        <a:lnTo>
                          <a:pt x="2999" y="1372"/>
                        </a:lnTo>
                        <a:lnTo>
                          <a:pt x="2976" y="1348"/>
                        </a:lnTo>
                        <a:lnTo>
                          <a:pt x="2947" y="1348"/>
                        </a:lnTo>
                        <a:lnTo>
                          <a:pt x="2896" y="1371"/>
                        </a:lnTo>
                        <a:lnTo>
                          <a:pt x="2803" y="1314"/>
                        </a:lnTo>
                        <a:lnTo>
                          <a:pt x="2670" y="1274"/>
                        </a:lnTo>
                        <a:lnTo>
                          <a:pt x="2513" y="1298"/>
                        </a:lnTo>
                        <a:lnTo>
                          <a:pt x="2474" y="1300"/>
                        </a:lnTo>
                        <a:lnTo>
                          <a:pt x="2487" y="1250"/>
                        </a:lnTo>
                        <a:lnTo>
                          <a:pt x="2556" y="1179"/>
                        </a:lnTo>
                        <a:lnTo>
                          <a:pt x="2588" y="1093"/>
                        </a:lnTo>
                        <a:lnTo>
                          <a:pt x="2575" y="1046"/>
                        </a:lnTo>
                        <a:lnTo>
                          <a:pt x="2598" y="1009"/>
                        </a:lnTo>
                        <a:lnTo>
                          <a:pt x="2636" y="981"/>
                        </a:lnTo>
                        <a:lnTo>
                          <a:pt x="2670" y="928"/>
                        </a:lnTo>
                        <a:lnTo>
                          <a:pt x="2684" y="879"/>
                        </a:lnTo>
                        <a:lnTo>
                          <a:pt x="2659" y="825"/>
                        </a:lnTo>
                        <a:lnTo>
                          <a:pt x="2593" y="770"/>
                        </a:lnTo>
                        <a:lnTo>
                          <a:pt x="2540" y="711"/>
                        </a:lnTo>
                        <a:lnTo>
                          <a:pt x="2407" y="693"/>
                        </a:lnTo>
                        <a:lnTo>
                          <a:pt x="2307" y="644"/>
                        </a:lnTo>
                        <a:lnTo>
                          <a:pt x="2209" y="559"/>
                        </a:lnTo>
                        <a:lnTo>
                          <a:pt x="2169" y="550"/>
                        </a:lnTo>
                        <a:lnTo>
                          <a:pt x="2083" y="505"/>
                        </a:lnTo>
                        <a:lnTo>
                          <a:pt x="1948" y="473"/>
                        </a:lnTo>
                        <a:lnTo>
                          <a:pt x="1912" y="415"/>
                        </a:lnTo>
                        <a:lnTo>
                          <a:pt x="1858" y="367"/>
                        </a:lnTo>
                        <a:lnTo>
                          <a:pt x="1803" y="360"/>
                        </a:lnTo>
                        <a:lnTo>
                          <a:pt x="1665" y="222"/>
                        </a:lnTo>
                        <a:lnTo>
                          <a:pt x="1610" y="123"/>
                        </a:lnTo>
                        <a:lnTo>
                          <a:pt x="1569" y="113"/>
                        </a:lnTo>
                        <a:lnTo>
                          <a:pt x="1517" y="58"/>
                        </a:lnTo>
                        <a:lnTo>
                          <a:pt x="1511" y="53"/>
                        </a:lnTo>
                        <a:lnTo>
                          <a:pt x="1469" y="13"/>
                        </a:lnTo>
                        <a:lnTo>
                          <a:pt x="1356" y="10"/>
                        </a:lnTo>
                        <a:lnTo>
                          <a:pt x="1228" y="10"/>
                        </a:lnTo>
                        <a:lnTo>
                          <a:pt x="1193" y="61"/>
                        </a:lnTo>
                        <a:lnTo>
                          <a:pt x="1193" y="103"/>
                        </a:lnTo>
                        <a:lnTo>
                          <a:pt x="1167" y="145"/>
                        </a:lnTo>
                        <a:lnTo>
                          <a:pt x="1170" y="187"/>
                        </a:lnTo>
                        <a:lnTo>
                          <a:pt x="1151" y="212"/>
                        </a:lnTo>
                        <a:lnTo>
                          <a:pt x="1135" y="187"/>
                        </a:lnTo>
                        <a:lnTo>
                          <a:pt x="1103" y="94"/>
                        </a:lnTo>
                        <a:lnTo>
                          <a:pt x="1093" y="36"/>
                        </a:lnTo>
                        <a:lnTo>
                          <a:pt x="1051" y="29"/>
                        </a:lnTo>
                        <a:lnTo>
                          <a:pt x="971" y="45"/>
                        </a:lnTo>
                        <a:lnTo>
                          <a:pt x="923" y="33"/>
                        </a:lnTo>
                        <a:lnTo>
                          <a:pt x="884" y="42"/>
                        </a:lnTo>
                        <a:lnTo>
                          <a:pt x="820" y="49"/>
                        </a:lnTo>
                        <a:lnTo>
                          <a:pt x="765" y="0"/>
                        </a:lnTo>
                        <a:lnTo>
                          <a:pt x="707" y="20"/>
                        </a:lnTo>
                        <a:lnTo>
                          <a:pt x="621" y="110"/>
                        </a:lnTo>
                        <a:lnTo>
                          <a:pt x="582" y="190"/>
                        </a:lnTo>
                        <a:lnTo>
                          <a:pt x="553" y="226"/>
                        </a:lnTo>
                        <a:lnTo>
                          <a:pt x="582" y="286"/>
                        </a:lnTo>
                        <a:lnTo>
                          <a:pt x="525" y="538"/>
                        </a:lnTo>
                        <a:lnTo>
                          <a:pt x="258" y="679"/>
                        </a:lnTo>
                        <a:lnTo>
                          <a:pt x="241" y="737"/>
                        </a:lnTo>
                        <a:lnTo>
                          <a:pt x="287" y="775"/>
                        </a:lnTo>
                        <a:lnTo>
                          <a:pt x="298" y="815"/>
                        </a:lnTo>
                        <a:lnTo>
                          <a:pt x="271" y="863"/>
                        </a:lnTo>
                        <a:lnTo>
                          <a:pt x="284" y="939"/>
                        </a:lnTo>
                        <a:lnTo>
                          <a:pt x="332" y="1000"/>
                        </a:lnTo>
                        <a:lnTo>
                          <a:pt x="332" y="1056"/>
                        </a:lnTo>
                        <a:lnTo>
                          <a:pt x="292" y="1087"/>
                        </a:lnTo>
                        <a:lnTo>
                          <a:pt x="283" y="1130"/>
                        </a:lnTo>
                        <a:lnTo>
                          <a:pt x="310" y="1152"/>
                        </a:lnTo>
                        <a:lnTo>
                          <a:pt x="326" y="1184"/>
                        </a:lnTo>
                        <a:lnTo>
                          <a:pt x="329" y="1247"/>
                        </a:lnTo>
                        <a:lnTo>
                          <a:pt x="350" y="1269"/>
                        </a:lnTo>
                        <a:lnTo>
                          <a:pt x="316" y="1309"/>
                        </a:lnTo>
                        <a:lnTo>
                          <a:pt x="273" y="1332"/>
                        </a:lnTo>
                        <a:lnTo>
                          <a:pt x="215" y="1391"/>
                        </a:lnTo>
                        <a:lnTo>
                          <a:pt x="156" y="1540"/>
                        </a:lnTo>
                        <a:lnTo>
                          <a:pt x="114" y="1597"/>
                        </a:lnTo>
                        <a:lnTo>
                          <a:pt x="98" y="1762"/>
                        </a:lnTo>
                        <a:lnTo>
                          <a:pt x="67" y="1792"/>
                        </a:lnTo>
                        <a:lnTo>
                          <a:pt x="74" y="1932"/>
                        </a:lnTo>
                        <a:lnTo>
                          <a:pt x="114" y="2006"/>
                        </a:lnTo>
                        <a:lnTo>
                          <a:pt x="111" y="2104"/>
                        </a:lnTo>
                        <a:lnTo>
                          <a:pt x="75" y="2149"/>
                        </a:lnTo>
                        <a:lnTo>
                          <a:pt x="74" y="2259"/>
                        </a:lnTo>
                        <a:lnTo>
                          <a:pt x="11" y="2288"/>
                        </a:lnTo>
                        <a:lnTo>
                          <a:pt x="0" y="2373"/>
                        </a:lnTo>
                        <a:lnTo>
                          <a:pt x="22" y="2482"/>
                        </a:lnTo>
                        <a:lnTo>
                          <a:pt x="63" y="2537"/>
                        </a:lnTo>
                        <a:lnTo>
                          <a:pt x="71" y="2578"/>
                        </a:lnTo>
                        <a:lnTo>
                          <a:pt x="122" y="2660"/>
                        </a:lnTo>
                        <a:lnTo>
                          <a:pt x="157" y="2728"/>
                        </a:lnTo>
                        <a:lnTo>
                          <a:pt x="185" y="2858"/>
                        </a:lnTo>
                        <a:lnTo>
                          <a:pt x="217" y="2888"/>
                        </a:lnTo>
                        <a:lnTo>
                          <a:pt x="236" y="3060"/>
                        </a:lnTo>
                        <a:lnTo>
                          <a:pt x="225" y="3166"/>
                        </a:lnTo>
                        <a:lnTo>
                          <a:pt x="181" y="3180"/>
                        </a:lnTo>
                        <a:lnTo>
                          <a:pt x="144" y="3270"/>
                        </a:lnTo>
                        <a:lnTo>
                          <a:pt x="157" y="3358"/>
                        </a:lnTo>
                        <a:lnTo>
                          <a:pt x="106" y="3434"/>
                        </a:lnTo>
                        <a:lnTo>
                          <a:pt x="136" y="3459"/>
                        </a:lnTo>
                        <a:lnTo>
                          <a:pt x="181" y="3535"/>
                        </a:lnTo>
                        <a:lnTo>
                          <a:pt x="193" y="3615"/>
                        </a:lnTo>
                        <a:lnTo>
                          <a:pt x="140" y="3670"/>
                        </a:lnTo>
                        <a:lnTo>
                          <a:pt x="93" y="3763"/>
                        </a:lnTo>
                        <a:lnTo>
                          <a:pt x="95" y="3917"/>
                        </a:lnTo>
                        <a:lnTo>
                          <a:pt x="95" y="3981"/>
                        </a:lnTo>
                        <a:lnTo>
                          <a:pt x="79" y="4067"/>
                        </a:lnTo>
                        <a:lnTo>
                          <a:pt x="212" y="4329"/>
                        </a:lnTo>
                        <a:lnTo>
                          <a:pt x="180" y="4368"/>
                        </a:lnTo>
                        <a:lnTo>
                          <a:pt x="120" y="4396"/>
                        </a:lnTo>
                        <a:lnTo>
                          <a:pt x="108" y="4518"/>
                        </a:lnTo>
                        <a:lnTo>
                          <a:pt x="26" y="4627"/>
                        </a:lnTo>
                        <a:lnTo>
                          <a:pt x="35" y="4705"/>
                        </a:lnTo>
                        <a:lnTo>
                          <a:pt x="77" y="4774"/>
                        </a:lnTo>
                        <a:lnTo>
                          <a:pt x="63" y="4940"/>
                        </a:lnTo>
                        <a:lnTo>
                          <a:pt x="71" y="5086"/>
                        </a:lnTo>
                        <a:lnTo>
                          <a:pt x="90" y="5190"/>
                        </a:lnTo>
                        <a:lnTo>
                          <a:pt x="132" y="5212"/>
                        </a:lnTo>
                        <a:lnTo>
                          <a:pt x="156" y="5256"/>
                        </a:lnTo>
                        <a:lnTo>
                          <a:pt x="141" y="5314"/>
                        </a:lnTo>
                        <a:lnTo>
                          <a:pt x="93" y="5346"/>
                        </a:lnTo>
                        <a:lnTo>
                          <a:pt x="103" y="5516"/>
                        </a:lnTo>
                        <a:lnTo>
                          <a:pt x="124" y="5582"/>
                        </a:lnTo>
                        <a:lnTo>
                          <a:pt x="194" y="5606"/>
                        </a:lnTo>
                        <a:lnTo>
                          <a:pt x="189" y="5681"/>
                        </a:lnTo>
                        <a:lnTo>
                          <a:pt x="193" y="5746"/>
                        </a:lnTo>
                        <a:lnTo>
                          <a:pt x="234" y="5836"/>
                        </a:lnTo>
                        <a:lnTo>
                          <a:pt x="255" y="5938"/>
                        </a:lnTo>
                        <a:lnTo>
                          <a:pt x="297" y="5946"/>
                        </a:lnTo>
                        <a:lnTo>
                          <a:pt x="331" y="5923"/>
                        </a:lnTo>
                        <a:lnTo>
                          <a:pt x="361" y="5935"/>
                        </a:lnTo>
                        <a:lnTo>
                          <a:pt x="364" y="5989"/>
                        </a:lnTo>
                        <a:lnTo>
                          <a:pt x="315" y="6046"/>
                        </a:lnTo>
                        <a:lnTo>
                          <a:pt x="214" y="6045"/>
                        </a:lnTo>
                        <a:lnTo>
                          <a:pt x="198" y="6083"/>
                        </a:lnTo>
                        <a:lnTo>
                          <a:pt x="226" y="6110"/>
                        </a:lnTo>
                        <a:lnTo>
                          <a:pt x="240" y="6097"/>
                        </a:lnTo>
                        <a:lnTo>
                          <a:pt x="287" y="6097"/>
                        </a:lnTo>
                        <a:lnTo>
                          <a:pt x="361" y="6148"/>
                        </a:lnTo>
                        <a:lnTo>
                          <a:pt x="407" y="6230"/>
                        </a:lnTo>
                        <a:lnTo>
                          <a:pt x="408" y="6281"/>
                        </a:lnTo>
                        <a:lnTo>
                          <a:pt x="351" y="6331"/>
                        </a:lnTo>
                        <a:lnTo>
                          <a:pt x="347" y="6375"/>
                        </a:lnTo>
                        <a:lnTo>
                          <a:pt x="376" y="6433"/>
                        </a:lnTo>
                        <a:lnTo>
                          <a:pt x="393" y="6556"/>
                        </a:lnTo>
                        <a:lnTo>
                          <a:pt x="419" y="6652"/>
                        </a:lnTo>
                        <a:lnTo>
                          <a:pt x="378" y="6692"/>
                        </a:lnTo>
                        <a:lnTo>
                          <a:pt x="371" y="6744"/>
                        </a:lnTo>
                        <a:lnTo>
                          <a:pt x="416" y="6849"/>
                        </a:lnTo>
                        <a:lnTo>
                          <a:pt x="371" y="6901"/>
                        </a:lnTo>
                        <a:lnTo>
                          <a:pt x="353" y="7002"/>
                        </a:lnTo>
                        <a:lnTo>
                          <a:pt x="382" y="7089"/>
                        </a:lnTo>
                        <a:lnTo>
                          <a:pt x="404" y="7206"/>
                        </a:lnTo>
                        <a:lnTo>
                          <a:pt x="382" y="7320"/>
                        </a:lnTo>
                        <a:lnTo>
                          <a:pt x="305" y="7400"/>
                        </a:lnTo>
                        <a:lnTo>
                          <a:pt x="258" y="7467"/>
                        </a:lnTo>
                        <a:lnTo>
                          <a:pt x="229" y="7666"/>
                        </a:lnTo>
                        <a:lnTo>
                          <a:pt x="243" y="7738"/>
                        </a:lnTo>
                        <a:lnTo>
                          <a:pt x="341" y="7933"/>
                        </a:lnTo>
                        <a:lnTo>
                          <a:pt x="386" y="7934"/>
                        </a:lnTo>
                        <a:lnTo>
                          <a:pt x="425" y="7890"/>
                        </a:lnTo>
                        <a:lnTo>
                          <a:pt x="496" y="7856"/>
                        </a:lnTo>
                        <a:lnTo>
                          <a:pt x="542" y="7854"/>
                        </a:lnTo>
                        <a:lnTo>
                          <a:pt x="542" y="7913"/>
                        </a:lnTo>
                        <a:lnTo>
                          <a:pt x="557" y="8042"/>
                        </a:lnTo>
                        <a:lnTo>
                          <a:pt x="605" y="8085"/>
                        </a:lnTo>
                        <a:lnTo>
                          <a:pt x="627" y="8164"/>
                        </a:lnTo>
                        <a:lnTo>
                          <a:pt x="663" y="8257"/>
                        </a:lnTo>
                        <a:lnTo>
                          <a:pt x="770" y="8265"/>
                        </a:lnTo>
                        <a:lnTo>
                          <a:pt x="807" y="8286"/>
                        </a:lnTo>
                        <a:lnTo>
                          <a:pt x="968" y="8258"/>
                        </a:lnTo>
                        <a:lnTo>
                          <a:pt x="1255" y="8258"/>
                        </a:lnTo>
                        <a:lnTo>
                          <a:pt x="1271" y="8277"/>
                        </a:lnTo>
                        <a:lnTo>
                          <a:pt x="1319" y="8284"/>
                        </a:lnTo>
                        <a:lnTo>
                          <a:pt x="1380" y="8340"/>
                        </a:lnTo>
                        <a:lnTo>
                          <a:pt x="1432" y="8364"/>
                        </a:lnTo>
                        <a:lnTo>
                          <a:pt x="1451" y="8365"/>
                        </a:lnTo>
                        <a:lnTo>
                          <a:pt x="1446" y="8323"/>
                        </a:lnTo>
                        <a:lnTo>
                          <a:pt x="1401" y="8288"/>
                        </a:lnTo>
                        <a:lnTo>
                          <a:pt x="1326" y="8242"/>
                        </a:lnTo>
                        <a:lnTo>
                          <a:pt x="1318" y="8198"/>
                        </a:lnTo>
                        <a:lnTo>
                          <a:pt x="1279" y="8161"/>
                        </a:lnTo>
                        <a:lnTo>
                          <a:pt x="1254" y="8169"/>
                        </a:lnTo>
                        <a:lnTo>
                          <a:pt x="1230" y="8145"/>
                        </a:lnTo>
                        <a:lnTo>
                          <a:pt x="1263" y="8126"/>
                        </a:lnTo>
                        <a:lnTo>
                          <a:pt x="1271" y="8097"/>
                        </a:lnTo>
                        <a:lnTo>
                          <a:pt x="1258" y="8091"/>
                        </a:lnTo>
                        <a:lnTo>
                          <a:pt x="1258" y="8059"/>
                        </a:lnTo>
                        <a:lnTo>
                          <a:pt x="1222" y="7956"/>
                        </a:lnTo>
                        <a:lnTo>
                          <a:pt x="1178" y="7889"/>
                        </a:lnTo>
                        <a:lnTo>
                          <a:pt x="1170" y="7823"/>
                        </a:lnTo>
                        <a:lnTo>
                          <a:pt x="1196" y="7749"/>
                        </a:lnTo>
                        <a:lnTo>
                          <a:pt x="1251" y="7704"/>
                        </a:lnTo>
                        <a:lnTo>
                          <a:pt x="1270" y="7669"/>
                        </a:lnTo>
                        <a:lnTo>
                          <a:pt x="1254" y="7651"/>
                        </a:lnTo>
                        <a:lnTo>
                          <a:pt x="1254" y="7611"/>
                        </a:lnTo>
                        <a:lnTo>
                          <a:pt x="1233" y="7584"/>
                        </a:lnTo>
                        <a:lnTo>
                          <a:pt x="1262" y="7600"/>
                        </a:lnTo>
                        <a:lnTo>
                          <a:pt x="1291" y="7632"/>
                        </a:lnTo>
                        <a:lnTo>
                          <a:pt x="1324" y="7643"/>
                        </a:lnTo>
                        <a:lnTo>
                          <a:pt x="1371" y="7605"/>
                        </a:lnTo>
                        <a:lnTo>
                          <a:pt x="1377" y="7569"/>
                        </a:lnTo>
                        <a:lnTo>
                          <a:pt x="1417" y="7523"/>
                        </a:lnTo>
                        <a:lnTo>
                          <a:pt x="1430" y="7487"/>
                        </a:lnTo>
                        <a:lnTo>
                          <a:pt x="1416" y="7420"/>
                        </a:lnTo>
                        <a:lnTo>
                          <a:pt x="1382" y="7412"/>
                        </a:lnTo>
                        <a:lnTo>
                          <a:pt x="1361" y="7428"/>
                        </a:lnTo>
                        <a:lnTo>
                          <a:pt x="1371" y="7399"/>
                        </a:lnTo>
                        <a:lnTo>
                          <a:pt x="1409" y="7362"/>
                        </a:lnTo>
                        <a:lnTo>
                          <a:pt x="1425" y="7314"/>
                        </a:lnTo>
                        <a:lnTo>
                          <a:pt x="1435" y="7265"/>
                        </a:lnTo>
                        <a:lnTo>
                          <a:pt x="1486" y="7215"/>
                        </a:lnTo>
                        <a:lnTo>
                          <a:pt x="1530" y="7212"/>
                        </a:lnTo>
                        <a:lnTo>
                          <a:pt x="1546" y="7160"/>
                        </a:lnTo>
                        <a:lnTo>
                          <a:pt x="1578" y="7117"/>
                        </a:lnTo>
                        <a:lnTo>
                          <a:pt x="1600" y="7109"/>
                        </a:lnTo>
                        <a:lnTo>
                          <a:pt x="1608" y="7073"/>
                        </a:lnTo>
                        <a:lnTo>
                          <a:pt x="1644" y="7056"/>
                        </a:lnTo>
                        <a:lnTo>
                          <a:pt x="1679" y="7016"/>
                        </a:lnTo>
                        <a:lnTo>
                          <a:pt x="1671" y="7000"/>
                        </a:lnTo>
                        <a:lnTo>
                          <a:pt x="1676" y="6971"/>
                        </a:lnTo>
                        <a:lnTo>
                          <a:pt x="1703" y="6952"/>
                        </a:lnTo>
                        <a:lnTo>
                          <a:pt x="1663" y="6915"/>
                        </a:lnTo>
                        <a:lnTo>
                          <a:pt x="1637" y="6915"/>
                        </a:lnTo>
                        <a:lnTo>
                          <a:pt x="1676" y="6878"/>
                        </a:lnTo>
                        <a:lnTo>
                          <a:pt x="1676" y="6842"/>
                        </a:lnTo>
                        <a:lnTo>
                          <a:pt x="1650" y="6789"/>
                        </a:lnTo>
                        <a:lnTo>
                          <a:pt x="1650" y="6766"/>
                        </a:lnTo>
                        <a:lnTo>
                          <a:pt x="1666" y="6748"/>
                        </a:lnTo>
                        <a:lnTo>
                          <a:pt x="1652" y="6724"/>
                        </a:lnTo>
                        <a:lnTo>
                          <a:pt x="1616" y="6713"/>
                        </a:lnTo>
                        <a:lnTo>
                          <a:pt x="1597" y="6722"/>
                        </a:lnTo>
                        <a:lnTo>
                          <a:pt x="1557" y="6721"/>
                        </a:lnTo>
                        <a:lnTo>
                          <a:pt x="1483" y="6727"/>
                        </a:lnTo>
                        <a:lnTo>
                          <a:pt x="1395" y="6645"/>
                        </a:lnTo>
                        <a:lnTo>
                          <a:pt x="1336" y="6594"/>
                        </a:lnTo>
                        <a:lnTo>
                          <a:pt x="1305" y="6584"/>
                        </a:lnTo>
                        <a:lnTo>
                          <a:pt x="1260" y="6547"/>
                        </a:lnTo>
                        <a:lnTo>
                          <a:pt x="1212" y="6467"/>
                        </a:lnTo>
                        <a:lnTo>
                          <a:pt x="1212" y="6419"/>
                        </a:lnTo>
                        <a:lnTo>
                          <a:pt x="1185" y="6382"/>
                        </a:lnTo>
                        <a:lnTo>
                          <a:pt x="1188" y="6355"/>
                        </a:lnTo>
                        <a:lnTo>
                          <a:pt x="1238" y="6319"/>
                        </a:lnTo>
                        <a:lnTo>
                          <a:pt x="1255" y="6281"/>
                        </a:lnTo>
                        <a:lnTo>
                          <a:pt x="1271" y="6228"/>
                        </a:lnTo>
                        <a:lnTo>
                          <a:pt x="1300" y="6222"/>
                        </a:lnTo>
                        <a:lnTo>
                          <a:pt x="1337" y="6178"/>
                        </a:lnTo>
                        <a:lnTo>
                          <a:pt x="1387" y="6172"/>
                        </a:lnTo>
                        <a:lnTo>
                          <a:pt x="1429" y="6127"/>
                        </a:lnTo>
                        <a:lnTo>
                          <a:pt x="1493" y="6117"/>
                        </a:lnTo>
                        <a:lnTo>
                          <a:pt x="1533" y="6124"/>
                        </a:lnTo>
                        <a:lnTo>
                          <a:pt x="1603" y="6111"/>
                        </a:lnTo>
                        <a:lnTo>
                          <a:pt x="1607" y="6092"/>
                        </a:lnTo>
                        <a:lnTo>
                          <a:pt x="1586" y="6071"/>
                        </a:lnTo>
                        <a:lnTo>
                          <a:pt x="1542" y="6055"/>
                        </a:lnTo>
                        <a:lnTo>
                          <a:pt x="1549" y="6035"/>
                        </a:lnTo>
                        <a:lnTo>
                          <a:pt x="1557" y="6002"/>
                        </a:lnTo>
                        <a:lnTo>
                          <a:pt x="1618" y="5962"/>
                        </a:lnTo>
                        <a:lnTo>
                          <a:pt x="1607" y="5949"/>
                        </a:lnTo>
                        <a:lnTo>
                          <a:pt x="1628" y="5918"/>
                        </a:lnTo>
                        <a:lnTo>
                          <a:pt x="1629" y="5898"/>
                        </a:lnTo>
                        <a:lnTo>
                          <a:pt x="1576" y="5840"/>
                        </a:lnTo>
                        <a:lnTo>
                          <a:pt x="1584" y="5812"/>
                        </a:lnTo>
                        <a:lnTo>
                          <a:pt x="1584" y="5782"/>
                        </a:lnTo>
                        <a:lnTo>
                          <a:pt x="1568" y="5758"/>
                        </a:lnTo>
                        <a:lnTo>
                          <a:pt x="1554" y="5702"/>
                        </a:lnTo>
                        <a:lnTo>
                          <a:pt x="1589" y="5665"/>
                        </a:lnTo>
                        <a:lnTo>
                          <a:pt x="1607" y="5622"/>
                        </a:lnTo>
                        <a:lnTo>
                          <a:pt x="1591" y="5604"/>
                        </a:lnTo>
                        <a:lnTo>
                          <a:pt x="1616" y="5575"/>
                        </a:lnTo>
                        <a:lnTo>
                          <a:pt x="1685" y="5549"/>
                        </a:lnTo>
                        <a:lnTo>
                          <a:pt x="1733" y="5504"/>
                        </a:lnTo>
                        <a:lnTo>
                          <a:pt x="1732" y="5482"/>
                        </a:lnTo>
                        <a:lnTo>
                          <a:pt x="1666" y="5463"/>
                        </a:lnTo>
                        <a:lnTo>
                          <a:pt x="1621" y="5461"/>
                        </a:lnTo>
                        <a:lnTo>
                          <a:pt x="1602" y="5429"/>
                        </a:lnTo>
                        <a:lnTo>
                          <a:pt x="1610" y="5405"/>
                        </a:lnTo>
                        <a:lnTo>
                          <a:pt x="1650" y="5374"/>
                        </a:lnTo>
                        <a:lnTo>
                          <a:pt x="1709" y="5352"/>
                        </a:lnTo>
                        <a:lnTo>
                          <a:pt x="1764" y="5381"/>
                        </a:lnTo>
                        <a:lnTo>
                          <a:pt x="1764" y="5407"/>
                        </a:lnTo>
                        <a:lnTo>
                          <a:pt x="1756" y="5426"/>
                        </a:lnTo>
                        <a:lnTo>
                          <a:pt x="1773" y="5469"/>
                        </a:lnTo>
                        <a:lnTo>
                          <a:pt x="1806" y="5480"/>
                        </a:lnTo>
                        <a:lnTo>
                          <a:pt x="1892" y="5431"/>
                        </a:lnTo>
                        <a:lnTo>
                          <a:pt x="1905" y="5387"/>
                        </a:lnTo>
                        <a:lnTo>
                          <a:pt x="1884" y="5341"/>
                        </a:lnTo>
                        <a:lnTo>
                          <a:pt x="1855" y="5305"/>
                        </a:lnTo>
                        <a:lnTo>
                          <a:pt x="1873" y="5297"/>
                        </a:lnTo>
                        <a:lnTo>
                          <a:pt x="1883" y="5258"/>
                        </a:lnTo>
                        <a:lnTo>
                          <a:pt x="1852" y="5206"/>
                        </a:lnTo>
                        <a:lnTo>
                          <a:pt x="1818" y="5203"/>
                        </a:lnTo>
                        <a:lnTo>
                          <a:pt x="1775" y="5232"/>
                        </a:lnTo>
                        <a:lnTo>
                          <a:pt x="1741" y="5233"/>
                        </a:lnTo>
                        <a:lnTo>
                          <a:pt x="1721" y="5251"/>
                        </a:lnTo>
                        <a:lnTo>
                          <a:pt x="1733" y="5261"/>
                        </a:lnTo>
                        <a:lnTo>
                          <a:pt x="1770" y="5270"/>
                        </a:lnTo>
                        <a:lnTo>
                          <a:pt x="1767" y="5294"/>
                        </a:lnTo>
                        <a:lnTo>
                          <a:pt x="1692" y="5317"/>
                        </a:lnTo>
                        <a:lnTo>
                          <a:pt x="1658" y="5304"/>
                        </a:lnTo>
                        <a:lnTo>
                          <a:pt x="1679" y="5283"/>
                        </a:lnTo>
                        <a:lnTo>
                          <a:pt x="1705" y="5269"/>
                        </a:lnTo>
                        <a:lnTo>
                          <a:pt x="1680" y="5256"/>
                        </a:lnTo>
                        <a:lnTo>
                          <a:pt x="1613" y="5261"/>
                        </a:lnTo>
                        <a:lnTo>
                          <a:pt x="1562" y="5232"/>
                        </a:lnTo>
                        <a:lnTo>
                          <a:pt x="1547" y="5191"/>
                        </a:lnTo>
                        <a:lnTo>
                          <a:pt x="1549" y="5086"/>
                        </a:lnTo>
                        <a:lnTo>
                          <a:pt x="1531" y="5006"/>
                        </a:lnTo>
                        <a:lnTo>
                          <a:pt x="1483" y="4962"/>
                        </a:lnTo>
                        <a:lnTo>
                          <a:pt x="1485" y="4884"/>
                        </a:lnTo>
                        <a:lnTo>
                          <a:pt x="1530" y="4839"/>
                        </a:lnTo>
                        <a:lnTo>
                          <a:pt x="1563" y="4837"/>
                        </a:lnTo>
                        <a:lnTo>
                          <a:pt x="1549" y="4863"/>
                        </a:lnTo>
                        <a:lnTo>
                          <a:pt x="1562" y="4871"/>
                        </a:lnTo>
                        <a:lnTo>
                          <a:pt x="1611" y="4866"/>
                        </a:lnTo>
                        <a:lnTo>
                          <a:pt x="1697" y="4893"/>
                        </a:lnTo>
                        <a:lnTo>
                          <a:pt x="1775" y="4959"/>
                        </a:lnTo>
                        <a:lnTo>
                          <a:pt x="1842" y="4975"/>
                        </a:lnTo>
                        <a:lnTo>
                          <a:pt x="1968" y="4973"/>
                        </a:lnTo>
                        <a:lnTo>
                          <a:pt x="2043" y="4922"/>
                        </a:lnTo>
                        <a:lnTo>
                          <a:pt x="2037" y="4908"/>
                        </a:lnTo>
                        <a:lnTo>
                          <a:pt x="2088" y="4871"/>
                        </a:lnTo>
                        <a:lnTo>
                          <a:pt x="2098" y="4829"/>
                        </a:lnTo>
                        <a:lnTo>
                          <a:pt x="2086" y="4797"/>
                        </a:lnTo>
                        <a:lnTo>
                          <a:pt x="2099" y="4773"/>
                        </a:lnTo>
                        <a:lnTo>
                          <a:pt x="2112" y="4736"/>
                        </a:lnTo>
                        <a:lnTo>
                          <a:pt x="2073" y="4725"/>
                        </a:lnTo>
                        <a:lnTo>
                          <a:pt x="2046" y="4678"/>
                        </a:lnTo>
                        <a:lnTo>
                          <a:pt x="2046" y="4638"/>
                        </a:lnTo>
                        <a:lnTo>
                          <a:pt x="2062" y="4608"/>
                        </a:lnTo>
                        <a:lnTo>
                          <a:pt x="2053" y="4587"/>
                        </a:lnTo>
                        <a:lnTo>
                          <a:pt x="2093" y="4547"/>
                        </a:lnTo>
                        <a:lnTo>
                          <a:pt x="2091" y="4532"/>
                        </a:lnTo>
                        <a:lnTo>
                          <a:pt x="2107" y="4527"/>
                        </a:lnTo>
                        <a:lnTo>
                          <a:pt x="2114" y="4499"/>
                        </a:lnTo>
                        <a:lnTo>
                          <a:pt x="2106" y="4460"/>
                        </a:lnTo>
                        <a:lnTo>
                          <a:pt x="2069" y="4457"/>
                        </a:lnTo>
                        <a:lnTo>
                          <a:pt x="2073" y="4433"/>
                        </a:lnTo>
                        <a:lnTo>
                          <a:pt x="2053" y="4402"/>
                        </a:lnTo>
                        <a:lnTo>
                          <a:pt x="2053" y="4324"/>
                        </a:lnTo>
                        <a:lnTo>
                          <a:pt x="2041" y="4298"/>
                        </a:lnTo>
                        <a:lnTo>
                          <a:pt x="2041" y="4261"/>
                        </a:lnTo>
                        <a:lnTo>
                          <a:pt x="2056" y="4247"/>
                        </a:lnTo>
                        <a:lnTo>
                          <a:pt x="2075" y="4272"/>
                        </a:lnTo>
                        <a:lnTo>
                          <a:pt x="2106" y="4272"/>
                        </a:lnTo>
                        <a:lnTo>
                          <a:pt x="2168" y="4293"/>
                        </a:lnTo>
                        <a:lnTo>
                          <a:pt x="2218" y="4325"/>
                        </a:lnTo>
                        <a:lnTo>
                          <a:pt x="2261" y="4325"/>
                        </a:lnTo>
                        <a:lnTo>
                          <a:pt x="2330" y="4312"/>
                        </a:lnTo>
                        <a:lnTo>
                          <a:pt x="2404" y="4324"/>
                        </a:lnTo>
                        <a:lnTo>
                          <a:pt x="2497" y="4319"/>
                        </a:lnTo>
                        <a:lnTo>
                          <a:pt x="2653" y="4279"/>
                        </a:lnTo>
                        <a:lnTo>
                          <a:pt x="2789" y="4223"/>
                        </a:lnTo>
                        <a:lnTo>
                          <a:pt x="2795" y="4194"/>
                        </a:lnTo>
                        <a:lnTo>
                          <a:pt x="2813" y="4218"/>
                        </a:lnTo>
                        <a:lnTo>
                          <a:pt x="2908" y="4186"/>
                        </a:lnTo>
                        <a:lnTo>
                          <a:pt x="3030" y="4110"/>
                        </a:lnTo>
                        <a:lnTo>
                          <a:pt x="3047" y="4067"/>
                        </a:lnTo>
                        <a:lnTo>
                          <a:pt x="3035" y="4016"/>
                        </a:lnTo>
                        <a:lnTo>
                          <a:pt x="3057" y="3947"/>
                        </a:lnTo>
                        <a:lnTo>
                          <a:pt x="3073" y="3932"/>
                        </a:lnTo>
                        <a:lnTo>
                          <a:pt x="3079" y="3956"/>
                        </a:lnTo>
                        <a:lnTo>
                          <a:pt x="3096" y="3934"/>
                        </a:lnTo>
                        <a:lnTo>
                          <a:pt x="3111" y="3863"/>
                        </a:lnTo>
                        <a:lnTo>
                          <a:pt x="3155" y="3793"/>
                        </a:lnTo>
                        <a:lnTo>
                          <a:pt x="3164" y="3749"/>
                        </a:lnTo>
                        <a:lnTo>
                          <a:pt x="3164" y="3655"/>
                        </a:lnTo>
                        <a:lnTo>
                          <a:pt x="3155" y="3618"/>
                        </a:lnTo>
                        <a:lnTo>
                          <a:pt x="3144" y="3616"/>
                        </a:lnTo>
                        <a:lnTo>
                          <a:pt x="3115" y="3647"/>
                        </a:lnTo>
                        <a:lnTo>
                          <a:pt x="3067" y="3645"/>
                        </a:lnTo>
                        <a:lnTo>
                          <a:pt x="3009" y="3607"/>
                        </a:lnTo>
                        <a:lnTo>
                          <a:pt x="2975" y="3542"/>
                        </a:lnTo>
                        <a:lnTo>
                          <a:pt x="2978" y="3510"/>
                        </a:lnTo>
                        <a:lnTo>
                          <a:pt x="3033" y="3401"/>
                        </a:lnTo>
                        <a:lnTo>
                          <a:pt x="3036" y="3356"/>
                        </a:lnTo>
                        <a:lnTo>
                          <a:pt x="3011" y="3324"/>
                        </a:lnTo>
                        <a:lnTo>
                          <a:pt x="2895" y="3234"/>
                        </a:lnTo>
                        <a:lnTo>
                          <a:pt x="2802" y="3199"/>
                        </a:lnTo>
                        <a:lnTo>
                          <a:pt x="2709" y="3127"/>
                        </a:lnTo>
                        <a:lnTo>
                          <a:pt x="2686" y="3087"/>
                        </a:lnTo>
                        <a:lnTo>
                          <a:pt x="2701" y="3072"/>
                        </a:lnTo>
                        <a:lnTo>
                          <a:pt x="2699" y="3034"/>
                        </a:lnTo>
                        <a:lnTo>
                          <a:pt x="2671" y="3004"/>
                        </a:lnTo>
                        <a:lnTo>
                          <a:pt x="2680" y="2980"/>
                        </a:lnTo>
                        <a:lnTo>
                          <a:pt x="2664" y="2899"/>
                        </a:lnTo>
                        <a:lnTo>
                          <a:pt x="2675" y="2808"/>
                        </a:lnTo>
                        <a:lnTo>
                          <a:pt x="2675" y="2809"/>
                        </a:lnTo>
                        <a:lnTo>
                          <a:pt x="2675" y="2804"/>
                        </a:lnTo>
                        <a:lnTo>
                          <a:pt x="2684" y="2789"/>
                        </a:lnTo>
                        <a:close/>
                        <a:moveTo>
                          <a:pt x="1464" y="8631"/>
                        </a:moveTo>
                        <a:lnTo>
                          <a:pt x="1498" y="8617"/>
                        </a:lnTo>
                        <a:lnTo>
                          <a:pt x="1522" y="8641"/>
                        </a:lnTo>
                        <a:lnTo>
                          <a:pt x="1499" y="8532"/>
                        </a:lnTo>
                        <a:lnTo>
                          <a:pt x="1427" y="8460"/>
                        </a:lnTo>
                        <a:lnTo>
                          <a:pt x="1393" y="8410"/>
                        </a:lnTo>
                        <a:lnTo>
                          <a:pt x="1385" y="8414"/>
                        </a:lnTo>
                        <a:lnTo>
                          <a:pt x="1448" y="8667"/>
                        </a:lnTo>
                        <a:lnTo>
                          <a:pt x="1464" y="8631"/>
                        </a:lnTo>
                        <a:close/>
                        <a:moveTo>
                          <a:pt x="2210" y="9060"/>
                        </a:moveTo>
                        <a:lnTo>
                          <a:pt x="2128" y="9079"/>
                        </a:lnTo>
                        <a:lnTo>
                          <a:pt x="2082" y="9074"/>
                        </a:lnTo>
                        <a:lnTo>
                          <a:pt x="2027" y="9024"/>
                        </a:lnTo>
                        <a:lnTo>
                          <a:pt x="1963" y="9005"/>
                        </a:lnTo>
                        <a:lnTo>
                          <a:pt x="1942" y="8981"/>
                        </a:lnTo>
                        <a:lnTo>
                          <a:pt x="1769" y="8925"/>
                        </a:lnTo>
                        <a:lnTo>
                          <a:pt x="1721" y="8909"/>
                        </a:lnTo>
                        <a:lnTo>
                          <a:pt x="1717" y="8858"/>
                        </a:lnTo>
                        <a:lnTo>
                          <a:pt x="1661" y="8811"/>
                        </a:lnTo>
                        <a:lnTo>
                          <a:pt x="1603" y="8803"/>
                        </a:lnTo>
                        <a:lnTo>
                          <a:pt x="1578" y="8729"/>
                        </a:lnTo>
                        <a:lnTo>
                          <a:pt x="1554" y="8686"/>
                        </a:lnTo>
                        <a:lnTo>
                          <a:pt x="1499" y="8695"/>
                        </a:lnTo>
                        <a:lnTo>
                          <a:pt x="1451" y="8677"/>
                        </a:lnTo>
                        <a:lnTo>
                          <a:pt x="1555" y="9092"/>
                        </a:lnTo>
                        <a:lnTo>
                          <a:pt x="1571" y="9096"/>
                        </a:lnTo>
                        <a:lnTo>
                          <a:pt x="1650" y="9081"/>
                        </a:lnTo>
                        <a:lnTo>
                          <a:pt x="1711" y="9081"/>
                        </a:lnTo>
                        <a:lnTo>
                          <a:pt x="1771" y="9070"/>
                        </a:lnTo>
                        <a:lnTo>
                          <a:pt x="1764" y="9084"/>
                        </a:lnTo>
                        <a:lnTo>
                          <a:pt x="1727" y="9092"/>
                        </a:lnTo>
                        <a:lnTo>
                          <a:pt x="1668" y="9113"/>
                        </a:lnTo>
                        <a:lnTo>
                          <a:pt x="1561" y="9117"/>
                        </a:lnTo>
                        <a:lnTo>
                          <a:pt x="1583" y="9201"/>
                        </a:lnTo>
                        <a:lnTo>
                          <a:pt x="1607" y="9201"/>
                        </a:lnTo>
                        <a:lnTo>
                          <a:pt x="1682" y="9175"/>
                        </a:lnTo>
                        <a:lnTo>
                          <a:pt x="1775" y="9183"/>
                        </a:lnTo>
                        <a:lnTo>
                          <a:pt x="1839" y="9178"/>
                        </a:lnTo>
                        <a:lnTo>
                          <a:pt x="1931" y="9188"/>
                        </a:lnTo>
                        <a:lnTo>
                          <a:pt x="1980" y="9215"/>
                        </a:lnTo>
                        <a:lnTo>
                          <a:pt x="2032" y="9233"/>
                        </a:lnTo>
                        <a:lnTo>
                          <a:pt x="2082" y="9220"/>
                        </a:lnTo>
                        <a:lnTo>
                          <a:pt x="2122" y="9180"/>
                        </a:lnTo>
                        <a:lnTo>
                          <a:pt x="2131" y="9142"/>
                        </a:lnTo>
                        <a:lnTo>
                          <a:pt x="2179" y="9127"/>
                        </a:lnTo>
                        <a:lnTo>
                          <a:pt x="2200" y="9145"/>
                        </a:lnTo>
                        <a:lnTo>
                          <a:pt x="2256" y="9113"/>
                        </a:lnTo>
                        <a:lnTo>
                          <a:pt x="2248" y="9074"/>
                        </a:lnTo>
                        <a:lnTo>
                          <a:pt x="2210" y="9060"/>
                        </a:lnTo>
                        <a:close/>
                        <a:moveTo>
                          <a:pt x="2470" y="9102"/>
                        </a:moveTo>
                        <a:lnTo>
                          <a:pt x="2410" y="9105"/>
                        </a:lnTo>
                        <a:lnTo>
                          <a:pt x="2382" y="9122"/>
                        </a:lnTo>
                        <a:lnTo>
                          <a:pt x="2418" y="9153"/>
                        </a:lnTo>
                        <a:lnTo>
                          <a:pt x="2467" y="9122"/>
                        </a:lnTo>
                        <a:lnTo>
                          <a:pt x="2512" y="9111"/>
                        </a:lnTo>
                        <a:lnTo>
                          <a:pt x="2552" y="9073"/>
                        </a:lnTo>
                        <a:lnTo>
                          <a:pt x="2501" y="9070"/>
                        </a:lnTo>
                        <a:lnTo>
                          <a:pt x="2470" y="9102"/>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07" name="Uruguay">
                    <a:extLst>
                      <a:ext uri="{FF2B5EF4-FFF2-40B4-BE49-F238E27FC236}">
                        <a16:creationId xmlns:a16="http://schemas.microsoft.com/office/drawing/2014/main" id="{00000000-0008-0000-0A00-00006B000000}"/>
                      </a:ext>
                    </a:extLst>
                  </xdr:cNvPr>
                  <xdr:cNvSpPr>
                    <a:spLocks/>
                  </xdr:cNvSpPr>
                </xdr:nvSpPr>
                <xdr:spPr bwMode="auto">
                  <a:xfrm>
                    <a:off x="4604" y="2875"/>
                    <a:ext cx="216" cy="244"/>
                  </a:xfrm>
                  <a:custGeom>
                    <a:avLst/>
                    <a:gdLst>
                      <a:gd name="T0" fmla="*/ 1088 w 1132"/>
                      <a:gd name="T1" fmla="*/ 873 h 1281"/>
                      <a:gd name="T2" fmla="*/ 1059 w 1132"/>
                      <a:gd name="T3" fmla="*/ 789 h 1281"/>
                      <a:gd name="T4" fmla="*/ 1110 w 1132"/>
                      <a:gd name="T5" fmla="*/ 669 h 1281"/>
                      <a:gd name="T6" fmla="*/ 1006 w 1132"/>
                      <a:gd name="T7" fmla="*/ 552 h 1281"/>
                      <a:gd name="T8" fmla="*/ 868 w 1132"/>
                      <a:gd name="T9" fmla="*/ 449 h 1281"/>
                      <a:gd name="T10" fmla="*/ 821 w 1132"/>
                      <a:gd name="T11" fmla="*/ 398 h 1281"/>
                      <a:gd name="T12" fmla="*/ 717 w 1132"/>
                      <a:gd name="T13" fmla="*/ 335 h 1281"/>
                      <a:gd name="T14" fmla="*/ 605 w 1132"/>
                      <a:gd name="T15" fmla="*/ 224 h 1281"/>
                      <a:gd name="T16" fmla="*/ 539 w 1132"/>
                      <a:gd name="T17" fmla="*/ 268 h 1281"/>
                      <a:gd name="T18" fmla="*/ 460 w 1132"/>
                      <a:gd name="T19" fmla="*/ 181 h 1281"/>
                      <a:gd name="T20" fmla="*/ 388 w 1132"/>
                      <a:gd name="T21" fmla="*/ 101 h 1281"/>
                      <a:gd name="T22" fmla="*/ 290 w 1132"/>
                      <a:gd name="T23" fmla="*/ 0 h 1281"/>
                      <a:gd name="T24" fmla="*/ 154 w 1132"/>
                      <a:gd name="T25" fmla="*/ 20 h 1281"/>
                      <a:gd name="T26" fmla="*/ 117 w 1132"/>
                      <a:gd name="T27" fmla="*/ 32 h 1281"/>
                      <a:gd name="T28" fmla="*/ 56 w 1132"/>
                      <a:gd name="T29" fmla="*/ 133 h 1281"/>
                      <a:gd name="T30" fmla="*/ 53 w 1132"/>
                      <a:gd name="T31" fmla="*/ 237 h 1281"/>
                      <a:gd name="T32" fmla="*/ 58 w 1132"/>
                      <a:gd name="T33" fmla="*/ 374 h 1281"/>
                      <a:gd name="T34" fmla="*/ 46 w 1132"/>
                      <a:gd name="T35" fmla="*/ 447 h 1281"/>
                      <a:gd name="T36" fmla="*/ 41 w 1132"/>
                      <a:gd name="T37" fmla="*/ 564 h 1281"/>
                      <a:gd name="T38" fmla="*/ 37 w 1132"/>
                      <a:gd name="T39" fmla="*/ 688 h 1281"/>
                      <a:gd name="T40" fmla="*/ 42 w 1132"/>
                      <a:gd name="T41" fmla="*/ 793 h 1281"/>
                      <a:gd name="T42" fmla="*/ 0 w 1132"/>
                      <a:gd name="T43" fmla="*/ 838 h 1281"/>
                      <a:gd name="T44" fmla="*/ 2 w 1132"/>
                      <a:gd name="T45" fmla="*/ 941 h 1281"/>
                      <a:gd name="T46" fmla="*/ 97 w 1132"/>
                      <a:gd name="T47" fmla="*/ 1111 h 1281"/>
                      <a:gd name="T48" fmla="*/ 182 w 1132"/>
                      <a:gd name="T49" fmla="*/ 1178 h 1281"/>
                      <a:gd name="T50" fmla="*/ 313 w 1132"/>
                      <a:gd name="T51" fmla="*/ 1176 h 1281"/>
                      <a:gd name="T52" fmla="*/ 424 w 1132"/>
                      <a:gd name="T53" fmla="*/ 1217 h 1281"/>
                      <a:gd name="T54" fmla="*/ 492 w 1132"/>
                      <a:gd name="T55" fmla="*/ 1225 h 1281"/>
                      <a:gd name="T56" fmla="*/ 497 w 1132"/>
                      <a:gd name="T57" fmla="*/ 1253 h 1281"/>
                      <a:gd name="T58" fmla="*/ 541 w 1132"/>
                      <a:gd name="T59" fmla="*/ 1278 h 1281"/>
                      <a:gd name="T60" fmla="*/ 652 w 1132"/>
                      <a:gd name="T61" fmla="*/ 1237 h 1281"/>
                      <a:gd name="T62" fmla="*/ 724 w 1132"/>
                      <a:gd name="T63" fmla="*/ 1270 h 1281"/>
                      <a:gd name="T64" fmla="*/ 781 w 1132"/>
                      <a:gd name="T65" fmla="*/ 1278 h 1281"/>
                      <a:gd name="T66" fmla="*/ 835 w 1132"/>
                      <a:gd name="T67" fmla="*/ 1265 h 1281"/>
                      <a:gd name="T68" fmla="*/ 852 w 1132"/>
                      <a:gd name="T69" fmla="*/ 1230 h 1281"/>
                      <a:gd name="T70" fmla="*/ 953 w 1132"/>
                      <a:gd name="T71" fmla="*/ 1216 h 1281"/>
                      <a:gd name="T72" fmla="*/ 1022 w 1132"/>
                      <a:gd name="T73" fmla="*/ 1130 h 1281"/>
                      <a:gd name="T74" fmla="*/ 1035 w 1132"/>
                      <a:gd name="T75" fmla="*/ 1088 h 1281"/>
                      <a:gd name="T76" fmla="*/ 1078 w 1132"/>
                      <a:gd name="T77" fmla="*/ 986 h 1281"/>
                      <a:gd name="T78" fmla="*/ 1132 w 1132"/>
                      <a:gd name="T79" fmla="*/ 929 h 1281"/>
                      <a:gd name="T80" fmla="*/ 1094 w 1132"/>
                      <a:gd name="T81" fmla="*/ 884 h 1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132" h="1281">
                        <a:moveTo>
                          <a:pt x="1094" y="884"/>
                        </a:moveTo>
                        <a:lnTo>
                          <a:pt x="1088" y="873"/>
                        </a:lnTo>
                        <a:lnTo>
                          <a:pt x="1080" y="856"/>
                        </a:lnTo>
                        <a:lnTo>
                          <a:pt x="1059" y="789"/>
                        </a:lnTo>
                        <a:lnTo>
                          <a:pt x="1100" y="731"/>
                        </a:lnTo>
                        <a:lnTo>
                          <a:pt x="1110" y="669"/>
                        </a:lnTo>
                        <a:lnTo>
                          <a:pt x="1060" y="633"/>
                        </a:lnTo>
                        <a:lnTo>
                          <a:pt x="1006" y="552"/>
                        </a:lnTo>
                        <a:lnTo>
                          <a:pt x="954" y="487"/>
                        </a:lnTo>
                        <a:lnTo>
                          <a:pt x="868" y="449"/>
                        </a:lnTo>
                        <a:lnTo>
                          <a:pt x="824" y="458"/>
                        </a:lnTo>
                        <a:lnTo>
                          <a:pt x="821" y="398"/>
                        </a:lnTo>
                        <a:lnTo>
                          <a:pt x="770" y="346"/>
                        </a:lnTo>
                        <a:lnTo>
                          <a:pt x="717" y="335"/>
                        </a:lnTo>
                        <a:lnTo>
                          <a:pt x="656" y="308"/>
                        </a:lnTo>
                        <a:lnTo>
                          <a:pt x="605" y="224"/>
                        </a:lnTo>
                        <a:lnTo>
                          <a:pt x="582" y="221"/>
                        </a:lnTo>
                        <a:lnTo>
                          <a:pt x="539" y="268"/>
                        </a:lnTo>
                        <a:lnTo>
                          <a:pt x="513" y="268"/>
                        </a:lnTo>
                        <a:lnTo>
                          <a:pt x="460" y="181"/>
                        </a:lnTo>
                        <a:lnTo>
                          <a:pt x="433" y="120"/>
                        </a:lnTo>
                        <a:lnTo>
                          <a:pt x="388" y="101"/>
                        </a:lnTo>
                        <a:lnTo>
                          <a:pt x="337" y="30"/>
                        </a:lnTo>
                        <a:lnTo>
                          <a:pt x="290" y="0"/>
                        </a:lnTo>
                        <a:lnTo>
                          <a:pt x="178" y="33"/>
                        </a:lnTo>
                        <a:lnTo>
                          <a:pt x="154" y="20"/>
                        </a:lnTo>
                        <a:lnTo>
                          <a:pt x="121" y="19"/>
                        </a:lnTo>
                        <a:lnTo>
                          <a:pt x="117" y="32"/>
                        </a:lnTo>
                        <a:lnTo>
                          <a:pt x="96" y="82"/>
                        </a:lnTo>
                        <a:lnTo>
                          <a:pt x="56" y="133"/>
                        </a:lnTo>
                        <a:lnTo>
                          <a:pt x="70" y="203"/>
                        </a:lnTo>
                        <a:lnTo>
                          <a:pt x="53" y="237"/>
                        </a:lnTo>
                        <a:lnTo>
                          <a:pt x="66" y="274"/>
                        </a:lnTo>
                        <a:lnTo>
                          <a:pt x="58" y="374"/>
                        </a:lnTo>
                        <a:lnTo>
                          <a:pt x="41" y="409"/>
                        </a:lnTo>
                        <a:lnTo>
                          <a:pt x="46" y="447"/>
                        </a:lnTo>
                        <a:lnTo>
                          <a:pt x="19" y="495"/>
                        </a:lnTo>
                        <a:lnTo>
                          <a:pt x="41" y="564"/>
                        </a:lnTo>
                        <a:lnTo>
                          <a:pt x="25" y="588"/>
                        </a:lnTo>
                        <a:lnTo>
                          <a:pt x="37" y="688"/>
                        </a:lnTo>
                        <a:lnTo>
                          <a:pt x="56" y="760"/>
                        </a:lnTo>
                        <a:lnTo>
                          <a:pt x="42" y="793"/>
                        </a:lnTo>
                        <a:lnTo>
                          <a:pt x="9" y="823"/>
                        </a:lnTo>
                        <a:lnTo>
                          <a:pt x="0" y="838"/>
                        </a:lnTo>
                        <a:lnTo>
                          <a:pt x="0" y="843"/>
                        </a:lnTo>
                        <a:lnTo>
                          <a:pt x="2" y="941"/>
                        </a:lnTo>
                        <a:lnTo>
                          <a:pt x="32" y="1020"/>
                        </a:lnTo>
                        <a:lnTo>
                          <a:pt x="97" y="1111"/>
                        </a:lnTo>
                        <a:lnTo>
                          <a:pt x="120" y="1116"/>
                        </a:lnTo>
                        <a:lnTo>
                          <a:pt x="182" y="1178"/>
                        </a:lnTo>
                        <a:lnTo>
                          <a:pt x="215" y="1186"/>
                        </a:lnTo>
                        <a:lnTo>
                          <a:pt x="313" y="1176"/>
                        </a:lnTo>
                        <a:lnTo>
                          <a:pt x="371" y="1180"/>
                        </a:lnTo>
                        <a:lnTo>
                          <a:pt x="424" y="1217"/>
                        </a:lnTo>
                        <a:lnTo>
                          <a:pt x="457" y="1223"/>
                        </a:lnTo>
                        <a:lnTo>
                          <a:pt x="492" y="1225"/>
                        </a:lnTo>
                        <a:lnTo>
                          <a:pt x="503" y="1237"/>
                        </a:lnTo>
                        <a:lnTo>
                          <a:pt x="497" y="1253"/>
                        </a:lnTo>
                        <a:lnTo>
                          <a:pt x="496" y="1277"/>
                        </a:lnTo>
                        <a:lnTo>
                          <a:pt x="541" y="1278"/>
                        </a:lnTo>
                        <a:lnTo>
                          <a:pt x="589" y="1249"/>
                        </a:lnTo>
                        <a:lnTo>
                          <a:pt x="652" y="1237"/>
                        </a:lnTo>
                        <a:lnTo>
                          <a:pt x="696" y="1253"/>
                        </a:lnTo>
                        <a:lnTo>
                          <a:pt x="724" y="1270"/>
                        </a:lnTo>
                        <a:lnTo>
                          <a:pt x="748" y="1265"/>
                        </a:lnTo>
                        <a:lnTo>
                          <a:pt x="781" y="1278"/>
                        </a:lnTo>
                        <a:lnTo>
                          <a:pt x="813" y="1281"/>
                        </a:lnTo>
                        <a:lnTo>
                          <a:pt x="835" y="1265"/>
                        </a:lnTo>
                        <a:lnTo>
                          <a:pt x="841" y="1238"/>
                        </a:lnTo>
                        <a:lnTo>
                          <a:pt x="852" y="1230"/>
                        </a:lnTo>
                        <a:lnTo>
                          <a:pt x="871" y="1246"/>
                        </a:lnTo>
                        <a:lnTo>
                          <a:pt x="953" y="1216"/>
                        </a:lnTo>
                        <a:lnTo>
                          <a:pt x="1007" y="1154"/>
                        </a:lnTo>
                        <a:lnTo>
                          <a:pt x="1022" y="1130"/>
                        </a:lnTo>
                        <a:lnTo>
                          <a:pt x="1014" y="1123"/>
                        </a:lnTo>
                        <a:lnTo>
                          <a:pt x="1035" y="1088"/>
                        </a:lnTo>
                        <a:lnTo>
                          <a:pt x="1078" y="1048"/>
                        </a:lnTo>
                        <a:lnTo>
                          <a:pt x="1078" y="986"/>
                        </a:lnTo>
                        <a:lnTo>
                          <a:pt x="1114" y="944"/>
                        </a:lnTo>
                        <a:lnTo>
                          <a:pt x="1132" y="929"/>
                        </a:lnTo>
                        <a:lnTo>
                          <a:pt x="1120" y="919"/>
                        </a:lnTo>
                        <a:lnTo>
                          <a:pt x="1094" y="884"/>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08" name="Paraguay">
                    <a:extLst>
                      <a:ext uri="{FF2B5EF4-FFF2-40B4-BE49-F238E27FC236}">
                        <a16:creationId xmlns:a16="http://schemas.microsoft.com/office/drawing/2014/main" id="{00000000-0008-0000-0A00-00006C000000}"/>
                      </a:ext>
                    </a:extLst>
                  </xdr:cNvPr>
                  <xdr:cNvSpPr>
                    <a:spLocks/>
                  </xdr:cNvSpPr>
                </xdr:nvSpPr>
                <xdr:spPr bwMode="auto">
                  <a:xfrm>
                    <a:off x="4381" y="2377"/>
                    <a:ext cx="365" cy="384"/>
                  </a:xfrm>
                  <a:custGeom>
                    <a:avLst/>
                    <a:gdLst>
                      <a:gd name="T0" fmla="*/ 761 w 1910"/>
                      <a:gd name="T1" fmla="*/ 3 h 2014"/>
                      <a:gd name="T2" fmla="*/ 203 w 1910"/>
                      <a:gd name="T3" fmla="*/ 84 h 2014"/>
                      <a:gd name="T4" fmla="*/ 151 w 1910"/>
                      <a:gd name="T5" fmla="*/ 155 h 2014"/>
                      <a:gd name="T6" fmla="*/ 52 w 1910"/>
                      <a:gd name="T7" fmla="*/ 342 h 2014"/>
                      <a:gd name="T8" fmla="*/ 83 w 1910"/>
                      <a:gd name="T9" fmla="*/ 439 h 2014"/>
                      <a:gd name="T10" fmla="*/ 18 w 1910"/>
                      <a:gd name="T11" fmla="*/ 620 h 2014"/>
                      <a:gd name="T12" fmla="*/ 6 w 1910"/>
                      <a:gd name="T13" fmla="*/ 700 h 2014"/>
                      <a:gd name="T14" fmla="*/ 99 w 1910"/>
                      <a:gd name="T15" fmla="*/ 765 h 2014"/>
                      <a:gd name="T16" fmla="*/ 292 w 1910"/>
                      <a:gd name="T17" fmla="*/ 1002 h 2014"/>
                      <a:gd name="T18" fmla="*/ 402 w 1910"/>
                      <a:gd name="T19" fmla="*/ 1057 h 2014"/>
                      <a:gd name="T20" fmla="*/ 572 w 1910"/>
                      <a:gd name="T21" fmla="*/ 1147 h 2014"/>
                      <a:gd name="T22" fmla="*/ 698 w 1910"/>
                      <a:gd name="T23" fmla="*/ 1201 h 2014"/>
                      <a:gd name="T24" fmla="*/ 896 w 1910"/>
                      <a:gd name="T25" fmla="*/ 1335 h 2014"/>
                      <a:gd name="T26" fmla="*/ 1082 w 1910"/>
                      <a:gd name="T27" fmla="*/ 1412 h 2014"/>
                      <a:gd name="T28" fmla="*/ 1173 w 1910"/>
                      <a:gd name="T29" fmla="*/ 1521 h 2014"/>
                      <a:gd name="T30" fmla="*/ 1125 w 1910"/>
                      <a:gd name="T31" fmla="*/ 1623 h 2014"/>
                      <a:gd name="T32" fmla="*/ 1064 w 1910"/>
                      <a:gd name="T33" fmla="*/ 1688 h 2014"/>
                      <a:gd name="T34" fmla="*/ 1045 w 1910"/>
                      <a:gd name="T35" fmla="*/ 1821 h 2014"/>
                      <a:gd name="T36" fmla="*/ 963 w 1910"/>
                      <a:gd name="T37" fmla="*/ 1942 h 2014"/>
                      <a:gd name="T38" fmla="*/ 1159 w 1910"/>
                      <a:gd name="T39" fmla="*/ 1916 h 2014"/>
                      <a:gd name="T40" fmla="*/ 1385 w 1910"/>
                      <a:gd name="T41" fmla="*/ 2013 h 2014"/>
                      <a:gd name="T42" fmla="*/ 1465 w 1910"/>
                      <a:gd name="T43" fmla="*/ 1990 h 2014"/>
                      <a:gd name="T44" fmla="*/ 1533 w 1910"/>
                      <a:gd name="T45" fmla="*/ 1956 h 2014"/>
                      <a:gd name="T46" fmla="*/ 1602 w 1910"/>
                      <a:gd name="T47" fmla="*/ 1959 h 2014"/>
                      <a:gd name="T48" fmla="*/ 1660 w 1910"/>
                      <a:gd name="T49" fmla="*/ 1852 h 2014"/>
                      <a:gd name="T50" fmla="*/ 1775 w 1910"/>
                      <a:gd name="T51" fmla="*/ 1733 h 2014"/>
                      <a:gd name="T52" fmla="*/ 1846 w 1910"/>
                      <a:gd name="T53" fmla="*/ 1645 h 2014"/>
                      <a:gd name="T54" fmla="*/ 1842 w 1910"/>
                      <a:gd name="T55" fmla="*/ 1541 h 2014"/>
                      <a:gd name="T56" fmla="*/ 1860 w 1910"/>
                      <a:gd name="T57" fmla="*/ 1470 h 2014"/>
                      <a:gd name="T58" fmla="*/ 1868 w 1910"/>
                      <a:gd name="T59" fmla="*/ 1420 h 2014"/>
                      <a:gd name="T60" fmla="*/ 1873 w 1910"/>
                      <a:gd name="T61" fmla="*/ 1384 h 2014"/>
                      <a:gd name="T62" fmla="*/ 1888 w 1910"/>
                      <a:gd name="T63" fmla="*/ 1150 h 2014"/>
                      <a:gd name="T64" fmla="*/ 1878 w 1910"/>
                      <a:gd name="T65" fmla="*/ 1108 h 2014"/>
                      <a:gd name="T66" fmla="*/ 1794 w 1910"/>
                      <a:gd name="T67" fmla="*/ 1058 h 2014"/>
                      <a:gd name="T68" fmla="*/ 1666 w 1910"/>
                      <a:gd name="T69" fmla="*/ 1095 h 2014"/>
                      <a:gd name="T70" fmla="*/ 1571 w 1910"/>
                      <a:gd name="T71" fmla="*/ 768 h 2014"/>
                      <a:gd name="T72" fmla="*/ 1513 w 1910"/>
                      <a:gd name="T73" fmla="*/ 703 h 2014"/>
                      <a:gd name="T74" fmla="*/ 1356 w 1910"/>
                      <a:gd name="T75" fmla="*/ 707 h 2014"/>
                      <a:gd name="T76" fmla="*/ 1189 w 1910"/>
                      <a:gd name="T77" fmla="*/ 691 h 2014"/>
                      <a:gd name="T78" fmla="*/ 1070 w 1910"/>
                      <a:gd name="T79" fmla="*/ 681 h 2014"/>
                      <a:gd name="T80" fmla="*/ 1070 w 1910"/>
                      <a:gd name="T81" fmla="*/ 584 h 2014"/>
                      <a:gd name="T82" fmla="*/ 1080 w 1910"/>
                      <a:gd name="T83" fmla="*/ 395 h 2014"/>
                      <a:gd name="T84" fmla="*/ 1031 w 1910"/>
                      <a:gd name="T85" fmla="*/ 260 h 2014"/>
                      <a:gd name="T86" fmla="*/ 990 w 1910"/>
                      <a:gd name="T87" fmla="*/ 170 h 2014"/>
                      <a:gd name="T88" fmla="*/ 909 w 1910"/>
                      <a:gd name="T89" fmla="*/ 112 h 20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1910" h="2014">
                        <a:moveTo>
                          <a:pt x="909" y="112"/>
                        </a:moveTo>
                        <a:lnTo>
                          <a:pt x="761" y="3"/>
                        </a:lnTo>
                        <a:lnTo>
                          <a:pt x="508" y="0"/>
                        </a:lnTo>
                        <a:lnTo>
                          <a:pt x="203" y="84"/>
                        </a:lnTo>
                        <a:lnTo>
                          <a:pt x="151" y="118"/>
                        </a:lnTo>
                        <a:lnTo>
                          <a:pt x="151" y="155"/>
                        </a:lnTo>
                        <a:lnTo>
                          <a:pt x="122" y="238"/>
                        </a:lnTo>
                        <a:lnTo>
                          <a:pt x="52" y="342"/>
                        </a:lnTo>
                        <a:lnTo>
                          <a:pt x="74" y="378"/>
                        </a:lnTo>
                        <a:lnTo>
                          <a:pt x="83" y="439"/>
                        </a:lnTo>
                        <a:lnTo>
                          <a:pt x="78" y="498"/>
                        </a:lnTo>
                        <a:lnTo>
                          <a:pt x="18" y="620"/>
                        </a:lnTo>
                        <a:lnTo>
                          <a:pt x="0" y="695"/>
                        </a:lnTo>
                        <a:lnTo>
                          <a:pt x="6" y="700"/>
                        </a:lnTo>
                        <a:lnTo>
                          <a:pt x="58" y="755"/>
                        </a:lnTo>
                        <a:lnTo>
                          <a:pt x="99" y="765"/>
                        </a:lnTo>
                        <a:lnTo>
                          <a:pt x="154" y="864"/>
                        </a:lnTo>
                        <a:lnTo>
                          <a:pt x="292" y="1002"/>
                        </a:lnTo>
                        <a:lnTo>
                          <a:pt x="347" y="1009"/>
                        </a:lnTo>
                        <a:lnTo>
                          <a:pt x="402" y="1057"/>
                        </a:lnTo>
                        <a:lnTo>
                          <a:pt x="437" y="1115"/>
                        </a:lnTo>
                        <a:lnTo>
                          <a:pt x="572" y="1147"/>
                        </a:lnTo>
                        <a:lnTo>
                          <a:pt x="659" y="1192"/>
                        </a:lnTo>
                        <a:lnTo>
                          <a:pt x="698" y="1201"/>
                        </a:lnTo>
                        <a:lnTo>
                          <a:pt x="796" y="1286"/>
                        </a:lnTo>
                        <a:lnTo>
                          <a:pt x="896" y="1335"/>
                        </a:lnTo>
                        <a:lnTo>
                          <a:pt x="1029" y="1353"/>
                        </a:lnTo>
                        <a:lnTo>
                          <a:pt x="1082" y="1412"/>
                        </a:lnTo>
                        <a:lnTo>
                          <a:pt x="1148" y="1467"/>
                        </a:lnTo>
                        <a:lnTo>
                          <a:pt x="1173" y="1521"/>
                        </a:lnTo>
                        <a:lnTo>
                          <a:pt x="1159" y="1570"/>
                        </a:lnTo>
                        <a:lnTo>
                          <a:pt x="1125" y="1623"/>
                        </a:lnTo>
                        <a:lnTo>
                          <a:pt x="1087" y="1651"/>
                        </a:lnTo>
                        <a:lnTo>
                          <a:pt x="1064" y="1688"/>
                        </a:lnTo>
                        <a:lnTo>
                          <a:pt x="1077" y="1735"/>
                        </a:lnTo>
                        <a:lnTo>
                          <a:pt x="1045" y="1821"/>
                        </a:lnTo>
                        <a:lnTo>
                          <a:pt x="976" y="1892"/>
                        </a:lnTo>
                        <a:lnTo>
                          <a:pt x="963" y="1942"/>
                        </a:lnTo>
                        <a:lnTo>
                          <a:pt x="1002" y="1940"/>
                        </a:lnTo>
                        <a:lnTo>
                          <a:pt x="1159" y="1916"/>
                        </a:lnTo>
                        <a:lnTo>
                          <a:pt x="1292" y="1956"/>
                        </a:lnTo>
                        <a:lnTo>
                          <a:pt x="1385" y="2013"/>
                        </a:lnTo>
                        <a:lnTo>
                          <a:pt x="1437" y="1990"/>
                        </a:lnTo>
                        <a:lnTo>
                          <a:pt x="1465" y="1990"/>
                        </a:lnTo>
                        <a:lnTo>
                          <a:pt x="1488" y="2014"/>
                        </a:lnTo>
                        <a:lnTo>
                          <a:pt x="1533" y="1956"/>
                        </a:lnTo>
                        <a:lnTo>
                          <a:pt x="1554" y="1945"/>
                        </a:lnTo>
                        <a:lnTo>
                          <a:pt x="1602" y="1959"/>
                        </a:lnTo>
                        <a:lnTo>
                          <a:pt x="1642" y="1910"/>
                        </a:lnTo>
                        <a:lnTo>
                          <a:pt x="1660" y="1852"/>
                        </a:lnTo>
                        <a:lnTo>
                          <a:pt x="1761" y="1781"/>
                        </a:lnTo>
                        <a:lnTo>
                          <a:pt x="1775" y="1733"/>
                        </a:lnTo>
                        <a:lnTo>
                          <a:pt x="1806" y="1679"/>
                        </a:lnTo>
                        <a:lnTo>
                          <a:pt x="1846" y="1645"/>
                        </a:lnTo>
                        <a:lnTo>
                          <a:pt x="1850" y="1563"/>
                        </a:lnTo>
                        <a:lnTo>
                          <a:pt x="1842" y="1541"/>
                        </a:lnTo>
                        <a:lnTo>
                          <a:pt x="1847" y="1478"/>
                        </a:lnTo>
                        <a:lnTo>
                          <a:pt x="1860" y="1470"/>
                        </a:lnTo>
                        <a:lnTo>
                          <a:pt x="1862" y="1443"/>
                        </a:lnTo>
                        <a:lnTo>
                          <a:pt x="1868" y="1420"/>
                        </a:lnTo>
                        <a:lnTo>
                          <a:pt x="1868" y="1392"/>
                        </a:lnTo>
                        <a:lnTo>
                          <a:pt x="1873" y="1384"/>
                        </a:lnTo>
                        <a:lnTo>
                          <a:pt x="1883" y="1359"/>
                        </a:lnTo>
                        <a:lnTo>
                          <a:pt x="1888" y="1150"/>
                        </a:lnTo>
                        <a:lnTo>
                          <a:pt x="1910" y="1114"/>
                        </a:lnTo>
                        <a:lnTo>
                          <a:pt x="1878" y="1108"/>
                        </a:lnTo>
                        <a:lnTo>
                          <a:pt x="1844" y="1077"/>
                        </a:lnTo>
                        <a:lnTo>
                          <a:pt x="1794" y="1058"/>
                        </a:lnTo>
                        <a:lnTo>
                          <a:pt x="1706" y="1106"/>
                        </a:lnTo>
                        <a:lnTo>
                          <a:pt x="1666" y="1095"/>
                        </a:lnTo>
                        <a:lnTo>
                          <a:pt x="1627" y="1010"/>
                        </a:lnTo>
                        <a:lnTo>
                          <a:pt x="1571" y="768"/>
                        </a:lnTo>
                        <a:lnTo>
                          <a:pt x="1555" y="716"/>
                        </a:lnTo>
                        <a:lnTo>
                          <a:pt x="1513" y="703"/>
                        </a:lnTo>
                        <a:lnTo>
                          <a:pt x="1459" y="665"/>
                        </a:lnTo>
                        <a:lnTo>
                          <a:pt x="1356" y="707"/>
                        </a:lnTo>
                        <a:lnTo>
                          <a:pt x="1292" y="684"/>
                        </a:lnTo>
                        <a:lnTo>
                          <a:pt x="1189" y="691"/>
                        </a:lnTo>
                        <a:lnTo>
                          <a:pt x="1154" y="675"/>
                        </a:lnTo>
                        <a:lnTo>
                          <a:pt x="1070" y="681"/>
                        </a:lnTo>
                        <a:lnTo>
                          <a:pt x="1054" y="633"/>
                        </a:lnTo>
                        <a:lnTo>
                          <a:pt x="1070" y="584"/>
                        </a:lnTo>
                        <a:lnTo>
                          <a:pt x="1057" y="530"/>
                        </a:lnTo>
                        <a:lnTo>
                          <a:pt x="1080" y="395"/>
                        </a:lnTo>
                        <a:lnTo>
                          <a:pt x="1035" y="328"/>
                        </a:lnTo>
                        <a:lnTo>
                          <a:pt x="1031" y="260"/>
                        </a:lnTo>
                        <a:lnTo>
                          <a:pt x="977" y="218"/>
                        </a:lnTo>
                        <a:lnTo>
                          <a:pt x="990" y="170"/>
                        </a:lnTo>
                        <a:lnTo>
                          <a:pt x="945" y="119"/>
                        </a:lnTo>
                        <a:lnTo>
                          <a:pt x="909" y="112"/>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09" name="Bolivia">
                    <a:extLst>
                      <a:ext uri="{FF2B5EF4-FFF2-40B4-BE49-F238E27FC236}">
                        <a16:creationId xmlns:a16="http://schemas.microsoft.com/office/drawing/2014/main" id="{00000000-0008-0000-0A00-00006D000000}"/>
                      </a:ext>
                    </a:extLst>
                  </xdr:cNvPr>
                  <xdr:cNvSpPr>
                    <a:spLocks/>
                  </xdr:cNvSpPr>
                </xdr:nvSpPr>
                <xdr:spPr bwMode="auto">
                  <a:xfrm>
                    <a:off x="4062" y="1957"/>
                    <a:ext cx="530" cy="592"/>
                  </a:xfrm>
                  <a:custGeom>
                    <a:avLst/>
                    <a:gdLst>
                      <a:gd name="T0" fmla="*/ 170 w 2776"/>
                      <a:gd name="T1" fmla="*/ 693 h 3105"/>
                      <a:gd name="T2" fmla="*/ 165 w 2776"/>
                      <a:gd name="T3" fmla="*/ 980 h 3105"/>
                      <a:gd name="T4" fmla="*/ 128 w 2776"/>
                      <a:gd name="T5" fmla="*/ 1230 h 3105"/>
                      <a:gd name="T6" fmla="*/ 157 w 2776"/>
                      <a:gd name="T7" fmla="*/ 1362 h 3105"/>
                      <a:gd name="T8" fmla="*/ 194 w 2776"/>
                      <a:gd name="T9" fmla="*/ 1598 h 3105"/>
                      <a:gd name="T10" fmla="*/ 65 w 2776"/>
                      <a:gd name="T11" fmla="*/ 1763 h 3105"/>
                      <a:gd name="T12" fmla="*/ 117 w 2776"/>
                      <a:gd name="T13" fmla="*/ 1817 h 3105"/>
                      <a:gd name="T14" fmla="*/ 178 w 2776"/>
                      <a:gd name="T15" fmla="*/ 1915 h 3105"/>
                      <a:gd name="T16" fmla="*/ 199 w 2776"/>
                      <a:gd name="T17" fmla="*/ 2023 h 3105"/>
                      <a:gd name="T18" fmla="*/ 253 w 2776"/>
                      <a:gd name="T19" fmla="*/ 2172 h 3105"/>
                      <a:gd name="T20" fmla="*/ 337 w 2776"/>
                      <a:gd name="T21" fmla="*/ 2353 h 3105"/>
                      <a:gd name="T22" fmla="*/ 330 w 2776"/>
                      <a:gd name="T23" fmla="*/ 2562 h 3105"/>
                      <a:gd name="T24" fmla="*/ 665 w 2776"/>
                      <a:gd name="T25" fmla="*/ 3105 h 3105"/>
                      <a:gd name="T26" fmla="*/ 716 w 2776"/>
                      <a:gd name="T27" fmla="*/ 3070 h 3105"/>
                      <a:gd name="T28" fmla="*/ 870 w 2776"/>
                      <a:gd name="T29" fmla="*/ 2864 h 3105"/>
                      <a:gd name="T30" fmla="*/ 1047 w 2776"/>
                      <a:gd name="T31" fmla="*/ 2886 h 3105"/>
                      <a:gd name="T32" fmla="*/ 1214 w 2776"/>
                      <a:gd name="T33" fmla="*/ 2873 h 3105"/>
                      <a:gd name="T34" fmla="*/ 1298 w 2776"/>
                      <a:gd name="T35" fmla="*/ 3031 h 3105"/>
                      <a:gd name="T36" fmla="*/ 1330 w 2776"/>
                      <a:gd name="T37" fmla="*/ 2989 h 3105"/>
                      <a:gd name="T38" fmla="*/ 1391 w 2776"/>
                      <a:gd name="T39" fmla="*/ 2854 h 3105"/>
                      <a:gd name="T40" fmla="*/ 1674 w 2776"/>
                      <a:gd name="T41" fmla="*/ 2897 h 3105"/>
                      <a:gd name="T42" fmla="*/ 1757 w 2776"/>
                      <a:gd name="T43" fmla="*/ 2641 h 3105"/>
                      <a:gd name="T44" fmla="*/ 1796 w 2776"/>
                      <a:gd name="T45" fmla="*/ 2440 h 3105"/>
                      <a:gd name="T46" fmla="*/ 1877 w 2776"/>
                      <a:gd name="T47" fmla="*/ 2286 h 3105"/>
                      <a:gd name="T48" fmla="*/ 2583 w 2776"/>
                      <a:gd name="T49" fmla="*/ 2314 h 3105"/>
                      <a:gd name="T50" fmla="*/ 2673 w 2776"/>
                      <a:gd name="T51" fmla="*/ 2308 h 3105"/>
                      <a:gd name="T52" fmla="*/ 2770 w 2776"/>
                      <a:gd name="T53" fmla="*/ 1948 h 3105"/>
                      <a:gd name="T54" fmla="*/ 2545 w 2776"/>
                      <a:gd name="T55" fmla="*/ 1626 h 3105"/>
                      <a:gd name="T56" fmla="*/ 2140 w 2776"/>
                      <a:gd name="T57" fmla="*/ 1376 h 3105"/>
                      <a:gd name="T58" fmla="*/ 2063 w 2776"/>
                      <a:gd name="T59" fmla="*/ 1099 h 3105"/>
                      <a:gd name="T60" fmla="*/ 1966 w 2776"/>
                      <a:gd name="T61" fmla="*/ 907 h 3105"/>
                      <a:gd name="T62" fmla="*/ 1735 w 2776"/>
                      <a:gd name="T63" fmla="*/ 875 h 3105"/>
                      <a:gd name="T64" fmla="*/ 1565 w 2776"/>
                      <a:gd name="T65" fmla="*/ 756 h 3105"/>
                      <a:gd name="T66" fmla="*/ 1391 w 2776"/>
                      <a:gd name="T67" fmla="*/ 688 h 3105"/>
                      <a:gd name="T68" fmla="*/ 1201 w 2776"/>
                      <a:gd name="T69" fmla="*/ 656 h 3105"/>
                      <a:gd name="T70" fmla="*/ 1031 w 2776"/>
                      <a:gd name="T71" fmla="*/ 540 h 3105"/>
                      <a:gd name="T72" fmla="*/ 925 w 2776"/>
                      <a:gd name="T73" fmla="*/ 367 h 3105"/>
                      <a:gd name="T74" fmla="*/ 951 w 2776"/>
                      <a:gd name="T75" fmla="*/ 155 h 3105"/>
                      <a:gd name="T76" fmla="*/ 906 w 2776"/>
                      <a:gd name="T77" fmla="*/ 0 h 3105"/>
                      <a:gd name="T78" fmla="*/ 761 w 2776"/>
                      <a:gd name="T79" fmla="*/ 0 h 3105"/>
                      <a:gd name="T80" fmla="*/ 510 w 2776"/>
                      <a:gd name="T81" fmla="*/ 116 h 3105"/>
                      <a:gd name="T82" fmla="*/ 353 w 2776"/>
                      <a:gd name="T83" fmla="*/ 235 h 3105"/>
                      <a:gd name="T84" fmla="*/ 205 w 2776"/>
                      <a:gd name="T85" fmla="*/ 309 h 3105"/>
                      <a:gd name="T86" fmla="*/ 205 w 2776"/>
                      <a:gd name="T87" fmla="*/ 599 h 31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2776" h="3105">
                        <a:moveTo>
                          <a:pt x="205" y="599"/>
                        </a:moveTo>
                        <a:lnTo>
                          <a:pt x="206" y="631"/>
                        </a:lnTo>
                        <a:lnTo>
                          <a:pt x="170" y="693"/>
                        </a:lnTo>
                        <a:lnTo>
                          <a:pt x="171" y="847"/>
                        </a:lnTo>
                        <a:lnTo>
                          <a:pt x="144" y="917"/>
                        </a:lnTo>
                        <a:lnTo>
                          <a:pt x="165" y="980"/>
                        </a:lnTo>
                        <a:lnTo>
                          <a:pt x="171" y="1123"/>
                        </a:lnTo>
                        <a:lnTo>
                          <a:pt x="155" y="1200"/>
                        </a:lnTo>
                        <a:lnTo>
                          <a:pt x="128" y="1230"/>
                        </a:lnTo>
                        <a:lnTo>
                          <a:pt x="138" y="1277"/>
                        </a:lnTo>
                        <a:lnTo>
                          <a:pt x="152" y="1306"/>
                        </a:lnTo>
                        <a:lnTo>
                          <a:pt x="157" y="1362"/>
                        </a:lnTo>
                        <a:lnTo>
                          <a:pt x="134" y="1397"/>
                        </a:lnTo>
                        <a:lnTo>
                          <a:pt x="199" y="1545"/>
                        </a:lnTo>
                        <a:lnTo>
                          <a:pt x="194" y="1598"/>
                        </a:lnTo>
                        <a:lnTo>
                          <a:pt x="149" y="1657"/>
                        </a:lnTo>
                        <a:lnTo>
                          <a:pt x="99" y="1691"/>
                        </a:lnTo>
                        <a:lnTo>
                          <a:pt x="65" y="1763"/>
                        </a:lnTo>
                        <a:lnTo>
                          <a:pt x="85" y="1784"/>
                        </a:lnTo>
                        <a:lnTo>
                          <a:pt x="112" y="1789"/>
                        </a:lnTo>
                        <a:lnTo>
                          <a:pt x="117" y="1817"/>
                        </a:lnTo>
                        <a:lnTo>
                          <a:pt x="128" y="1819"/>
                        </a:lnTo>
                        <a:lnTo>
                          <a:pt x="133" y="1875"/>
                        </a:lnTo>
                        <a:lnTo>
                          <a:pt x="178" y="1915"/>
                        </a:lnTo>
                        <a:lnTo>
                          <a:pt x="202" y="1938"/>
                        </a:lnTo>
                        <a:lnTo>
                          <a:pt x="208" y="1979"/>
                        </a:lnTo>
                        <a:lnTo>
                          <a:pt x="199" y="2023"/>
                        </a:lnTo>
                        <a:lnTo>
                          <a:pt x="206" y="2047"/>
                        </a:lnTo>
                        <a:lnTo>
                          <a:pt x="218" y="2122"/>
                        </a:lnTo>
                        <a:lnTo>
                          <a:pt x="253" y="2172"/>
                        </a:lnTo>
                        <a:lnTo>
                          <a:pt x="354" y="2254"/>
                        </a:lnTo>
                        <a:lnTo>
                          <a:pt x="363" y="2288"/>
                        </a:lnTo>
                        <a:lnTo>
                          <a:pt x="337" y="2353"/>
                        </a:lnTo>
                        <a:lnTo>
                          <a:pt x="353" y="2398"/>
                        </a:lnTo>
                        <a:lnTo>
                          <a:pt x="298" y="2517"/>
                        </a:lnTo>
                        <a:lnTo>
                          <a:pt x="330" y="2562"/>
                        </a:lnTo>
                        <a:lnTo>
                          <a:pt x="440" y="2664"/>
                        </a:lnTo>
                        <a:lnTo>
                          <a:pt x="604" y="3105"/>
                        </a:lnTo>
                        <a:lnTo>
                          <a:pt x="665" y="3105"/>
                        </a:lnTo>
                        <a:lnTo>
                          <a:pt x="681" y="3076"/>
                        </a:lnTo>
                        <a:lnTo>
                          <a:pt x="716" y="3069"/>
                        </a:lnTo>
                        <a:lnTo>
                          <a:pt x="716" y="3070"/>
                        </a:lnTo>
                        <a:lnTo>
                          <a:pt x="745" y="3034"/>
                        </a:lnTo>
                        <a:lnTo>
                          <a:pt x="784" y="2954"/>
                        </a:lnTo>
                        <a:lnTo>
                          <a:pt x="870" y="2864"/>
                        </a:lnTo>
                        <a:lnTo>
                          <a:pt x="928" y="2844"/>
                        </a:lnTo>
                        <a:lnTo>
                          <a:pt x="983" y="2893"/>
                        </a:lnTo>
                        <a:lnTo>
                          <a:pt x="1047" y="2886"/>
                        </a:lnTo>
                        <a:lnTo>
                          <a:pt x="1086" y="2877"/>
                        </a:lnTo>
                        <a:lnTo>
                          <a:pt x="1134" y="2889"/>
                        </a:lnTo>
                        <a:lnTo>
                          <a:pt x="1214" y="2873"/>
                        </a:lnTo>
                        <a:lnTo>
                          <a:pt x="1256" y="2880"/>
                        </a:lnTo>
                        <a:lnTo>
                          <a:pt x="1266" y="2938"/>
                        </a:lnTo>
                        <a:lnTo>
                          <a:pt x="1298" y="3031"/>
                        </a:lnTo>
                        <a:lnTo>
                          <a:pt x="1314" y="3056"/>
                        </a:lnTo>
                        <a:lnTo>
                          <a:pt x="1333" y="3031"/>
                        </a:lnTo>
                        <a:lnTo>
                          <a:pt x="1330" y="2989"/>
                        </a:lnTo>
                        <a:lnTo>
                          <a:pt x="1356" y="2947"/>
                        </a:lnTo>
                        <a:lnTo>
                          <a:pt x="1356" y="2905"/>
                        </a:lnTo>
                        <a:lnTo>
                          <a:pt x="1391" y="2854"/>
                        </a:lnTo>
                        <a:lnTo>
                          <a:pt x="1520" y="2854"/>
                        </a:lnTo>
                        <a:lnTo>
                          <a:pt x="1632" y="2857"/>
                        </a:lnTo>
                        <a:lnTo>
                          <a:pt x="1674" y="2897"/>
                        </a:lnTo>
                        <a:lnTo>
                          <a:pt x="1692" y="2822"/>
                        </a:lnTo>
                        <a:lnTo>
                          <a:pt x="1752" y="2700"/>
                        </a:lnTo>
                        <a:lnTo>
                          <a:pt x="1757" y="2641"/>
                        </a:lnTo>
                        <a:lnTo>
                          <a:pt x="1748" y="2580"/>
                        </a:lnTo>
                        <a:lnTo>
                          <a:pt x="1726" y="2544"/>
                        </a:lnTo>
                        <a:lnTo>
                          <a:pt x="1796" y="2440"/>
                        </a:lnTo>
                        <a:lnTo>
                          <a:pt x="1825" y="2357"/>
                        </a:lnTo>
                        <a:lnTo>
                          <a:pt x="1825" y="2320"/>
                        </a:lnTo>
                        <a:lnTo>
                          <a:pt x="1877" y="2286"/>
                        </a:lnTo>
                        <a:lnTo>
                          <a:pt x="2182" y="2202"/>
                        </a:lnTo>
                        <a:lnTo>
                          <a:pt x="2435" y="2205"/>
                        </a:lnTo>
                        <a:lnTo>
                          <a:pt x="2583" y="2314"/>
                        </a:lnTo>
                        <a:lnTo>
                          <a:pt x="2619" y="2321"/>
                        </a:lnTo>
                        <a:lnTo>
                          <a:pt x="2643" y="2349"/>
                        </a:lnTo>
                        <a:lnTo>
                          <a:pt x="2673" y="2308"/>
                        </a:lnTo>
                        <a:lnTo>
                          <a:pt x="2667" y="2276"/>
                        </a:lnTo>
                        <a:lnTo>
                          <a:pt x="2776" y="2057"/>
                        </a:lnTo>
                        <a:lnTo>
                          <a:pt x="2770" y="1948"/>
                        </a:lnTo>
                        <a:lnTo>
                          <a:pt x="2654" y="1742"/>
                        </a:lnTo>
                        <a:lnTo>
                          <a:pt x="2538" y="1716"/>
                        </a:lnTo>
                        <a:lnTo>
                          <a:pt x="2545" y="1626"/>
                        </a:lnTo>
                        <a:lnTo>
                          <a:pt x="2525" y="1485"/>
                        </a:lnTo>
                        <a:lnTo>
                          <a:pt x="2133" y="1479"/>
                        </a:lnTo>
                        <a:lnTo>
                          <a:pt x="2140" y="1376"/>
                        </a:lnTo>
                        <a:lnTo>
                          <a:pt x="2056" y="1234"/>
                        </a:lnTo>
                        <a:lnTo>
                          <a:pt x="2082" y="1183"/>
                        </a:lnTo>
                        <a:lnTo>
                          <a:pt x="2063" y="1099"/>
                        </a:lnTo>
                        <a:lnTo>
                          <a:pt x="2076" y="997"/>
                        </a:lnTo>
                        <a:lnTo>
                          <a:pt x="2056" y="958"/>
                        </a:lnTo>
                        <a:lnTo>
                          <a:pt x="1966" y="907"/>
                        </a:lnTo>
                        <a:lnTo>
                          <a:pt x="1838" y="919"/>
                        </a:lnTo>
                        <a:lnTo>
                          <a:pt x="1780" y="887"/>
                        </a:lnTo>
                        <a:lnTo>
                          <a:pt x="1735" y="875"/>
                        </a:lnTo>
                        <a:lnTo>
                          <a:pt x="1722" y="810"/>
                        </a:lnTo>
                        <a:lnTo>
                          <a:pt x="1661" y="788"/>
                        </a:lnTo>
                        <a:lnTo>
                          <a:pt x="1565" y="756"/>
                        </a:lnTo>
                        <a:lnTo>
                          <a:pt x="1529" y="759"/>
                        </a:lnTo>
                        <a:lnTo>
                          <a:pt x="1449" y="672"/>
                        </a:lnTo>
                        <a:lnTo>
                          <a:pt x="1391" y="688"/>
                        </a:lnTo>
                        <a:lnTo>
                          <a:pt x="1314" y="611"/>
                        </a:lnTo>
                        <a:lnTo>
                          <a:pt x="1221" y="633"/>
                        </a:lnTo>
                        <a:lnTo>
                          <a:pt x="1201" y="656"/>
                        </a:lnTo>
                        <a:lnTo>
                          <a:pt x="1153" y="611"/>
                        </a:lnTo>
                        <a:lnTo>
                          <a:pt x="1083" y="566"/>
                        </a:lnTo>
                        <a:lnTo>
                          <a:pt x="1031" y="540"/>
                        </a:lnTo>
                        <a:lnTo>
                          <a:pt x="1015" y="473"/>
                        </a:lnTo>
                        <a:lnTo>
                          <a:pt x="964" y="450"/>
                        </a:lnTo>
                        <a:lnTo>
                          <a:pt x="925" y="367"/>
                        </a:lnTo>
                        <a:lnTo>
                          <a:pt x="944" y="322"/>
                        </a:lnTo>
                        <a:lnTo>
                          <a:pt x="915" y="219"/>
                        </a:lnTo>
                        <a:lnTo>
                          <a:pt x="951" y="155"/>
                        </a:lnTo>
                        <a:lnTo>
                          <a:pt x="925" y="74"/>
                        </a:lnTo>
                        <a:lnTo>
                          <a:pt x="932" y="23"/>
                        </a:lnTo>
                        <a:lnTo>
                          <a:pt x="906" y="0"/>
                        </a:lnTo>
                        <a:lnTo>
                          <a:pt x="854" y="33"/>
                        </a:lnTo>
                        <a:lnTo>
                          <a:pt x="809" y="0"/>
                        </a:lnTo>
                        <a:lnTo>
                          <a:pt x="761" y="0"/>
                        </a:lnTo>
                        <a:lnTo>
                          <a:pt x="690" y="36"/>
                        </a:lnTo>
                        <a:lnTo>
                          <a:pt x="617" y="49"/>
                        </a:lnTo>
                        <a:lnTo>
                          <a:pt x="510" y="116"/>
                        </a:lnTo>
                        <a:lnTo>
                          <a:pt x="472" y="216"/>
                        </a:lnTo>
                        <a:lnTo>
                          <a:pt x="408" y="235"/>
                        </a:lnTo>
                        <a:lnTo>
                          <a:pt x="353" y="235"/>
                        </a:lnTo>
                        <a:lnTo>
                          <a:pt x="305" y="273"/>
                        </a:lnTo>
                        <a:lnTo>
                          <a:pt x="270" y="273"/>
                        </a:lnTo>
                        <a:lnTo>
                          <a:pt x="205" y="309"/>
                        </a:lnTo>
                        <a:lnTo>
                          <a:pt x="141" y="306"/>
                        </a:lnTo>
                        <a:lnTo>
                          <a:pt x="0" y="306"/>
                        </a:lnTo>
                        <a:lnTo>
                          <a:pt x="205" y="599"/>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12" name="Perú">
                    <a:extLst>
                      <a:ext uri="{FF2B5EF4-FFF2-40B4-BE49-F238E27FC236}">
                        <a16:creationId xmlns:a16="http://schemas.microsoft.com/office/drawing/2014/main" id="{00000000-0008-0000-0A00-000070000000}"/>
                      </a:ext>
                    </a:extLst>
                  </xdr:cNvPr>
                  <xdr:cNvSpPr>
                    <a:spLocks/>
                  </xdr:cNvSpPr>
                </xdr:nvSpPr>
                <xdr:spPr bwMode="auto">
                  <a:xfrm>
                    <a:off x="3552" y="1537"/>
                    <a:ext cx="549" cy="809"/>
                  </a:xfrm>
                  <a:custGeom>
                    <a:avLst/>
                    <a:gdLst>
                      <a:gd name="T0" fmla="*/ 2762 w 2879"/>
                      <a:gd name="T1" fmla="*/ 4122 h 4239"/>
                      <a:gd name="T2" fmla="*/ 2790 w 2879"/>
                      <a:gd name="T3" fmla="*/ 4016 h 4239"/>
                      <a:gd name="T4" fmla="*/ 2772 w 2879"/>
                      <a:gd name="T5" fmla="*/ 3890 h 4239"/>
                      <a:gd name="T6" fmla="*/ 2807 w 2879"/>
                      <a:gd name="T7" fmla="*/ 3596 h 4239"/>
                      <a:gd name="T8" fmla="*/ 2801 w 2879"/>
                      <a:gd name="T9" fmla="*/ 3429 h 4239"/>
                      <a:gd name="T10" fmla="*/ 2817 w 2879"/>
                      <a:gd name="T11" fmla="*/ 3116 h 4239"/>
                      <a:gd name="T12" fmla="*/ 2878 w 2879"/>
                      <a:gd name="T13" fmla="*/ 2798 h 4239"/>
                      <a:gd name="T14" fmla="*/ 2620 w 2879"/>
                      <a:gd name="T15" fmla="*/ 2495 h 4239"/>
                      <a:gd name="T16" fmla="*/ 2457 w 2879"/>
                      <a:gd name="T17" fmla="*/ 2492 h 4239"/>
                      <a:gd name="T18" fmla="*/ 2461 w 2879"/>
                      <a:gd name="T19" fmla="*/ 2212 h 4239"/>
                      <a:gd name="T20" fmla="*/ 2275 w 2879"/>
                      <a:gd name="T21" fmla="*/ 2270 h 4239"/>
                      <a:gd name="T22" fmla="*/ 2003 w 2879"/>
                      <a:gd name="T23" fmla="*/ 2126 h 4239"/>
                      <a:gd name="T24" fmla="*/ 1747 w 2879"/>
                      <a:gd name="T25" fmla="*/ 1879 h 4239"/>
                      <a:gd name="T26" fmla="*/ 1699 w 2879"/>
                      <a:gd name="T27" fmla="*/ 1706 h 4239"/>
                      <a:gd name="T28" fmla="*/ 1718 w 2879"/>
                      <a:gd name="T29" fmla="*/ 1557 h 4239"/>
                      <a:gd name="T30" fmla="*/ 1829 w 2879"/>
                      <a:gd name="T31" fmla="*/ 1448 h 4239"/>
                      <a:gd name="T32" fmla="*/ 1881 w 2879"/>
                      <a:gd name="T33" fmla="*/ 1241 h 4239"/>
                      <a:gd name="T34" fmla="*/ 2015 w 2879"/>
                      <a:gd name="T35" fmla="*/ 1086 h 4239"/>
                      <a:gd name="T36" fmla="*/ 2336 w 2879"/>
                      <a:gd name="T37" fmla="*/ 976 h 4239"/>
                      <a:gd name="T38" fmla="*/ 2432 w 2879"/>
                      <a:gd name="T39" fmla="*/ 944 h 4239"/>
                      <a:gd name="T40" fmla="*/ 2544 w 2879"/>
                      <a:gd name="T41" fmla="*/ 971 h 4239"/>
                      <a:gd name="T42" fmla="*/ 2388 w 2879"/>
                      <a:gd name="T43" fmla="*/ 873 h 4239"/>
                      <a:gd name="T44" fmla="*/ 2478 w 2879"/>
                      <a:gd name="T45" fmla="*/ 586 h 4239"/>
                      <a:gd name="T46" fmla="*/ 2363 w 2879"/>
                      <a:gd name="T47" fmla="*/ 507 h 4239"/>
                      <a:gd name="T48" fmla="*/ 2132 w 2879"/>
                      <a:gd name="T49" fmla="*/ 504 h 4239"/>
                      <a:gd name="T50" fmla="*/ 1946 w 2879"/>
                      <a:gd name="T51" fmla="*/ 548 h 4239"/>
                      <a:gd name="T52" fmla="*/ 1859 w 2879"/>
                      <a:gd name="T53" fmla="*/ 487 h 4239"/>
                      <a:gd name="T54" fmla="*/ 1788 w 2879"/>
                      <a:gd name="T55" fmla="*/ 355 h 4239"/>
                      <a:gd name="T56" fmla="*/ 1572 w 2879"/>
                      <a:gd name="T57" fmla="*/ 185 h 4239"/>
                      <a:gd name="T58" fmla="*/ 1452 w 2879"/>
                      <a:gd name="T59" fmla="*/ 45 h 4239"/>
                      <a:gd name="T60" fmla="*/ 1330 w 2879"/>
                      <a:gd name="T61" fmla="*/ 2 h 4239"/>
                      <a:gd name="T62" fmla="*/ 1389 w 2879"/>
                      <a:gd name="T63" fmla="*/ 187 h 4239"/>
                      <a:gd name="T64" fmla="*/ 1267 w 2879"/>
                      <a:gd name="T65" fmla="*/ 406 h 4239"/>
                      <a:gd name="T66" fmla="*/ 757 w 2879"/>
                      <a:gd name="T67" fmla="*/ 719 h 4239"/>
                      <a:gd name="T68" fmla="*/ 449 w 2879"/>
                      <a:gd name="T69" fmla="*/ 1031 h 4239"/>
                      <a:gd name="T70" fmla="*/ 271 w 2879"/>
                      <a:gd name="T71" fmla="*/ 989 h 4239"/>
                      <a:gd name="T72" fmla="*/ 303 w 2879"/>
                      <a:gd name="T73" fmla="*/ 878 h 4239"/>
                      <a:gd name="T74" fmla="*/ 151 w 2879"/>
                      <a:gd name="T75" fmla="*/ 857 h 4239"/>
                      <a:gd name="T76" fmla="*/ 0 w 2879"/>
                      <a:gd name="T77" fmla="*/ 1069 h 4239"/>
                      <a:gd name="T78" fmla="*/ 18 w 2879"/>
                      <a:gd name="T79" fmla="*/ 1170 h 4239"/>
                      <a:gd name="T80" fmla="*/ 90 w 2879"/>
                      <a:gd name="T81" fmla="*/ 1339 h 4239"/>
                      <a:gd name="T82" fmla="*/ 45 w 2879"/>
                      <a:gd name="T83" fmla="*/ 1425 h 4239"/>
                      <a:gd name="T84" fmla="*/ 308 w 2879"/>
                      <a:gd name="T85" fmla="*/ 1568 h 4239"/>
                      <a:gd name="T86" fmla="*/ 421 w 2879"/>
                      <a:gd name="T87" fmla="*/ 1748 h 4239"/>
                      <a:gd name="T88" fmla="*/ 589 w 2879"/>
                      <a:gd name="T89" fmla="*/ 1969 h 4239"/>
                      <a:gd name="T90" fmla="*/ 689 w 2879"/>
                      <a:gd name="T91" fmla="*/ 2155 h 4239"/>
                      <a:gd name="T92" fmla="*/ 759 w 2879"/>
                      <a:gd name="T93" fmla="*/ 2375 h 4239"/>
                      <a:gd name="T94" fmla="*/ 854 w 2879"/>
                      <a:gd name="T95" fmla="*/ 2577 h 4239"/>
                      <a:gd name="T96" fmla="*/ 985 w 2879"/>
                      <a:gd name="T97" fmla="*/ 2757 h 4239"/>
                      <a:gd name="T98" fmla="*/ 1139 w 2879"/>
                      <a:gd name="T99" fmla="*/ 2960 h 4239"/>
                      <a:gd name="T100" fmla="*/ 1212 w 2879"/>
                      <a:gd name="T101" fmla="*/ 3166 h 4239"/>
                      <a:gd name="T102" fmla="*/ 1197 w 2879"/>
                      <a:gd name="T103" fmla="*/ 3244 h 4239"/>
                      <a:gd name="T104" fmla="*/ 1249 w 2879"/>
                      <a:gd name="T105" fmla="*/ 3310 h 4239"/>
                      <a:gd name="T106" fmla="*/ 1430 w 2879"/>
                      <a:gd name="T107" fmla="*/ 3469 h 4239"/>
                      <a:gd name="T108" fmla="*/ 1533 w 2879"/>
                      <a:gd name="T109" fmla="*/ 3551 h 4239"/>
                      <a:gd name="T110" fmla="*/ 1647 w 2879"/>
                      <a:gd name="T111" fmla="*/ 3603 h 4239"/>
                      <a:gd name="T112" fmla="*/ 1790 w 2879"/>
                      <a:gd name="T113" fmla="*/ 3726 h 4239"/>
                      <a:gd name="T114" fmla="*/ 1987 w 2879"/>
                      <a:gd name="T115" fmla="*/ 3801 h 4239"/>
                      <a:gd name="T116" fmla="*/ 2119 w 2879"/>
                      <a:gd name="T117" fmla="*/ 3866 h 4239"/>
                      <a:gd name="T118" fmla="*/ 2292 w 2879"/>
                      <a:gd name="T119" fmla="*/ 3989 h 4239"/>
                      <a:gd name="T120" fmla="*/ 2355 w 2879"/>
                      <a:gd name="T121" fmla="*/ 4082 h 4239"/>
                      <a:gd name="T122" fmla="*/ 2562 w 2879"/>
                      <a:gd name="T123" fmla="*/ 4231 h 42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2879" h="4239">
                        <a:moveTo>
                          <a:pt x="2674" y="4180"/>
                        </a:moveTo>
                        <a:lnTo>
                          <a:pt x="2703" y="4186"/>
                        </a:lnTo>
                        <a:lnTo>
                          <a:pt x="2746" y="4159"/>
                        </a:lnTo>
                        <a:lnTo>
                          <a:pt x="2762" y="4122"/>
                        </a:lnTo>
                        <a:lnTo>
                          <a:pt x="2722" y="4084"/>
                        </a:lnTo>
                        <a:lnTo>
                          <a:pt x="2737" y="4045"/>
                        </a:lnTo>
                        <a:lnTo>
                          <a:pt x="2759" y="4008"/>
                        </a:lnTo>
                        <a:lnTo>
                          <a:pt x="2790" y="4016"/>
                        </a:lnTo>
                        <a:lnTo>
                          <a:pt x="2785" y="3988"/>
                        </a:lnTo>
                        <a:lnTo>
                          <a:pt x="2758" y="3983"/>
                        </a:lnTo>
                        <a:lnTo>
                          <a:pt x="2738" y="3962"/>
                        </a:lnTo>
                        <a:lnTo>
                          <a:pt x="2772" y="3890"/>
                        </a:lnTo>
                        <a:lnTo>
                          <a:pt x="2822" y="3856"/>
                        </a:lnTo>
                        <a:lnTo>
                          <a:pt x="2867" y="3797"/>
                        </a:lnTo>
                        <a:lnTo>
                          <a:pt x="2872" y="3744"/>
                        </a:lnTo>
                        <a:lnTo>
                          <a:pt x="2807" y="3596"/>
                        </a:lnTo>
                        <a:lnTo>
                          <a:pt x="2830" y="3561"/>
                        </a:lnTo>
                        <a:lnTo>
                          <a:pt x="2825" y="3505"/>
                        </a:lnTo>
                        <a:lnTo>
                          <a:pt x="2811" y="3476"/>
                        </a:lnTo>
                        <a:lnTo>
                          <a:pt x="2801" y="3429"/>
                        </a:lnTo>
                        <a:lnTo>
                          <a:pt x="2828" y="3399"/>
                        </a:lnTo>
                        <a:lnTo>
                          <a:pt x="2844" y="3322"/>
                        </a:lnTo>
                        <a:lnTo>
                          <a:pt x="2838" y="3179"/>
                        </a:lnTo>
                        <a:lnTo>
                          <a:pt x="2817" y="3116"/>
                        </a:lnTo>
                        <a:lnTo>
                          <a:pt x="2844" y="3046"/>
                        </a:lnTo>
                        <a:lnTo>
                          <a:pt x="2843" y="2892"/>
                        </a:lnTo>
                        <a:lnTo>
                          <a:pt x="2879" y="2830"/>
                        </a:lnTo>
                        <a:lnTo>
                          <a:pt x="2878" y="2798"/>
                        </a:lnTo>
                        <a:lnTo>
                          <a:pt x="2673" y="2505"/>
                        </a:lnTo>
                        <a:lnTo>
                          <a:pt x="2666" y="2502"/>
                        </a:lnTo>
                        <a:lnTo>
                          <a:pt x="2644" y="2492"/>
                        </a:lnTo>
                        <a:lnTo>
                          <a:pt x="2620" y="2495"/>
                        </a:lnTo>
                        <a:lnTo>
                          <a:pt x="2571" y="2498"/>
                        </a:lnTo>
                        <a:lnTo>
                          <a:pt x="2529" y="2510"/>
                        </a:lnTo>
                        <a:lnTo>
                          <a:pt x="2485" y="2518"/>
                        </a:lnTo>
                        <a:lnTo>
                          <a:pt x="2457" y="2492"/>
                        </a:lnTo>
                        <a:lnTo>
                          <a:pt x="2455" y="2439"/>
                        </a:lnTo>
                        <a:lnTo>
                          <a:pt x="2443" y="2308"/>
                        </a:lnTo>
                        <a:lnTo>
                          <a:pt x="2444" y="2229"/>
                        </a:lnTo>
                        <a:lnTo>
                          <a:pt x="2461" y="2212"/>
                        </a:lnTo>
                        <a:lnTo>
                          <a:pt x="2471" y="2162"/>
                        </a:lnTo>
                        <a:lnTo>
                          <a:pt x="2448" y="2138"/>
                        </a:lnTo>
                        <a:lnTo>
                          <a:pt x="2369" y="2184"/>
                        </a:lnTo>
                        <a:lnTo>
                          <a:pt x="2275" y="2270"/>
                        </a:lnTo>
                        <a:lnTo>
                          <a:pt x="2162" y="2263"/>
                        </a:lnTo>
                        <a:lnTo>
                          <a:pt x="2066" y="2259"/>
                        </a:lnTo>
                        <a:lnTo>
                          <a:pt x="2052" y="2197"/>
                        </a:lnTo>
                        <a:lnTo>
                          <a:pt x="2003" y="2126"/>
                        </a:lnTo>
                        <a:lnTo>
                          <a:pt x="1938" y="2115"/>
                        </a:lnTo>
                        <a:lnTo>
                          <a:pt x="1800" y="2126"/>
                        </a:lnTo>
                        <a:lnTo>
                          <a:pt x="1856" y="2056"/>
                        </a:lnTo>
                        <a:lnTo>
                          <a:pt x="1747" y="1879"/>
                        </a:lnTo>
                        <a:lnTo>
                          <a:pt x="1686" y="1818"/>
                        </a:lnTo>
                        <a:lnTo>
                          <a:pt x="1697" y="1785"/>
                        </a:lnTo>
                        <a:lnTo>
                          <a:pt x="1681" y="1748"/>
                        </a:lnTo>
                        <a:lnTo>
                          <a:pt x="1699" y="1706"/>
                        </a:lnTo>
                        <a:lnTo>
                          <a:pt x="1707" y="1656"/>
                        </a:lnTo>
                        <a:lnTo>
                          <a:pt x="1692" y="1626"/>
                        </a:lnTo>
                        <a:lnTo>
                          <a:pt x="1715" y="1602"/>
                        </a:lnTo>
                        <a:lnTo>
                          <a:pt x="1718" y="1557"/>
                        </a:lnTo>
                        <a:lnTo>
                          <a:pt x="1780" y="1517"/>
                        </a:lnTo>
                        <a:lnTo>
                          <a:pt x="1812" y="1523"/>
                        </a:lnTo>
                        <a:lnTo>
                          <a:pt x="1849" y="1488"/>
                        </a:lnTo>
                        <a:lnTo>
                          <a:pt x="1829" y="1448"/>
                        </a:lnTo>
                        <a:lnTo>
                          <a:pt x="1808" y="1371"/>
                        </a:lnTo>
                        <a:lnTo>
                          <a:pt x="1869" y="1310"/>
                        </a:lnTo>
                        <a:lnTo>
                          <a:pt x="1859" y="1274"/>
                        </a:lnTo>
                        <a:lnTo>
                          <a:pt x="1881" y="1241"/>
                        </a:lnTo>
                        <a:lnTo>
                          <a:pt x="1875" y="1183"/>
                        </a:lnTo>
                        <a:lnTo>
                          <a:pt x="1915" y="1157"/>
                        </a:lnTo>
                        <a:lnTo>
                          <a:pt x="1968" y="1133"/>
                        </a:lnTo>
                        <a:lnTo>
                          <a:pt x="2015" y="1086"/>
                        </a:lnTo>
                        <a:lnTo>
                          <a:pt x="2040" y="1079"/>
                        </a:lnTo>
                        <a:lnTo>
                          <a:pt x="2069" y="1050"/>
                        </a:lnTo>
                        <a:lnTo>
                          <a:pt x="2183" y="1026"/>
                        </a:lnTo>
                        <a:lnTo>
                          <a:pt x="2336" y="976"/>
                        </a:lnTo>
                        <a:lnTo>
                          <a:pt x="2352" y="941"/>
                        </a:lnTo>
                        <a:lnTo>
                          <a:pt x="2371" y="949"/>
                        </a:lnTo>
                        <a:lnTo>
                          <a:pt x="2414" y="949"/>
                        </a:lnTo>
                        <a:lnTo>
                          <a:pt x="2432" y="944"/>
                        </a:lnTo>
                        <a:lnTo>
                          <a:pt x="2482" y="976"/>
                        </a:lnTo>
                        <a:lnTo>
                          <a:pt x="2477" y="990"/>
                        </a:lnTo>
                        <a:lnTo>
                          <a:pt x="2525" y="1003"/>
                        </a:lnTo>
                        <a:lnTo>
                          <a:pt x="2544" y="971"/>
                        </a:lnTo>
                        <a:lnTo>
                          <a:pt x="2528" y="901"/>
                        </a:lnTo>
                        <a:lnTo>
                          <a:pt x="2494" y="864"/>
                        </a:lnTo>
                        <a:lnTo>
                          <a:pt x="2438" y="868"/>
                        </a:lnTo>
                        <a:lnTo>
                          <a:pt x="2388" y="873"/>
                        </a:lnTo>
                        <a:lnTo>
                          <a:pt x="2381" y="846"/>
                        </a:lnTo>
                        <a:lnTo>
                          <a:pt x="2525" y="602"/>
                        </a:lnTo>
                        <a:lnTo>
                          <a:pt x="2522" y="572"/>
                        </a:lnTo>
                        <a:lnTo>
                          <a:pt x="2478" y="586"/>
                        </a:lnTo>
                        <a:lnTo>
                          <a:pt x="2456" y="556"/>
                        </a:lnTo>
                        <a:lnTo>
                          <a:pt x="2406" y="532"/>
                        </a:lnTo>
                        <a:lnTo>
                          <a:pt x="2381" y="533"/>
                        </a:lnTo>
                        <a:lnTo>
                          <a:pt x="2363" y="507"/>
                        </a:lnTo>
                        <a:lnTo>
                          <a:pt x="2323" y="507"/>
                        </a:lnTo>
                        <a:lnTo>
                          <a:pt x="2246" y="541"/>
                        </a:lnTo>
                        <a:lnTo>
                          <a:pt x="2193" y="516"/>
                        </a:lnTo>
                        <a:lnTo>
                          <a:pt x="2132" y="504"/>
                        </a:lnTo>
                        <a:lnTo>
                          <a:pt x="2061" y="536"/>
                        </a:lnTo>
                        <a:lnTo>
                          <a:pt x="2039" y="556"/>
                        </a:lnTo>
                        <a:lnTo>
                          <a:pt x="1984" y="557"/>
                        </a:lnTo>
                        <a:lnTo>
                          <a:pt x="1946" y="548"/>
                        </a:lnTo>
                        <a:lnTo>
                          <a:pt x="1899" y="559"/>
                        </a:lnTo>
                        <a:lnTo>
                          <a:pt x="1857" y="541"/>
                        </a:lnTo>
                        <a:lnTo>
                          <a:pt x="1845" y="509"/>
                        </a:lnTo>
                        <a:lnTo>
                          <a:pt x="1859" y="487"/>
                        </a:lnTo>
                        <a:lnTo>
                          <a:pt x="1840" y="430"/>
                        </a:lnTo>
                        <a:lnTo>
                          <a:pt x="1803" y="413"/>
                        </a:lnTo>
                        <a:lnTo>
                          <a:pt x="1787" y="408"/>
                        </a:lnTo>
                        <a:lnTo>
                          <a:pt x="1788" y="355"/>
                        </a:lnTo>
                        <a:lnTo>
                          <a:pt x="1744" y="289"/>
                        </a:lnTo>
                        <a:lnTo>
                          <a:pt x="1638" y="254"/>
                        </a:lnTo>
                        <a:lnTo>
                          <a:pt x="1609" y="254"/>
                        </a:lnTo>
                        <a:lnTo>
                          <a:pt x="1572" y="185"/>
                        </a:lnTo>
                        <a:lnTo>
                          <a:pt x="1567" y="143"/>
                        </a:lnTo>
                        <a:lnTo>
                          <a:pt x="1514" y="80"/>
                        </a:lnTo>
                        <a:lnTo>
                          <a:pt x="1501" y="56"/>
                        </a:lnTo>
                        <a:lnTo>
                          <a:pt x="1452" y="45"/>
                        </a:lnTo>
                        <a:lnTo>
                          <a:pt x="1371" y="26"/>
                        </a:lnTo>
                        <a:lnTo>
                          <a:pt x="1346" y="0"/>
                        </a:lnTo>
                        <a:lnTo>
                          <a:pt x="1330" y="2"/>
                        </a:lnTo>
                        <a:lnTo>
                          <a:pt x="1330" y="2"/>
                        </a:lnTo>
                        <a:lnTo>
                          <a:pt x="1340" y="35"/>
                        </a:lnTo>
                        <a:lnTo>
                          <a:pt x="1338" y="58"/>
                        </a:lnTo>
                        <a:lnTo>
                          <a:pt x="1384" y="145"/>
                        </a:lnTo>
                        <a:lnTo>
                          <a:pt x="1389" y="187"/>
                        </a:lnTo>
                        <a:lnTo>
                          <a:pt x="1378" y="238"/>
                        </a:lnTo>
                        <a:lnTo>
                          <a:pt x="1368" y="258"/>
                        </a:lnTo>
                        <a:lnTo>
                          <a:pt x="1329" y="261"/>
                        </a:lnTo>
                        <a:lnTo>
                          <a:pt x="1267" y="406"/>
                        </a:lnTo>
                        <a:lnTo>
                          <a:pt x="1113" y="548"/>
                        </a:lnTo>
                        <a:lnTo>
                          <a:pt x="1017" y="615"/>
                        </a:lnTo>
                        <a:lnTo>
                          <a:pt x="789" y="690"/>
                        </a:lnTo>
                        <a:lnTo>
                          <a:pt x="757" y="719"/>
                        </a:lnTo>
                        <a:lnTo>
                          <a:pt x="583" y="1079"/>
                        </a:lnTo>
                        <a:lnTo>
                          <a:pt x="542" y="1122"/>
                        </a:lnTo>
                        <a:lnTo>
                          <a:pt x="513" y="1122"/>
                        </a:lnTo>
                        <a:lnTo>
                          <a:pt x="449" y="1031"/>
                        </a:lnTo>
                        <a:lnTo>
                          <a:pt x="409" y="1014"/>
                        </a:lnTo>
                        <a:lnTo>
                          <a:pt x="341" y="1000"/>
                        </a:lnTo>
                        <a:lnTo>
                          <a:pt x="320" y="966"/>
                        </a:lnTo>
                        <a:lnTo>
                          <a:pt x="271" y="989"/>
                        </a:lnTo>
                        <a:lnTo>
                          <a:pt x="226" y="987"/>
                        </a:lnTo>
                        <a:lnTo>
                          <a:pt x="219" y="944"/>
                        </a:lnTo>
                        <a:lnTo>
                          <a:pt x="256" y="902"/>
                        </a:lnTo>
                        <a:lnTo>
                          <a:pt x="303" y="878"/>
                        </a:lnTo>
                        <a:lnTo>
                          <a:pt x="284" y="817"/>
                        </a:lnTo>
                        <a:lnTo>
                          <a:pt x="263" y="807"/>
                        </a:lnTo>
                        <a:lnTo>
                          <a:pt x="260" y="809"/>
                        </a:lnTo>
                        <a:lnTo>
                          <a:pt x="151" y="857"/>
                        </a:lnTo>
                        <a:lnTo>
                          <a:pt x="111" y="894"/>
                        </a:lnTo>
                        <a:lnTo>
                          <a:pt x="34" y="969"/>
                        </a:lnTo>
                        <a:lnTo>
                          <a:pt x="18" y="1026"/>
                        </a:lnTo>
                        <a:lnTo>
                          <a:pt x="0" y="1069"/>
                        </a:lnTo>
                        <a:lnTo>
                          <a:pt x="5" y="1090"/>
                        </a:lnTo>
                        <a:lnTo>
                          <a:pt x="40" y="1119"/>
                        </a:lnTo>
                        <a:lnTo>
                          <a:pt x="45" y="1151"/>
                        </a:lnTo>
                        <a:lnTo>
                          <a:pt x="18" y="1170"/>
                        </a:lnTo>
                        <a:lnTo>
                          <a:pt x="18" y="1194"/>
                        </a:lnTo>
                        <a:lnTo>
                          <a:pt x="61" y="1233"/>
                        </a:lnTo>
                        <a:lnTo>
                          <a:pt x="95" y="1295"/>
                        </a:lnTo>
                        <a:lnTo>
                          <a:pt x="90" y="1339"/>
                        </a:lnTo>
                        <a:lnTo>
                          <a:pt x="57" y="1340"/>
                        </a:lnTo>
                        <a:lnTo>
                          <a:pt x="21" y="1356"/>
                        </a:lnTo>
                        <a:lnTo>
                          <a:pt x="8" y="1390"/>
                        </a:lnTo>
                        <a:lnTo>
                          <a:pt x="45" y="1425"/>
                        </a:lnTo>
                        <a:lnTo>
                          <a:pt x="90" y="1443"/>
                        </a:lnTo>
                        <a:lnTo>
                          <a:pt x="156" y="1499"/>
                        </a:lnTo>
                        <a:lnTo>
                          <a:pt x="217" y="1507"/>
                        </a:lnTo>
                        <a:lnTo>
                          <a:pt x="308" y="1568"/>
                        </a:lnTo>
                        <a:lnTo>
                          <a:pt x="353" y="1579"/>
                        </a:lnTo>
                        <a:lnTo>
                          <a:pt x="365" y="1616"/>
                        </a:lnTo>
                        <a:lnTo>
                          <a:pt x="414" y="1687"/>
                        </a:lnTo>
                        <a:lnTo>
                          <a:pt x="421" y="1748"/>
                        </a:lnTo>
                        <a:lnTo>
                          <a:pt x="446" y="1792"/>
                        </a:lnTo>
                        <a:lnTo>
                          <a:pt x="536" y="1839"/>
                        </a:lnTo>
                        <a:lnTo>
                          <a:pt x="576" y="1905"/>
                        </a:lnTo>
                        <a:lnTo>
                          <a:pt x="589" y="1969"/>
                        </a:lnTo>
                        <a:lnTo>
                          <a:pt x="615" y="2012"/>
                        </a:lnTo>
                        <a:lnTo>
                          <a:pt x="623" y="2084"/>
                        </a:lnTo>
                        <a:lnTo>
                          <a:pt x="653" y="2134"/>
                        </a:lnTo>
                        <a:lnTo>
                          <a:pt x="689" y="2155"/>
                        </a:lnTo>
                        <a:lnTo>
                          <a:pt x="729" y="2227"/>
                        </a:lnTo>
                        <a:lnTo>
                          <a:pt x="737" y="2280"/>
                        </a:lnTo>
                        <a:lnTo>
                          <a:pt x="724" y="2298"/>
                        </a:lnTo>
                        <a:lnTo>
                          <a:pt x="759" y="2375"/>
                        </a:lnTo>
                        <a:lnTo>
                          <a:pt x="830" y="2463"/>
                        </a:lnTo>
                        <a:lnTo>
                          <a:pt x="857" y="2510"/>
                        </a:lnTo>
                        <a:lnTo>
                          <a:pt x="846" y="2546"/>
                        </a:lnTo>
                        <a:lnTo>
                          <a:pt x="854" y="2577"/>
                        </a:lnTo>
                        <a:lnTo>
                          <a:pt x="883" y="2587"/>
                        </a:lnTo>
                        <a:lnTo>
                          <a:pt x="958" y="2654"/>
                        </a:lnTo>
                        <a:lnTo>
                          <a:pt x="977" y="2694"/>
                        </a:lnTo>
                        <a:lnTo>
                          <a:pt x="985" y="2757"/>
                        </a:lnTo>
                        <a:lnTo>
                          <a:pt x="1006" y="2784"/>
                        </a:lnTo>
                        <a:lnTo>
                          <a:pt x="1064" y="2805"/>
                        </a:lnTo>
                        <a:lnTo>
                          <a:pt x="1075" y="2858"/>
                        </a:lnTo>
                        <a:lnTo>
                          <a:pt x="1139" y="2960"/>
                        </a:lnTo>
                        <a:lnTo>
                          <a:pt x="1155" y="3012"/>
                        </a:lnTo>
                        <a:lnTo>
                          <a:pt x="1229" y="3116"/>
                        </a:lnTo>
                        <a:lnTo>
                          <a:pt x="1231" y="3158"/>
                        </a:lnTo>
                        <a:lnTo>
                          <a:pt x="1212" y="3166"/>
                        </a:lnTo>
                        <a:lnTo>
                          <a:pt x="1191" y="3151"/>
                        </a:lnTo>
                        <a:lnTo>
                          <a:pt x="1189" y="3174"/>
                        </a:lnTo>
                        <a:lnTo>
                          <a:pt x="1197" y="3211"/>
                        </a:lnTo>
                        <a:lnTo>
                          <a:pt x="1197" y="3244"/>
                        </a:lnTo>
                        <a:lnTo>
                          <a:pt x="1223" y="3240"/>
                        </a:lnTo>
                        <a:lnTo>
                          <a:pt x="1252" y="3259"/>
                        </a:lnTo>
                        <a:lnTo>
                          <a:pt x="1258" y="3288"/>
                        </a:lnTo>
                        <a:lnTo>
                          <a:pt x="1249" y="3310"/>
                        </a:lnTo>
                        <a:lnTo>
                          <a:pt x="1322" y="3362"/>
                        </a:lnTo>
                        <a:lnTo>
                          <a:pt x="1393" y="3397"/>
                        </a:lnTo>
                        <a:lnTo>
                          <a:pt x="1396" y="3427"/>
                        </a:lnTo>
                        <a:lnTo>
                          <a:pt x="1430" y="3469"/>
                        </a:lnTo>
                        <a:lnTo>
                          <a:pt x="1471" y="3474"/>
                        </a:lnTo>
                        <a:lnTo>
                          <a:pt x="1488" y="3495"/>
                        </a:lnTo>
                        <a:lnTo>
                          <a:pt x="1504" y="3532"/>
                        </a:lnTo>
                        <a:lnTo>
                          <a:pt x="1533" y="3551"/>
                        </a:lnTo>
                        <a:lnTo>
                          <a:pt x="1600" y="3547"/>
                        </a:lnTo>
                        <a:lnTo>
                          <a:pt x="1622" y="3521"/>
                        </a:lnTo>
                        <a:lnTo>
                          <a:pt x="1608" y="3560"/>
                        </a:lnTo>
                        <a:lnTo>
                          <a:pt x="1647" y="3603"/>
                        </a:lnTo>
                        <a:lnTo>
                          <a:pt x="1718" y="3641"/>
                        </a:lnTo>
                        <a:lnTo>
                          <a:pt x="1750" y="3671"/>
                        </a:lnTo>
                        <a:lnTo>
                          <a:pt x="1756" y="3704"/>
                        </a:lnTo>
                        <a:lnTo>
                          <a:pt x="1790" y="3726"/>
                        </a:lnTo>
                        <a:lnTo>
                          <a:pt x="1844" y="3746"/>
                        </a:lnTo>
                        <a:lnTo>
                          <a:pt x="1863" y="3738"/>
                        </a:lnTo>
                        <a:lnTo>
                          <a:pt x="1901" y="3749"/>
                        </a:lnTo>
                        <a:lnTo>
                          <a:pt x="1987" y="3801"/>
                        </a:lnTo>
                        <a:lnTo>
                          <a:pt x="2045" y="3824"/>
                        </a:lnTo>
                        <a:lnTo>
                          <a:pt x="2087" y="3826"/>
                        </a:lnTo>
                        <a:lnTo>
                          <a:pt x="2107" y="3837"/>
                        </a:lnTo>
                        <a:lnTo>
                          <a:pt x="2119" y="3866"/>
                        </a:lnTo>
                        <a:lnTo>
                          <a:pt x="2180" y="3911"/>
                        </a:lnTo>
                        <a:lnTo>
                          <a:pt x="2214" y="3932"/>
                        </a:lnTo>
                        <a:lnTo>
                          <a:pt x="2262" y="3977"/>
                        </a:lnTo>
                        <a:lnTo>
                          <a:pt x="2292" y="3989"/>
                        </a:lnTo>
                        <a:lnTo>
                          <a:pt x="2307" y="4017"/>
                        </a:lnTo>
                        <a:lnTo>
                          <a:pt x="2303" y="4040"/>
                        </a:lnTo>
                        <a:lnTo>
                          <a:pt x="2304" y="4072"/>
                        </a:lnTo>
                        <a:lnTo>
                          <a:pt x="2355" y="4082"/>
                        </a:lnTo>
                        <a:lnTo>
                          <a:pt x="2405" y="4103"/>
                        </a:lnTo>
                        <a:lnTo>
                          <a:pt x="2467" y="4166"/>
                        </a:lnTo>
                        <a:lnTo>
                          <a:pt x="2524" y="4219"/>
                        </a:lnTo>
                        <a:lnTo>
                          <a:pt x="2562" y="4231"/>
                        </a:lnTo>
                        <a:lnTo>
                          <a:pt x="2570" y="4239"/>
                        </a:lnTo>
                        <a:lnTo>
                          <a:pt x="2626" y="4212"/>
                        </a:lnTo>
                        <a:lnTo>
                          <a:pt x="2674" y="4180"/>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13" name="Ecuador">
                    <a:extLst>
                      <a:ext uri="{FF2B5EF4-FFF2-40B4-BE49-F238E27FC236}">
                        <a16:creationId xmlns:a16="http://schemas.microsoft.com/office/drawing/2014/main" id="{00000000-0008-0000-0A00-000071000000}"/>
                      </a:ext>
                    </a:extLst>
                  </xdr:cNvPr>
                  <xdr:cNvSpPr>
                    <a:spLocks noEditPoints="1"/>
                  </xdr:cNvSpPr>
                </xdr:nvSpPr>
                <xdr:spPr bwMode="auto">
                  <a:xfrm>
                    <a:off x="3565" y="1474"/>
                    <a:ext cx="252" cy="278"/>
                  </a:xfrm>
                  <a:custGeom>
                    <a:avLst/>
                    <a:gdLst>
                      <a:gd name="T0" fmla="*/ 187 w 1320"/>
                      <a:gd name="T1" fmla="*/ 1232 h 1452"/>
                      <a:gd name="T2" fmla="*/ 157 w 1320"/>
                      <a:gd name="T3" fmla="*/ 1317 h 1452"/>
                      <a:gd name="T4" fmla="*/ 251 w 1320"/>
                      <a:gd name="T5" fmla="*/ 1296 h 1452"/>
                      <a:gd name="T6" fmla="*/ 340 w 1320"/>
                      <a:gd name="T7" fmla="*/ 1344 h 1452"/>
                      <a:gd name="T8" fmla="*/ 444 w 1320"/>
                      <a:gd name="T9" fmla="*/ 1452 h 1452"/>
                      <a:gd name="T10" fmla="*/ 514 w 1320"/>
                      <a:gd name="T11" fmla="*/ 1409 h 1452"/>
                      <a:gd name="T12" fmla="*/ 720 w 1320"/>
                      <a:gd name="T13" fmla="*/ 1020 h 1452"/>
                      <a:gd name="T14" fmla="*/ 1044 w 1320"/>
                      <a:gd name="T15" fmla="*/ 878 h 1452"/>
                      <a:gd name="T16" fmla="*/ 1260 w 1320"/>
                      <a:gd name="T17" fmla="*/ 591 h 1452"/>
                      <a:gd name="T18" fmla="*/ 1309 w 1320"/>
                      <a:gd name="T19" fmla="*/ 568 h 1452"/>
                      <a:gd name="T20" fmla="*/ 1315 w 1320"/>
                      <a:gd name="T21" fmla="*/ 475 h 1452"/>
                      <a:gd name="T22" fmla="*/ 1271 w 1320"/>
                      <a:gd name="T23" fmla="*/ 365 h 1452"/>
                      <a:gd name="T24" fmla="*/ 1261 w 1320"/>
                      <a:gd name="T25" fmla="*/ 332 h 1452"/>
                      <a:gd name="T26" fmla="*/ 1226 w 1320"/>
                      <a:gd name="T27" fmla="*/ 312 h 1452"/>
                      <a:gd name="T28" fmla="*/ 1181 w 1320"/>
                      <a:gd name="T29" fmla="*/ 263 h 1452"/>
                      <a:gd name="T30" fmla="*/ 1099 w 1320"/>
                      <a:gd name="T31" fmla="*/ 239 h 1452"/>
                      <a:gd name="T32" fmla="*/ 1069 w 1320"/>
                      <a:gd name="T33" fmla="*/ 311 h 1452"/>
                      <a:gd name="T34" fmla="*/ 970 w 1320"/>
                      <a:gd name="T35" fmla="*/ 320 h 1452"/>
                      <a:gd name="T36" fmla="*/ 865 w 1320"/>
                      <a:gd name="T37" fmla="*/ 263 h 1452"/>
                      <a:gd name="T38" fmla="*/ 788 w 1320"/>
                      <a:gd name="T39" fmla="*/ 229 h 1452"/>
                      <a:gd name="T40" fmla="*/ 744 w 1320"/>
                      <a:gd name="T41" fmla="*/ 141 h 1452"/>
                      <a:gd name="T42" fmla="*/ 605 w 1320"/>
                      <a:gd name="T43" fmla="*/ 75 h 1452"/>
                      <a:gd name="T44" fmla="*/ 467 w 1320"/>
                      <a:gd name="T45" fmla="*/ 0 h 1452"/>
                      <a:gd name="T46" fmla="*/ 390 w 1320"/>
                      <a:gd name="T47" fmla="*/ 56 h 1452"/>
                      <a:gd name="T48" fmla="*/ 229 w 1320"/>
                      <a:gd name="T49" fmla="*/ 133 h 1452"/>
                      <a:gd name="T50" fmla="*/ 200 w 1320"/>
                      <a:gd name="T51" fmla="*/ 213 h 1452"/>
                      <a:gd name="T52" fmla="*/ 223 w 1320"/>
                      <a:gd name="T53" fmla="*/ 278 h 1452"/>
                      <a:gd name="T54" fmla="*/ 126 w 1320"/>
                      <a:gd name="T55" fmla="*/ 428 h 1452"/>
                      <a:gd name="T56" fmla="*/ 139 w 1320"/>
                      <a:gd name="T57" fmla="*/ 493 h 1452"/>
                      <a:gd name="T58" fmla="*/ 49 w 1320"/>
                      <a:gd name="T59" fmla="*/ 560 h 1452"/>
                      <a:gd name="T60" fmla="*/ 27 w 1320"/>
                      <a:gd name="T61" fmla="*/ 650 h 1452"/>
                      <a:gd name="T62" fmla="*/ 39 w 1320"/>
                      <a:gd name="T63" fmla="*/ 731 h 1452"/>
                      <a:gd name="T64" fmla="*/ 23 w 1320"/>
                      <a:gd name="T65" fmla="*/ 839 h 1452"/>
                      <a:gd name="T66" fmla="*/ 26 w 1320"/>
                      <a:gd name="T67" fmla="*/ 894 h 1452"/>
                      <a:gd name="T68" fmla="*/ 119 w 1320"/>
                      <a:gd name="T69" fmla="*/ 959 h 1452"/>
                      <a:gd name="T70" fmla="*/ 174 w 1320"/>
                      <a:gd name="T71" fmla="*/ 971 h 1452"/>
                      <a:gd name="T72" fmla="*/ 207 w 1320"/>
                      <a:gd name="T73" fmla="*/ 890 h 1452"/>
                      <a:gd name="T74" fmla="*/ 241 w 1320"/>
                      <a:gd name="T75" fmla="*/ 897 h 1452"/>
                      <a:gd name="T76" fmla="*/ 254 w 1320"/>
                      <a:gd name="T77" fmla="*/ 910 h 1452"/>
                      <a:gd name="T78" fmla="*/ 265 w 1320"/>
                      <a:gd name="T79" fmla="*/ 878 h 1452"/>
                      <a:gd name="T80" fmla="*/ 268 w 1320"/>
                      <a:gd name="T81" fmla="*/ 998 h 1452"/>
                      <a:gd name="T82" fmla="*/ 252 w 1320"/>
                      <a:gd name="T83" fmla="*/ 1088 h 1452"/>
                      <a:gd name="T84" fmla="*/ 215 w 1320"/>
                      <a:gd name="T85" fmla="*/ 1147 h 1452"/>
                      <a:gd name="T86" fmla="*/ 218 w 1320"/>
                      <a:gd name="T87" fmla="*/ 959 h 1452"/>
                      <a:gd name="T88" fmla="*/ 154 w 1320"/>
                      <a:gd name="T89" fmla="*/ 1035 h 1452"/>
                      <a:gd name="T90" fmla="*/ 170 w 1320"/>
                      <a:gd name="T91" fmla="*/ 1069 h 1452"/>
                      <a:gd name="T92" fmla="*/ 213 w 1320"/>
                      <a:gd name="T93" fmla="*/ 1028 h 1452"/>
                      <a:gd name="T94" fmla="*/ 222 w 1320"/>
                      <a:gd name="T95" fmla="*/ 971 h 14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320" h="1452">
                        <a:moveTo>
                          <a:pt x="234" y="1208"/>
                        </a:moveTo>
                        <a:lnTo>
                          <a:pt x="187" y="1232"/>
                        </a:lnTo>
                        <a:lnTo>
                          <a:pt x="150" y="1274"/>
                        </a:lnTo>
                        <a:lnTo>
                          <a:pt x="157" y="1317"/>
                        </a:lnTo>
                        <a:lnTo>
                          <a:pt x="202" y="1319"/>
                        </a:lnTo>
                        <a:lnTo>
                          <a:pt x="251" y="1296"/>
                        </a:lnTo>
                        <a:lnTo>
                          <a:pt x="272" y="1330"/>
                        </a:lnTo>
                        <a:lnTo>
                          <a:pt x="340" y="1344"/>
                        </a:lnTo>
                        <a:lnTo>
                          <a:pt x="380" y="1361"/>
                        </a:lnTo>
                        <a:lnTo>
                          <a:pt x="444" y="1452"/>
                        </a:lnTo>
                        <a:lnTo>
                          <a:pt x="473" y="1452"/>
                        </a:lnTo>
                        <a:lnTo>
                          <a:pt x="514" y="1409"/>
                        </a:lnTo>
                        <a:lnTo>
                          <a:pt x="688" y="1049"/>
                        </a:lnTo>
                        <a:lnTo>
                          <a:pt x="720" y="1020"/>
                        </a:lnTo>
                        <a:lnTo>
                          <a:pt x="948" y="945"/>
                        </a:lnTo>
                        <a:lnTo>
                          <a:pt x="1044" y="878"/>
                        </a:lnTo>
                        <a:lnTo>
                          <a:pt x="1198" y="736"/>
                        </a:lnTo>
                        <a:lnTo>
                          <a:pt x="1260" y="591"/>
                        </a:lnTo>
                        <a:lnTo>
                          <a:pt x="1299" y="588"/>
                        </a:lnTo>
                        <a:lnTo>
                          <a:pt x="1309" y="568"/>
                        </a:lnTo>
                        <a:lnTo>
                          <a:pt x="1320" y="517"/>
                        </a:lnTo>
                        <a:lnTo>
                          <a:pt x="1315" y="475"/>
                        </a:lnTo>
                        <a:lnTo>
                          <a:pt x="1269" y="388"/>
                        </a:lnTo>
                        <a:lnTo>
                          <a:pt x="1271" y="365"/>
                        </a:lnTo>
                        <a:lnTo>
                          <a:pt x="1261" y="332"/>
                        </a:lnTo>
                        <a:lnTo>
                          <a:pt x="1261" y="332"/>
                        </a:lnTo>
                        <a:lnTo>
                          <a:pt x="1256" y="328"/>
                        </a:lnTo>
                        <a:lnTo>
                          <a:pt x="1226" y="312"/>
                        </a:lnTo>
                        <a:lnTo>
                          <a:pt x="1216" y="283"/>
                        </a:lnTo>
                        <a:lnTo>
                          <a:pt x="1181" y="263"/>
                        </a:lnTo>
                        <a:lnTo>
                          <a:pt x="1114" y="240"/>
                        </a:lnTo>
                        <a:lnTo>
                          <a:pt x="1099" y="239"/>
                        </a:lnTo>
                        <a:lnTo>
                          <a:pt x="1066" y="265"/>
                        </a:lnTo>
                        <a:lnTo>
                          <a:pt x="1069" y="311"/>
                        </a:lnTo>
                        <a:lnTo>
                          <a:pt x="1041" y="336"/>
                        </a:lnTo>
                        <a:lnTo>
                          <a:pt x="970" y="320"/>
                        </a:lnTo>
                        <a:lnTo>
                          <a:pt x="943" y="301"/>
                        </a:lnTo>
                        <a:lnTo>
                          <a:pt x="865" y="263"/>
                        </a:lnTo>
                        <a:lnTo>
                          <a:pt x="797" y="257"/>
                        </a:lnTo>
                        <a:lnTo>
                          <a:pt x="788" y="229"/>
                        </a:lnTo>
                        <a:lnTo>
                          <a:pt x="796" y="196"/>
                        </a:lnTo>
                        <a:lnTo>
                          <a:pt x="744" y="141"/>
                        </a:lnTo>
                        <a:lnTo>
                          <a:pt x="704" y="140"/>
                        </a:lnTo>
                        <a:lnTo>
                          <a:pt x="605" y="75"/>
                        </a:lnTo>
                        <a:lnTo>
                          <a:pt x="532" y="25"/>
                        </a:lnTo>
                        <a:lnTo>
                          <a:pt x="467" y="0"/>
                        </a:lnTo>
                        <a:lnTo>
                          <a:pt x="454" y="53"/>
                        </a:lnTo>
                        <a:lnTo>
                          <a:pt x="390" y="56"/>
                        </a:lnTo>
                        <a:lnTo>
                          <a:pt x="284" y="130"/>
                        </a:lnTo>
                        <a:lnTo>
                          <a:pt x="229" y="133"/>
                        </a:lnTo>
                        <a:lnTo>
                          <a:pt x="171" y="162"/>
                        </a:lnTo>
                        <a:lnTo>
                          <a:pt x="200" y="213"/>
                        </a:lnTo>
                        <a:lnTo>
                          <a:pt x="204" y="245"/>
                        </a:lnTo>
                        <a:lnTo>
                          <a:pt x="223" y="278"/>
                        </a:lnTo>
                        <a:lnTo>
                          <a:pt x="210" y="338"/>
                        </a:lnTo>
                        <a:lnTo>
                          <a:pt x="126" y="428"/>
                        </a:lnTo>
                        <a:lnTo>
                          <a:pt x="120" y="467"/>
                        </a:lnTo>
                        <a:lnTo>
                          <a:pt x="139" y="493"/>
                        </a:lnTo>
                        <a:lnTo>
                          <a:pt x="98" y="554"/>
                        </a:lnTo>
                        <a:lnTo>
                          <a:pt x="49" y="560"/>
                        </a:lnTo>
                        <a:lnTo>
                          <a:pt x="11" y="615"/>
                        </a:lnTo>
                        <a:lnTo>
                          <a:pt x="27" y="650"/>
                        </a:lnTo>
                        <a:lnTo>
                          <a:pt x="44" y="696"/>
                        </a:lnTo>
                        <a:lnTo>
                          <a:pt x="39" y="731"/>
                        </a:lnTo>
                        <a:lnTo>
                          <a:pt x="47" y="797"/>
                        </a:lnTo>
                        <a:lnTo>
                          <a:pt x="23" y="839"/>
                        </a:lnTo>
                        <a:lnTo>
                          <a:pt x="0" y="860"/>
                        </a:lnTo>
                        <a:lnTo>
                          <a:pt x="26" y="894"/>
                        </a:lnTo>
                        <a:lnTo>
                          <a:pt x="74" y="913"/>
                        </a:lnTo>
                        <a:lnTo>
                          <a:pt x="119" y="959"/>
                        </a:lnTo>
                        <a:lnTo>
                          <a:pt x="156" y="983"/>
                        </a:lnTo>
                        <a:lnTo>
                          <a:pt x="174" y="971"/>
                        </a:lnTo>
                        <a:lnTo>
                          <a:pt x="193" y="918"/>
                        </a:lnTo>
                        <a:lnTo>
                          <a:pt x="207" y="890"/>
                        </a:lnTo>
                        <a:lnTo>
                          <a:pt x="239" y="858"/>
                        </a:lnTo>
                        <a:lnTo>
                          <a:pt x="241" y="897"/>
                        </a:lnTo>
                        <a:lnTo>
                          <a:pt x="246" y="930"/>
                        </a:lnTo>
                        <a:lnTo>
                          <a:pt x="254" y="910"/>
                        </a:lnTo>
                        <a:lnTo>
                          <a:pt x="251" y="874"/>
                        </a:lnTo>
                        <a:lnTo>
                          <a:pt x="265" y="878"/>
                        </a:lnTo>
                        <a:lnTo>
                          <a:pt x="279" y="935"/>
                        </a:lnTo>
                        <a:lnTo>
                          <a:pt x="268" y="998"/>
                        </a:lnTo>
                        <a:lnTo>
                          <a:pt x="275" y="1031"/>
                        </a:lnTo>
                        <a:lnTo>
                          <a:pt x="252" y="1088"/>
                        </a:lnTo>
                        <a:lnTo>
                          <a:pt x="194" y="1137"/>
                        </a:lnTo>
                        <a:lnTo>
                          <a:pt x="215" y="1147"/>
                        </a:lnTo>
                        <a:lnTo>
                          <a:pt x="234" y="1208"/>
                        </a:lnTo>
                        <a:close/>
                        <a:moveTo>
                          <a:pt x="218" y="959"/>
                        </a:moveTo>
                        <a:lnTo>
                          <a:pt x="178" y="995"/>
                        </a:lnTo>
                        <a:lnTo>
                          <a:pt x="154" y="1035"/>
                        </a:lnTo>
                        <a:lnTo>
                          <a:pt x="157" y="1051"/>
                        </a:lnTo>
                        <a:lnTo>
                          <a:pt x="170" y="1069"/>
                        </a:lnTo>
                        <a:lnTo>
                          <a:pt x="196" y="1061"/>
                        </a:lnTo>
                        <a:lnTo>
                          <a:pt x="213" y="1028"/>
                        </a:lnTo>
                        <a:lnTo>
                          <a:pt x="210" y="1000"/>
                        </a:lnTo>
                        <a:lnTo>
                          <a:pt x="222" y="971"/>
                        </a:lnTo>
                        <a:lnTo>
                          <a:pt x="218" y="959"/>
                        </a:lnTo>
                        <a:close/>
                      </a:path>
                    </a:pathLst>
                  </a:custGeom>
                  <a:solidFill>
                    <a:schemeClr val="accent4"/>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14" name="Colombia">
                    <a:extLst>
                      <a:ext uri="{FF2B5EF4-FFF2-40B4-BE49-F238E27FC236}">
                        <a16:creationId xmlns:a16="http://schemas.microsoft.com/office/drawing/2014/main" id="{00000000-0008-0000-0A00-000072000000}"/>
                      </a:ext>
                    </a:extLst>
                  </xdr:cNvPr>
                  <xdr:cNvSpPr>
                    <a:spLocks/>
                  </xdr:cNvSpPr>
                </xdr:nvSpPr>
                <xdr:spPr bwMode="auto">
                  <a:xfrm>
                    <a:off x="3654" y="990"/>
                    <a:ext cx="510" cy="729"/>
                  </a:xfrm>
                  <a:custGeom>
                    <a:avLst/>
                    <a:gdLst>
                      <a:gd name="T0" fmla="*/ 321 w 2673"/>
                      <a:gd name="T1" fmla="*/ 2766 h 3816"/>
                      <a:gd name="T2" fmla="*/ 574 w 2673"/>
                      <a:gd name="T3" fmla="*/ 2873 h 3816"/>
                      <a:gd name="T4" fmla="*/ 714 w 2673"/>
                      <a:gd name="T5" fmla="*/ 2800 h 3816"/>
                      <a:gd name="T6" fmla="*/ 810 w 2673"/>
                      <a:gd name="T7" fmla="*/ 2867 h 3816"/>
                      <a:gd name="T8" fmla="*/ 1031 w 2673"/>
                      <a:gd name="T9" fmla="*/ 3010 h 3816"/>
                      <a:gd name="T10" fmla="*/ 1252 w 2673"/>
                      <a:gd name="T11" fmla="*/ 3222 h 3816"/>
                      <a:gd name="T12" fmla="*/ 1309 w 2673"/>
                      <a:gd name="T13" fmla="*/ 3376 h 3816"/>
                      <a:gd name="T14" fmla="*/ 1503 w 2673"/>
                      <a:gd name="T15" fmla="*/ 3423 h 3816"/>
                      <a:gd name="T16" fmla="*/ 1787 w 2673"/>
                      <a:gd name="T17" fmla="*/ 3374 h 3816"/>
                      <a:gd name="T18" fmla="*/ 1942 w 2673"/>
                      <a:gd name="T19" fmla="*/ 3453 h 3816"/>
                      <a:gd name="T20" fmla="*/ 1902 w 2673"/>
                      <a:gd name="T21" fmla="*/ 3735 h 3816"/>
                      <a:gd name="T22" fmla="*/ 2165 w 2673"/>
                      <a:gd name="T23" fmla="*/ 3228 h 3816"/>
                      <a:gd name="T24" fmla="*/ 1994 w 2673"/>
                      <a:gd name="T25" fmla="*/ 2909 h 3816"/>
                      <a:gd name="T26" fmla="*/ 2175 w 2673"/>
                      <a:gd name="T27" fmla="*/ 2707 h 3816"/>
                      <a:gd name="T28" fmla="*/ 2076 w 2673"/>
                      <a:gd name="T29" fmla="*/ 2473 h 3816"/>
                      <a:gd name="T30" fmla="*/ 2451 w 2673"/>
                      <a:gd name="T31" fmla="*/ 2458 h 3816"/>
                      <a:gd name="T32" fmla="*/ 2613 w 2673"/>
                      <a:gd name="T33" fmla="*/ 2522 h 3816"/>
                      <a:gd name="T34" fmla="*/ 2625 w 2673"/>
                      <a:gd name="T35" fmla="*/ 2421 h 3816"/>
                      <a:gd name="T36" fmla="*/ 2556 w 2673"/>
                      <a:gd name="T37" fmla="*/ 2247 h 3816"/>
                      <a:gd name="T38" fmla="*/ 2567 w 2673"/>
                      <a:gd name="T39" fmla="*/ 2081 h 3816"/>
                      <a:gd name="T40" fmla="*/ 2491 w 2673"/>
                      <a:gd name="T41" fmla="*/ 1831 h 3816"/>
                      <a:gd name="T42" fmla="*/ 2568 w 2673"/>
                      <a:gd name="T43" fmla="*/ 1620 h 3816"/>
                      <a:gd name="T44" fmla="*/ 2551 w 2673"/>
                      <a:gd name="T45" fmla="*/ 1413 h 3816"/>
                      <a:gd name="T46" fmla="*/ 2354 w 2673"/>
                      <a:gd name="T47" fmla="*/ 1445 h 3816"/>
                      <a:gd name="T48" fmla="*/ 2185 w 2673"/>
                      <a:gd name="T49" fmla="*/ 1421 h 3816"/>
                      <a:gd name="T50" fmla="*/ 1826 w 2673"/>
                      <a:gd name="T51" fmla="*/ 1250 h 3816"/>
                      <a:gd name="T52" fmla="*/ 1592 w 2673"/>
                      <a:gd name="T53" fmla="*/ 1223 h 3816"/>
                      <a:gd name="T54" fmla="*/ 1489 w 2673"/>
                      <a:gd name="T55" fmla="*/ 1065 h 3816"/>
                      <a:gd name="T56" fmla="*/ 1334 w 2673"/>
                      <a:gd name="T57" fmla="*/ 753 h 3816"/>
                      <a:gd name="T58" fmla="*/ 1336 w 2673"/>
                      <a:gd name="T59" fmla="*/ 549 h 3816"/>
                      <a:gd name="T60" fmla="*/ 1528 w 2673"/>
                      <a:gd name="T61" fmla="*/ 311 h 3816"/>
                      <a:gd name="T62" fmla="*/ 1765 w 2673"/>
                      <a:gd name="T63" fmla="*/ 131 h 3816"/>
                      <a:gd name="T64" fmla="*/ 1701 w 2673"/>
                      <a:gd name="T65" fmla="*/ 2 h 3816"/>
                      <a:gd name="T66" fmla="*/ 1603 w 2673"/>
                      <a:gd name="T67" fmla="*/ 60 h 3816"/>
                      <a:gd name="T68" fmla="*/ 1521 w 2673"/>
                      <a:gd name="T69" fmla="*/ 132 h 3816"/>
                      <a:gd name="T70" fmla="*/ 1210 w 2673"/>
                      <a:gd name="T71" fmla="*/ 262 h 3816"/>
                      <a:gd name="T72" fmla="*/ 1106 w 2673"/>
                      <a:gd name="T73" fmla="*/ 376 h 3816"/>
                      <a:gd name="T74" fmla="*/ 1085 w 2673"/>
                      <a:gd name="T75" fmla="*/ 339 h 3816"/>
                      <a:gd name="T76" fmla="*/ 862 w 2673"/>
                      <a:gd name="T77" fmla="*/ 387 h 3816"/>
                      <a:gd name="T78" fmla="*/ 778 w 2673"/>
                      <a:gd name="T79" fmla="*/ 599 h 3816"/>
                      <a:gd name="T80" fmla="*/ 666 w 2673"/>
                      <a:gd name="T81" fmla="*/ 713 h 3816"/>
                      <a:gd name="T82" fmla="*/ 478 w 2673"/>
                      <a:gd name="T83" fmla="*/ 851 h 3816"/>
                      <a:gd name="T84" fmla="*/ 483 w 2673"/>
                      <a:gd name="T85" fmla="*/ 1037 h 3816"/>
                      <a:gd name="T86" fmla="*/ 414 w 2673"/>
                      <a:gd name="T87" fmla="*/ 905 h 3816"/>
                      <a:gd name="T88" fmla="*/ 351 w 2673"/>
                      <a:gd name="T89" fmla="*/ 1043 h 3816"/>
                      <a:gd name="T90" fmla="*/ 267 w 2673"/>
                      <a:gd name="T91" fmla="*/ 1196 h 3816"/>
                      <a:gd name="T92" fmla="*/ 363 w 2673"/>
                      <a:gd name="T93" fmla="*/ 1339 h 3816"/>
                      <a:gd name="T94" fmla="*/ 379 w 2673"/>
                      <a:gd name="T95" fmla="*/ 1487 h 3816"/>
                      <a:gd name="T96" fmla="*/ 368 w 2673"/>
                      <a:gd name="T97" fmla="*/ 1651 h 3816"/>
                      <a:gd name="T98" fmla="*/ 357 w 2673"/>
                      <a:gd name="T99" fmla="*/ 1935 h 3816"/>
                      <a:gd name="T100" fmla="*/ 439 w 2673"/>
                      <a:gd name="T101" fmla="*/ 1993 h 3816"/>
                      <a:gd name="T102" fmla="*/ 228 w 2673"/>
                      <a:gd name="T103" fmla="*/ 2263 h 3816"/>
                      <a:gd name="T104" fmla="*/ 0 w 2673"/>
                      <a:gd name="T105" fmla="*/ 2537 h 38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2673" h="3816">
                        <a:moveTo>
                          <a:pt x="138" y="2612"/>
                        </a:moveTo>
                        <a:lnTo>
                          <a:pt x="237" y="2677"/>
                        </a:lnTo>
                        <a:lnTo>
                          <a:pt x="277" y="2678"/>
                        </a:lnTo>
                        <a:lnTo>
                          <a:pt x="329" y="2733"/>
                        </a:lnTo>
                        <a:lnTo>
                          <a:pt x="321" y="2766"/>
                        </a:lnTo>
                        <a:lnTo>
                          <a:pt x="330" y="2794"/>
                        </a:lnTo>
                        <a:lnTo>
                          <a:pt x="398" y="2800"/>
                        </a:lnTo>
                        <a:lnTo>
                          <a:pt x="476" y="2838"/>
                        </a:lnTo>
                        <a:lnTo>
                          <a:pt x="503" y="2857"/>
                        </a:lnTo>
                        <a:lnTo>
                          <a:pt x="574" y="2873"/>
                        </a:lnTo>
                        <a:lnTo>
                          <a:pt x="602" y="2848"/>
                        </a:lnTo>
                        <a:lnTo>
                          <a:pt x="599" y="2802"/>
                        </a:lnTo>
                        <a:lnTo>
                          <a:pt x="632" y="2776"/>
                        </a:lnTo>
                        <a:lnTo>
                          <a:pt x="647" y="2777"/>
                        </a:lnTo>
                        <a:lnTo>
                          <a:pt x="714" y="2800"/>
                        </a:lnTo>
                        <a:lnTo>
                          <a:pt x="749" y="2820"/>
                        </a:lnTo>
                        <a:lnTo>
                          <a:pt x="759" y="2849"/>
                        </a:lnTo>
                        <a:lnTo>
                          <a:pt x="789" y="2865"/>
                        </a:lnTo>
                        <a:lnTo>
                          <a:pt x="794" y="2869"/>
                        </a:lnTo>
                        <a:lnTo>
                          <a:pt x="810" y="2867"/>
                        </a:lnTo>
                        <a:lnTo>
                          <a:pt x="835" y="2893"/>
                        </a:lnTo>
                        <a:lnTo>
                          <a:pt x="916" y="2912"/>
                        </a:lnTo>
                        <a:lnTo>
                          <a:pt x="965" y="2923"/>
                        </a:lnTo>
                        <a:lnTo>
                          <a:pt x="978" y="2947"/>
                        </a:lnTo>
                        <a:lnTo>
                          <a:pt x="1031" y="3010"/>
                        </a:lnTo>
                        <a:lnTo>
                          <a:pt x="1036" y="3052"/>
                        </a:lnTo>
                        <a:lnTo>
                          <a:pt x="1073" y="3121"/>
                        </a:lnTo>
                        <a:lnTo>
                          <a:pt x="1102" y="3121"/>
                        </a:lnTo>
                        <a:lnTo>
                          <a:pt x="1208" y="3156"/>
                        </a:lnTo>
                        <a:lnTo>
                          <a:pt x="1252" y="3222"/>
                        </a:lnTo>
                        <a:lnTo>
                          <a:pt x="1251" y="3275"/>
                        </a:lnTo>
                        <a:lnTo>
                          <a:pt x="1267" y="3280"/>
                        </a:lnTo>
                        <a:lnTo>
                          <a:pt x="1304" y="3297"/>
                        </a:lnTo>
                        <a:lnTo>
                          <a:pt x="1323" y="3354"/>
                        </a:lnTo>
                        <a:lnTo>
                          <a:pt x="1309" y="3376"/>
                        </a:lnTo>
                        <a:lnTo>
                          <a:pt x="1321" y="3408"/>
                        </a:lnTo>
                        <a:lnTo>
                          <a:pt x="1363" y="3426"/>
                        </a:lnTo>
                        <a:lnTo>
                          <a:pt x="1410" y="3415"/>
                        </a:lnTo>
                        <a:lnTo>
                          <a:pt x="1448" y="3424"/>
                        </a:lnTo>
                        <a:lnTo>
                          <a:pt x="1503" y="3423"/>
                        </a:lnTo>
                        <a:lnTo>
                          <a:pt x="1525" y="3403"/>
                        </a:lnTo>
                        <a:lnTo>
                          <a:pt x="1596" y="3371"/>
                        </a:lnTo>
                        <a:lnTo>
                          <a:pt x="1657" y="3383"/>
                        </a:lnTo>
                        <a:lnTo>
                          <a:pt x="1710" y="3408"/>
                        </a:lnTo>
                        <a:lnTo>
                          <a:pt x="1787" y="3374"/>
                        </a:lnTo>
                        <a:lnTo>
                          <a:pt x="1827" y="3374"/>
                        </a:lnTo>
                        <a:lnTo>
                          <a:pt x="1845" y="3400"/>
                        </a:lnTo>
                        <a:lnTo>
                          <a:pt x="1870" y="3399"/>
                        </a:lnTo>
                        <a:lnTo>
                          <a:pt x="1920" y="3423"/>
                        </a:lnTo>
                        <a:lnTo>
                          <a:pt x="1942" y="3453"/>
                        </a:lnTo>
                        <a:lnTo>
                          <a:pt x="1986" y="3439"/>
                        </a:lnTo>
                        <a:lnTo>
                          <a:pt x="1989" y="3469"/>
                        </a:lnTo>
                        <a:lnTo>
                          <a:pt x="1845" y="3713"/>
                        </a:lnTo>
                        <a:lnTo>
                          <a:pt x="1852" y="3740"/>
                        </a:lnTo>
                        <a:lnTo>
                          <a:pt x="1902" y="3735"/>
                        </a:lnTo>
                        <a:lnTo>
                          <a:pt x="1958" y="3731"/>
                        </a:lnTo>
                        <a:lnTo>
                          <a:pt x="1992" y="3768"/>
                        </a:lnTo>
                        <a:lnTo>
                          <a:pt x="2003" y="3816"/>
                        </a:lnTo>
                        <a:lnTo>
                          <a:pt x="2040" y="3693"/>
                        </a:lnTo>
                        <a:lnTo>
                          <a:pt x="2165" y="3228"/>
                        </a:lnTo>
                        <a:lnTo>
                          <a:pt x="2167" y="3195"/>
                        </a:lnTo>
                        <a:lnTo>
                          <a:pt x="2170" y="3119"/>
                        </a:lnTo>
                        <a:lnTo>
                          <a:pt x="2116" y="3023"/>
                        </a:lnTo>
                        <a:lnTo>
                          <a:pt x="2032" y="2959"/>
                        </a:lnTo>
                        <a:lnTo>
                          <a:pt x="1994" y="2909"/>
                        </a:lnTo>
                        <a:lnTo>
                          <a:pt x="1987" y="2787"/>
                        </a:lnTo>
                        <a:lnTo>
                          <a:pt x="2137" y="2736"/>
                        </a:lnTo>
                        <a:lnTo>
                          <a:pt x="2189" y="2771"/>
                        </a:lnTo>
                        <a:lnTo>
                          <a:pt x="2201" y="2734"/>
                        </a:lnTo>
                        <a:lnTo>
                          <a:pt x="2175" y="2707"/>
                        </a:lnTo>
                        <a:lnTo>
                          <a:pt x="2199" y="2680"/>
                        </a:lnTo>
                        <a:lnTo>
                          <a:pt x="2167" y="2620"/>
                        </a:lnTo>
                        <a:lnTo>
                          <a:pt x="2082" y="2598"/>
                        </a:lnTo>
                        <a:lnTo>
                          <a:pt x="2061" y="2545"/>
                        </a:lnTo>
                        <a:lnTo>
                          <a:pt x="2076" y="2473"/>
                        </a:lnTo>
                        <a:lnTo>
                          <a:pt x="2328" y="2471"/>
                        </a:lnTo>
                        <a:lnTo>
                          <a:pt x="2355" y="2441"/>
                        </a:lnTo>
                        <a:lnTo>
                          <a:pt x="2398" y="2441"/>
                        </a:lnTo>
                        <a:lnTo>
                          <a:pt x="2422" y="2463"/>
                        </a:lnTo>
                        <a:lnTo>
                          <a:pt x="2451" y="2458"/>
                        </a:lnTo>
                        <a:lnTo>
                          <a:pt x="2494" y="2410"/>
                        </a:lnTo>
                        <a:lnTo>
                          <a:pt x="2555" y="2394"/>
                        </a:lnTo>
                        <a:lnTo>
                          <a:pt x="2568" y="2428"/>
                        </a:lnTo>
                        <a:lnTo>
                          <a:pt x="2605" y="2473"/>
                        </a:lnTo>
                        <a:lnTo>
                          <a:pt x="2613" y="2522"/>
                        </a:lnTo>
                        <a:lnTo>
                          <a:pt x="2612" y="2583"/>
                        </a:lnTo>
                        <a:lnTo>
                          <a:pt x="2670" y="2577"/>
                        </a:lnTo>
                        <a:lnTo>
                          <a:pt x="2673" y="2576"/>
                        </a:lnTo>
                        <a:lnTo>
                          <a:pt x="2669" y="2534"/>
                        </a:lnTo>
                        <a:lnTo>
                          <a:pt x="2625" y="2421"/>
                        </a:lnTo>
                        <a:lnTo>
                          <a:pt x="2599" y="2365"/>
                        </a:lnTo>
                        <a:lnTo>
                          <a:pt x="2611" y="2339"/>
                        </a:lnTo>
                        <a:lnTo>
                          <a:pt x="2588" y="2295"/>
                        </a:lnTo>
                        <a:lnTo>
                          <a:pt x="2566" y="2283"/>
                        </a:lnTo>
                        <a:lnTo>
                          <a:pt x="2556" y="2247"/>
                        </a:lnTo>
                        <a:lnTo>
                          <a:pt x="2547" y="2237"/>
                        </a:lnTo>
                        <a:lnTo>
                          <a:pt x="2525" y="2253"/>
                        </a:lnTo>
                        <a:lnTo>
                          <a:pt x="2501" y="2245"/>
                        </a:lnTo>
                        <a:lnTo>
                          <a:pt x="2494" y="2212"/>
                        </a:lnTo>
                        <a:lnTo>
                          <a:pt x="2567" y="2081"/>
                        </a:lnTo>
                        <a:lnTo>
                          <a:pt x="2518" y="1962"/>
                        </a:lnTo>
                        <a:lnTo>
                          <a:pt x="2517" y="1937"/>
                        </a:lnTo>
                        <a:lnTo>
                          <a:pt x="2493" y="1902"/>
                        </a:lnTo>
                        <a:lnTo>
                          <a:pt x="2491" y="1831"/>
                        </a:lnTo>
                        <a:lnTo>
                          <a:pt x="2491" y="1831"/>
                        </a:lnTo>
                        <a:lnTo>
                          <a:pt x="2508" y="1775"/>
                        </a:lnTo>
                        <a:lnTo>
                          <a:pt x="2503" y="1746"/>
                        </a:lnTo>
                        <a:lnTo>
                          <a:pt x="2490" y="1667"/>
                        </a:lnTo>
                        <a:lnTo>
                          <a:pt x="2515" y="1636"/>
                        </a:lnTo>
                        <a:lnTo>
                          <a:pt x="2568" y="1620"/>
                        </a:lnTo>
                        <a:lnTo>
                          <a:pt x="2583" y="1593"/>
                        </a:lnTo>
                        <a:lnTo>
                          <a:pt x="2583" y="1553"/>
                        </a:lnTo>
                        <a:lnTo>
                          <a:pt x="2601" y="1518"/>
                        </a:lnTo>
                        <a:lnTo>
                          <a:pt x="2587" y="1432"/>
                        </a:lnTo>
                        <a:lnTo>
                          <a:pt x="2551" y="1413"/>
                        </a:lnTo>
                        <a:lnTo>
                          <a:pt x="2512" y="1415"/>
                        </a:lnTo>
                        <a:lnTo>
                          <a:pt x="2501" y="1427"/>
                        </a:lnTo>
                        <a:lnTo>
                          <a:pt x="2440" y="1421"/>
                        </a:lnTo>
                        <a:lnTo>
                          <a:pt x="2396" y="1422"/>
                        </a:lnTo>
                        <a:lnTo>
                          <a:pt x="2354" y="1445"/>
                        </a:lnTo>
                        <a:lnTo>
                          <a:pt x="2325" y="1429"/>
                        </a:lnTo>
                        <a:lnTo>
                          <a:pt x="2280" y="1416"/>
                        </a:lnTo>
                        <a:lnTo>
                          <a:pt x="2262" y="1422"/>
                        </a:lnTo>
                        <a:lnTo>
                          <a:pt x="2246" y="1408"/>
                        </a:lnTo>
                        <a:lnTo>
                          <a:pt x="2185" y="1421"/>
                        </a:lnTo>
                        <a:lnTo>
                          <a:pt x="2017" y="1255"/>
                        </a:lnTo>
                        <a:lnTo>
                          <a:pt x="1977" y="1238"/>
                        </a:lnTo>
                        <a:lnTo>
                          <a:pt x="1906" y="1225"/>
                        </a:lnTo>
                        <a:lnTo>
                          <a:pt x="1842" y="1236"/>
                        </a:lnTo>
                        <a:lnTo>
                          <a:pt x="1826" y="1250"/>
                        </a:lnTo>
                        <a:lnTo>
                          <a:pt x="1772" y="1234"/>
                        </a:lnTo>
                        <a:lnTo>
                          <a:pt x="1715" y="1232"/>
                        </a:lnTo>
                        <a:lnTo>
                          <a:pt x="1679" y="1250"/>
                        </a:lnTo>
                        <a:lnTo>
                          <a:pt x="1632" y="1228"/>
                        </a:lnTo>
                        <a:lnTo>
                          <a:pt x="1592" y="1223"/>
                        </a:lnTo>
                        <a:lnTo>
                          <a:pt x="1530" y="1196"/>
                        </a:lnTo>
                        <a:lnTo>
                          <a:pt x="1479" y="1154"/>
                        </a:lnTo>
                        <a:lnTo>
                          <a:pt x="1477" y="1122"/>
                        </a:lnTo>
                        <a:lnTo>
                          <a:pt x="1492" y="1096"/>
                        </a:lnTo>
                        <a:lnTo>
                          <a:pt x="1489" y="1065"/>
                        </a:lnTo>
                        <a:lnTo>
                          <a:pt x="1511" y="1017"/>
                        </a:lnTo>
                        <a:lnTo>
                          <a:pt x="1500" y="975"/>
                        </a:lnTo>
                        <a:lnTo>
                          <a:pt x="1461" y="915"/>
                        </a:lnTo>
                        <a:lnTo>
                          <a:pt x="1373" y="754"/>
                        </a:lnTo>
                        <a:lnTo>
                          <a:pt x="1334" y="753"/>
                        </a:lnTo>
                        <a:lnTo>
                          <a:pt x="1305" y="756"/>
                        </a:lnTo>
                        <a:lnTo>
                          <a:pt x="1310" y="734"/>
                        </a:lnTo>
                        <a:lnTo>
                          <a:pt x="1344" y="661"/>
                        </a:lnTo>
                        <a:lnTo>
                          <a:pt x="1350" y="587"/>
                        </a:lnTo>
                        <a:lnTo>
                          <a:pt x="1336" y="549"/>
                        </a:lnTo>
                        <a:lnTo>
                          <a:pt x="1349" y="504"/>
                        </a:lnTo>
                        <a:lnTo>
                          <a:pt x="1419" y="403"/>
                        </a:lnTo>
                        <a:lnTo>
                          <a:pt x="1455" y="373"/>
                        </a:lnTo>
                        <a:lnTo>
                          <a:pt x="1490" y="321"/>
                        </a:lnTo>
                        <a:lnTo>
                          <a:pt x="1528" y="311"/>
                        </a:lnTo>
                        <a:lnTo>
                          <a:pt x="1549" y="286"/>
                        </a:lnTo>
                        <a:lnTo>
                          <a:pt x="1616" y="183"/>
                        </a:lnTo>
                        <a:lnTo>
                          <a:pt x="1730" y="139"/>
                        </a:lnTo>
                        <a:lnTo>
                          <a:pt x="1741" y="131"/>
                        </a:lnTo>
                        <a:lnTo>
                          <a:pt x="1765" y="131"/>
                        </a:lnTo>
                        <a:lnTo>
                          <a:pt x="1771" y="124"/>
                        </a:lnTo>
                        <a:lnTo>
                          <a:pt x="1797" y="105"/>
                        </a:lnTo>
                        <a:lnTo>
                          <a:pt x="1807" y="79"/>
                        </a:lnTo>
                        <a:lnTo>
                          <a:pt x="1781" y="45"/>
                        </a:lnTo>
                        <a:lnTo>
                          <a:pt x="1701" y="2"/>
                        </a:lnTo>
                        <a:lnTo>
                          <a:pt x="1669" y="0"/>
                        </a:lnTo>
                        <a:lnTo>
                          <a:pt x="1657" y="20"/>
                        </a:lnTo>
                        <a:lnTo>
                          <a:pt x="1654" y="41"/>
                        </a:lnTo>
                        <a:lnTo>
                          <a:pt x="1621" y="45"/>
                        </a:lnTo>
                        <a:lnTo>
                          <a:pt x="1603" y="60"/>
                        </a:lnTo>
                        <a:lnTo>
                          <a:pt x="1566" y="55"/>
                        </a:lnTo>
                        <a:lnTo>
                          <a:pt x="1534" y="68"/>
                        </a:lnTo>
                        <a:lnTo>
                          <a:pt x="1516" y="89"/>
                        </a:lnTo>
                        <a:lnTo>
                          <a:pt x="1536" y="111"/>
                        </a:lnTo>
                        <a:lnTo>
                          <a:pt x="1521" y="132"/>
                        </a:lnTo>
                        <a:lnTo>
                          <a:pt x="1463" y="161"/>
                        </a:lnTo>
                        <a:lnTo>
                          <a:pt x="1386" y="207"/>
                        </a:lnTo>
                        <a:lnTo>
                          <a:pt x="1335" y="244"/>
                        </a:lnTo>
                        <a:lnTo>
                          <a:pt x="1276" y="257"/>
                        </a:lnTo>
                        <a:lnTo>
                          <a:pt x="1210" y="262"/>
                        </a:lnTo>
                        <a:lnTo>
                          <a:pt x="1138" y="254"/>
                        </a:lnTo>
                        <a:lnTo>
                          <a:pt x="1093" y="278"/>
                        </a:lnTo>
                        <a:lnTo>
                          <a:pt x="1096" y="305"/>
                        </a:lnTo>
                        <a:lnTo>
                          <a:pt x="1110" y="341"/>
                        </a:lnTo>
                        <a:lnTo>
                          <a:pt x="1106" y="376"/>
                        </a:lnTo>
                        <a:lnTo>
                          <a:pt x="1072" y="406"/>
                        </a:lnTo>
                        <a:lnTo>
                          <a:pt x="1049" y="397"/>
                        </a:lnTo>
                        <a:lnTo>
                          <a:pt x="1057" y="361"/>
                        </a:lnTo>
                        <a:lnTo>
                          <a:pt x="1053" y="350"/>
                        </a:lnTo>
                        <a:lnTo>
                          <a:pt x="1085" y="339"/>
                        </a:lnTo>
                        <a:lnTo>
                          <a:pt x="1038" y="334"/>
                        </a:lnTo>
                        <a:lnTo>
                          <a:pt x="982" y="310"/>
                        </a:lnTo>
                        <a:lnTo>
                          <a:pt x="953" y="312"/>
                        </a:lnTo>
                        <a:lnTo>
                          <a:pt x="879" y="357"/>
                        </a:lnTo>
                        <a:lnTo>
                          <a:pt x="862" y="387"/>
                        </a:lnTo>
                        <a:lnTo>
                          <a:pt x="812" y="445"/>
                        </a:lnTo>
                        <a:lnTo>
                          <a:pt x="753" y="557"/>
                        </a:lnTo>
                        <a:lnTo>
                          <a:pt x="745" y="589"/>
                        </a:lnTo>
                        <a:lnTo>
                          <a:pt x="762" y="581"/>
                        </a:lnTo>
                        <a:lnTo>
                          <a:pt x="778" y="599"/>
                        </a:lnTo>
                        <a:lnTo>
                          <a:pt x="785" y="636"/>
                        </a:lnTo>
                        <a:lnTo>
                          <a:pt x="772" y="676"/>
                        </a:lnTo>
                        <a:lnTo>
                          <a:pt x="740" y="692"/>
                        </a:lnTo>
                        <a:lnTo>
                          <a:pt x="698" y="695"/>
                        </a:lnTo>
                        <a:lnTo>
                          <a:pt x="666" y="713"/>
                        </a:lnTo>
                        <a:lnTo>
                          <a:pt x="608" y="769"/>
                        </a:lnTo>
                        <a:lnTo>
                          <a:pt x="584" y="782"/>
                        </a:lnTo>
                        <a:lnTo>
                          <a:pt x="541" y="846"/>
                        </a:lnTo>
                        <a:lnTo>
                          <a:pt x="515" y="849"/>
                        </a:lnTo>
                        <a:lnTo>
                          <a:pt x="478" y="851"/>
                        </a:lnTo>
                        <a:lnTo>
                          <a:pt x="491" y="893"/>
                        </a:lnTo>
                        <a:lnTo>
                          <a:pt x="530" y="936"/>
                        </a:lnTo>
                        <a:lnTo>
                          <a:pt x="530" y="990"/>
                        </a:lnTo>
                        <a:lnTo>
                          <a:pt x="507" y="1038"/>
                        </a:lnTo>
                        <a:lnTo>
                          <a:pt x="483" y="1037"/>
                        </a:lnTo>
                        <a:lnTo>
                          <a:pt x="443" y="1003"/>
                        </a:lnTo>
                        <a:lnTo>
                          <a:pt x="448" y="987"/>
                        </a:lnTo>
                        <a:lnTo>
                          <a:pt x="462" y="962"/>
                        </a:lnTo>
                        <a:lnTo>
                          <a:pt x="429" y="947"/>
                        </a:lnTo>
                        <a:lnTo>
                          <a:pt x="414" y="905"/>
                        </a:lnTo>
                        <a:lnTo>
                          <a:pt x="365" y="862"/>
                        </a:lnTo>
                        <a:lnTo>
                          <a:pt x="356" y="901"/>
                        </a:lnTo>
                        <a:lnTo>
                          <a:pt x="363" y="930"/>
                        </a:lnTo>
                        <a:lnTo>
                          <a:pt x="383" y="986"/>
                        </a:lnTo>
                        <a:lnTo>
                          <a:pt x="351" y="1043"/>
                        </a:lnTo>
                        <a:lnTo>
                          <a:pt x="335" y="1097"/>
                        </a:lnTo>
                        <a:lnTo>
                          <a:pt x="308" y="1118"/>
                        </a:lnTo>
                        <a:lnTo>
                          <a:pt x="286" y="1120"/>
                        </a:lnTo>
                        <a:lnTo>
                          <a:pt x="257" y="1187"/>
                        </a:lnTo>
                        <a:lnTo>
                          <a:pt x="267" y="1196"/>
                        </a:lnTo>
                        <a:lnTo>
                          <a:pt x="276" y="1247"/>
                        </a:lnTo>
                        <a:lnTo>
                          <a:pt x="280" y="1298"/>
                        </a:lnTo>
                        <a:lnTo>
                          <a:pt x="325" y="1352"/>
                        </a:lnTo>
                        <a:lnTo>
                          <a:pt x="342" y="1350"/>
                        </a:lnTo>
                        <a:lnTo>
                          <a:pt x="363" y="1339"/>
                        </a:lnTo>
                        <a:lnTo>
                          <a:pt x="375" y="1359"/>
                        </a:lnTo>
                        <a:lnTo>
                          <a:pt x="381" y="1408"/>
                        </a:lnTo>
                        <a:lnTo>
                          <a:pt x="354" y="1439"/>
                        </a:lnTo>
                        <a:lnTo>
                          <a:pt x="353" y="1458"/>
                        </a:lnTo>
                        <a:lnTo>
                          <a:pt x="379" y="1487"/>
                        </a:lnTo>
                        <a:lnTo>
                          <a:pt x="379" y="1549"/>
                        </a:lnTo>
                        <a:lnTo>
                          <a:pt x="350" y="1571"/>
                        </a:lnTo>
                        <a:lnTo>
                          <a:pt x="333" y="1603"/>
                        </a:lnTo>
                        <a:lnTo>
                          <a:pt x="350" y="1610"/>
                        </a:lnTo>
                        <a:lnTo>
                          <a:pt x="368" y="1651"/>
                        </a:lnTo>
                        <a:lnTo>
                          <a:pt x="362" y="1726"/>
                        </a:lnTo>
                        <a:lnTo>
                          <a:pt x="366" y="1830"/>
                        </a:lnTo>
                        <a:lnTo>
                          <a:pt x="336" y="1866"/>
                        </a:lnTo>
                        <a:lnTo>
                          <a:pt x="330" y="1898"/>
                        </a:lnTo>
                        <a:lnTo>
                          <a:pt x="357" y="1935"/>
                        </a:lnTo>
                        <a:lnTo>
                          <a:pt x="396" y="1918"/>
                        </a:lnTo>
                        <a:lnTo>
                          <a:pt x="391" y="1942"/>
                        </a:lnTo>
                        <a:lnTo>
                          <a:pt x="413" y="1975"/>
                        </a:lnTo>
                        <a:lnTo>
                          <a:pt x="436" y="1973"/>
                        </a:lnTo>
                        <a:lnTo>
                          <a:pt x="439" y="1993"/>
                        </a:lnTo>
                        <a:lnTo>
                          <a:pt x="416" y="2022"/>
                        </a:lnTo>
                        <a:lnTo>
                          <a:pt x="397" y="2072"/>
                        </a:lnTo>
                        <a:lnTo>
                          <a:pt x="313" y="2155"/>
                        </a:lnTo>
                        <a:lnTo>
                          <a:pt x="291" y="2202"/>
                        </a:lnTo>
                        <a:lnTo>
                          <a:pt x="228" y="2263"/>
                        </a:lnTo>
                        <a:lnTo>
                          <a:pt x="145" y="2281"/>
                        </a:lnTo>
                        <a:lnTo>
                          <a:pt x="80" y="2329"/>
                        </a:lnTo>
                        <a:lnTo>
                          <a:pt x="19" y="2422"/>
                        </a:lnTo>
                        <a:lnTo>
                          <a:pt x="10" y="2496"/>
                        </a:lnTo>
                        <a:lnTo>
                          <a:pt x="0" y="2537"/>
                        </a:lnTo>
                        <a:lnTo>
                          <a:pt x="65" y="2562"/>
                        </a:lnTo>
                        <a:lnTo>
                          <a:pt x="138" y="2612"/>
                        </a:lnTo>
                        <a:close/>
                      </a:path>
                    </a:pathLst>
                  </a:custGeom>
                  <a:solidFill>
                    <a:schemeClr val="accent4"/>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15" name="Venezuela">
                    <a:extLst>
                      <a:ext uri="{FF2B5EF4-FFF2-40B4-BE49-F238E27FC236}">
                        <a16:creationId xmlns:a16="http://schemas.microsoft.com/office/drawing/2014/main" id="{00000000-0008-0000-0A00-000073000000}"/>
                      </a:ext>
                    </a:extLst>
                  </xdr:cNvPr>
                  <xdr:cNvSpPr>
                    <a:spLocks noEditPoints="1"/>
                  </xdr:cNvSpPr>
                </xdr:nvSpPr>
                <xdr:spPr bwMode="auto">
                  <a:xfrm>
                    <a:off x="3903" y="985"/>
                    <a:ext cx="567" cy="523"/>
                  </a:xfrm>
                  <a:custGeom>
                    <a:avLst/>
                    <a:gdLst>
                      <a:gd name="T0" fmla="*/ 185 w 2972"/>
                      <a:gd name="T1" fmla="*/ 352 h 2742"/>
                      <a:gd name="T2" fmla="*/ 45 w 2972"/>
                      <a:gd name="T3" fmla="*/ 618 h 2742"/>
                      <a:gd name="T4" fmla="*/ 68 w 2972"/>
                      <a:gd name="T5" fmla="*/ 785 h 2742"/>
                      <a:gd name="T6" fmla="*/ 187 w 2972"/>
                      <a:gd name="T7" fmla="*/ 1127 h 2742"/>
                      <a:gd name="T8" fmla="*/ 327 w 2972"/>
                      <a:gd name="T9" fmla="*/ 1259 h 2742"/>
                      <a:gd name="T10" fmla="*/ 521 w 2972"/>
                      <a:gd name="T11" fmla="*/ 1281 h 2742"/>
                      <a:gd name="T12" fmla="*/ 880 w 2972"/>
                      <a:gd name="T13" fmla="*/ 1452 h 2742"/>
                      <a:gd name="T14" fmla="*/ 1049 w 2972"/>
                      <a:gd name="T15" fmla="*/ 1476 h 2742"/>
                      <a:gd name="T16" fmla="*/ 1246 w 2972"/>
                      <a:gd name="T17" fmla="*/ 1444 h 2742"/>
                      <a:gd name="T18" fmla="*/ 1263 w 2972"/>
                      <a:gd name="T19" fmla="*/ 1651 h 2742"/>
                      <a:gd name="T20" fmla="*/ 1186 w 2972"/>
                      <a:gd name="T21" fmla="*/ 1862 h 2742"/>
                      <a:gd name="T22" fmla="*/ 1189 w 2972"/>
                      <a:gd name="T23" fmla="*/ 2243 h 2742"/>
                      <a:gd name="T24" fmla="*/ 1261 w 2972"/>
                      <a:gd name="T25" fmla="*/ 2314 h 2742"/>
                      <a:gd name="T26" fmla="*/ 1364 w 2972"/>
                      <a:gd name="T27" fmla="*/ 2565 h 2742"/>
                      <a:gd name="T28" fmla="*/ 1591 w 2972"/>
                      <a:gd name="T29" fmla="*/ 2742 h 2742"/>
                      <a:gd name="T30" fmla="*/ 1961 w 2972"/>
                      <a:gd name="T31" fmla="*/ 2521 h 2742"/>
                      <a:gd name="T32" fmla="*/ 2174 w 2972"/>
                      <a:gd name="T33" fmla="*/ 2379 h 2742"/>
                      <a:gd name="T34" fmla="*/ 1942 w 2972"/>
                      <a:gd name="T35" fmla="*/ 2220 h 2742"/>
                      <a:gd name="T36" fmla="*/ 1916 w 2972"/>
                      <a:gd name="T37" fmla="*/ 1992 h 2742"/>
                      <a:gd name="T38" fmla="*/ 2043 w 2972"/>
                      <a:gd name="T39" fmla="*/ 1989 h 2742"/>
                      <a:gd name="T40" fmla="*/ 2386 w 2972"/>
                      <a:gd name="T41" fmla="*/ 1899 h 2742"/>
                      <a:gd name="T42" fmla="*/ 2773 w 2972"/>
                      <a:gd name="T43" fmla="*/ 1780 h 2742"/>
                      <a:gd name="T44" fmla="*/ 2648 w 2972"/>
                      <a:gd name="T45" fmla="*/ 1527 h 2742"/>
                      <a:gd name="T46" fmla="*/ 2747 w 2972"/>
                      <a:gd name="T47" fmla="*/ 1342 h 2742"/>
                      <a:gd name="T48" fmla="*/ 2852 w 2972"/>
                      <a:gd name="T49" fmla="*/ 1227 h 2742"/>
                      <a:gd name="T50" fmla="*/ 2853 w 2972"/>
                      <a:gd name="T51" fmla="*/ 1076 h 2742"/>
                      <a:gd name="T52" fmla="*/ 2875 w 2972"/>
                      <a:gd name="T53" fmla="*/ 895 h 2742"/>
                      <a:gd name="T54" fmla="*/ 2709 w 2972"/>
                      <a:gd name="T55" fmla="*/ 913 h 2742"/>
                      <a:gd name="T56" fmla="*/ 2631 w 2972"/>
                      <a:gd name="T57" fmla="*/ 911 h 2742"/>
                      <a:gd name="T58" fmla="*/ 2708 w 2972"/>
                      <a:gd name="T59" fmla="*/ 776 h 2742"/>
                      <a:gd name="T60" fmla="*/ 2541 w 2972"/>
                      <a:gd name="T61" fmla="*/ 652 h 2742"/>
                      <a:gd name="T62" fmla="*/ 2387 w 2972"/>
                      <a:gd name="T63" fmla="*/ 594 h 2742"/>
                      <a:gd name="T64" fmla="*/ 2284 w 2972"/>
                      <a:gd name="T65" fmla="*/ 503 h 2742"/>
                      <a:gd name="T66" fmla="*/ 2514 w 2972"/>
                      <a:gd name="T67" fmla="*/ 420 h 2742"/>
                      <a:gd name="T68" fmla="*/ 2138 w 2972"/>
                      <a:gd name="T69" fmla="*/ 452 h 2742"/>
                      <a:gd name="T70" fmla="*/ 1891 w 2972"/>
                      <a:gd name="T71" fmla="*/ 535 h 2742"/>
                      <a:gd name="T72" fmla="*/ 1654 w 2972"/>
                      <a:gd name="T73" fmla="*/ 503 h 2742"/>
                      <a:gd name="T74" fmla="*/ 1184 w 2972"/>
                      <a:gd name="T75" fmla="*/ 502 h 2742"/>
                      <a:gd name="T76" fmla="*/ 1148 w 2972"/>
                      <a:gd name="T77" fmla="*/ 364 h 2742"/>
                      <a:gd name="T78" fmla="*/ 872 w 2972"/>
                      <a:gd name="T79" fmla="*/ 271 h 2742"/>
                      <a:gd name="T80" fmla="*/ 770 w 2972"/>
                      <a:gd name="T81" fmla="*/ 80 h 2742"/>
                      <a:gd name="T82" fmla="*/ 723 w 2972"/>
                      <a:gd name="T83" fmla="*/ 222 h 2742"/>
                      <a:gd name="T84" fmla="*/ 709 w 2972"/>
                      <a:gd name="T85" fmla="*/ 282 h 2742"/>
                      <a:gd name="T86" fmla="*/ 527 w 2972"/>
                      <a:gd name="T87" fmla="*/ 343 h 2742"/>
                      <a:gd name="T88" fmla="*/ 424 w 2972"/>
                      <a:gd name="T89" fmla="*/ 596 h 2742"/>
                      <a:gd name="T90" fmla="*/ 305 w 2972"/>
                      <a:gd name="T91" fmla="*/ 815 h 2742"/>
                      <a:gd name="T92" fmla="*/ 292 w 2972"/>
                      <a:gd name="T93" fmla="*/ 593 h 2742"/>
                      <a:gd name="T94" fmla="*/ 351 w 2972"/>
                      <a:gd name="T95" fmla="*/ 344 h 2742"/>
                      <a:gd name="T96" fmla="*/ 413 w 2972"/>
                      <a:gd name="T97" fmla="*/ 216 h 2742"/>
                      <a:gd name="T98" fmla="*/ 2082 w 2972"/>
                      <a:gd name="T99" fmla="*/ 397 h 2742"/>
                      <a:gd name="T100" fmla="*/ 1965 w 2972"/>
                      <a:gd name="T101" fmla="*/ 379 h 2742"/>
                      <a:gd name="T102" fmla="*/ 1120 w 2972"/>
                      <a:gd name="T103" fmla="*/ 109 h 2742"/>
                      <a:gd name="T104" fmla="*/ 922 w 2972"/>
                      <a:gd name="T105" fmla="*/ 48 h 2742"/>
                      <a:gd name="T106" fmla="*/ 964 w 2972"/>
                      <a:gd name="T107" fmla="*/ 96 h 2742"/>
                      <a:gd name="T108" fmla="*/ 744 w 2972"/>
                      <a:gd name="T109" fmla="*/ 3 h 27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2972" h="2742">
                        <a:moveTo>
                          <a:pt x="425" y="170"/>
                        </a:moveTo>
                        <a:lnTo>
                          <a:pt x="311" y="214"/>
                        </a:lnTo>
                        <a:lnTo>
                          <a:pt x="244" y="317"/>
                        </a:lnTo>
                        <a:lnTo>
                          <a:pt x="223" y="342"/>
                        </a:lnTo>
                        <a:lnTo>
                          <a:pt x="185" y="352"/>
                        </a:lnTo>
                        <a:lnTo>
                          <a:pt x="150" y="404"/>
                        </a:lnTo>
                        <a:lnTo>
                          <a:pt x="114" y="434"/>
                        </a:lnTo>
                        <a:lnTo>
                          <a:pt x="44" y="535"/>
                        </a:lnTo>
                        <a:lnTo>
                          <a:pt x="31" y="580"/>
                        </a:lnTo>
                        <a:lnTo>
                          <a:pt x="45" y="618"/>
                        </a:lnTo>
                        <a:lnTo>
                          <a:pt x="39" y="692"/>
                        </a:lnTo>
                        <a:lnTo>
                          <a:pt x="5" y="765"/>
                        </a:lnTo>
                        <a:lnTo>
                          <a:pt x="0" y="787"/>
                        </a:lnTo>
                        <a:lnTo>
                          <a:pt x="29" y="784"/>
                        </a:lnTo>
                        <a:lnTo>
                          <a:pt x="68" y="785"/>
                        </a:lnTo>
                        <a:lnTo>
                          <a:pt x="156" y="946"/>
                        </a:lnTo>
                        <a:lnTo>
                          <a:pt x="195" y="1006"/>
                        </a:lnTo>
                        <a:lnTo>
                          <a:pt x="206" y="1048"/>
                        </a:lnTo>
                        <a:lnTo>
                          <a:pt x="184" y="1096"/>
                        </a:lnTo>
                        <a:lnTo>
                          <a:pt x="187" y="1127"/>
                        </a:lnTo>
                        <a:lnTo>
                          <a:pt x="172" y="1153"/>
                        </a:lnTo>
                        <a:lnTo>
                          <a:pt x="174" y="1185"/>
                        </a:lnTo>
                        <a:lnTo>
                          <a:pt x="225" y="1227"/>
                        </a:lnTo>
                        <a:lnTo>
                          <a:pt x="287" y="1254"/>
                        </a:lnTo>
                        <a:lnTo>
                          <a:pt x="327" y="1259"/>
                        </a:lnTo>
                        <a:lnTo>
                          <a:pt x="374" y="1281"/>
                        </a:lnTo>
                        <a:lnTo>
                          <a:pt x="410" y="1263"/>
                        </a:lnTo>
                        <a:lnTo>
                          <a:pt x="410" y="1263"/>
                        </a:lnTo>
                        <a:lnTo>
                          <a:pt x="467" y="1265"/>
                        </a:lnTo>
                        <a:lnTo>
                          <a:pt x="521" y="1281"/>
                        </a:lnTo>
                        <a:lnTo>
                          <a:pt x="537" y="1267"/>
                        </a:lnTo>
                        <a:lnTo>
                          <a:pt x="601" y="1256"/>
                        </a:lnTo>
                        <a:lnTo>
                          <a:pt x="672" y="1269"/>
                        </a:lnTo>
                        <a:lnTo>
                          <a:pt x="712" y="1286"/>
                        </a:lnTo>
                        <a:lnTo>
                          <a:pt x="880" y="1452"/>
                        </a:lnTo>
                        <a:lnTo>
                          <a:pt x="941" y="1439"/>
                        </a:lnTo>
                        <a:lnTo>
                          <a:pt x="957" y="1453"/>
                        </a:lnTo>
                        <a:lnTo>
                          <a:pt x="975" y="1447"/>
                        </a:lnTo>
                        <a:lnTo>
                          <a:pt x="1020" y="1460"/>
                        </a:lnTo>
                        <a:lnTo>
                          <a:pt x="1049" y="1476"/>
                        </a:lnTo>
                        <a:lnTo>
                          <a:pt x="1091" y="1453"/>
                        </a:lnTo>
                        <a:lnTo>
                          <a:pt x="1135" y="1452"/>
                        </a:lnTo>
                        <a:lnTo>
                          <a:pt x="1196" y="1458"/>
                        </a:lnTo>
                        <a:lnTo>
                          <a:pt x="1207" y="1446"/>
                        </a:lnTo>
                        <a:lnTo>
                          <a:pt x="1246" y="1444"/>
                        </a:lnTo>
                        <a:lnTo>
                          <a:pt x="1282" y="1462"/>
                        </a:lnTo>
                        <a:lnTo>
                          <a:pt x="1296" y="1549"/>
                        </a:lnTo>
                        <a:lnTo>
                          <a:pt x="1278" y="1584"/>
                        </a:lnTo>
                        <a:lnTo>
                          <a:pt x="1278" y="1624"/>
                        </a:lnTo>
                        <a:lnTo>
                          <a:pt x="1263" y="1651"/>
                        </a:lnTo>
                        <a:lnTo>
                          <a:pt x="1210" y="1667"/>
                        </a:lnTo>
                        <a:lnTo>
                          <a:pt x="1185" y="1698"/>
                        </a:lnTo>
                        <a:lnTo>
                          <a:pt x="1198" y="1777"/>
                        </a:lnTo>
                        <a:lnTo>
                          <a:pt x="1203" y="1806"/>
                        </a:lnTo>
                        <a:lnTo>
                          <a:pt x="1186" y="1862"/>
                        </a:lnTo>
                        <a:lnTo>
                          <a:pt x="1188" y="1933"/>
                        </a:lnTo>
                        <a:lnTo>
                          <a:pt x="1212" y="1968"/>
                        </a:lnTo>
                        <a:lnTo>
                          <a:pt x="1213" y="1993"/>
                        </a:lnTo>
                        <a:lnTo>
                          <a:pt x="1262" y="2112"/>
                        </a:lnTo>
                        <a:lnTo>
                          <a:pt x="1189" y="2243"/>
                        </a:lnTo>
                        <a:lnTo>
                          <a:pt x="1196" y="2276"/>
                        </a:lnTo>
                        <a:lnTo>
                          <a:pt x="1220" y="2284"/>
                        </a:lnTo>
                        <a:lnTo>
                          <a:pt x="1242" y="2268"/>
                        </a:lnTo>
                        <a:lnTo>
                          <a:pt x="1251" y="2278"/>
                        </a:lnTo>
                        <a:lnTo>
                          <a:pt x="1261" y="2314"/>
                        </a:lnTo>
                        <a:lnTo>
                          <a:pt x="1283" y="2326"/>
                        </a:lnTo>
                        <a:lnTo>
                          <a:pt x="1306" y="2370"/>
                        </a:lnTo>
                        <a:lnTo>
                          <a:pt x="1294" y="2396"/>
                        </a:lnTo>
                        <a:lnTo>
                          <a:pt x="1320" y="2452"/>
                        </a:lnTo>
                        <a:lnTo>
                          <a:pt x="1364" y="2565"/>
                        </a:lnTo>
                        <a:lnTo>
                          <a:pt x="1368" y="2607"/>
                        </a:lnTo>
                        <a:lnTo>
                          <a:pt x="1365" y="2608"/>
                        </a:lnTo>
                        <a:lnTo>
                          <a:pt x="1451" y="2666"/>
                        </a:lnTo>
                        <a:lnTo>
                          <a:pt x="1539" y="2735"/>
                        </a:lnTo>
                        <a:lnTo>
                          <a:pt x="1591" y="2742"/>
                        </a:lnTo>
                        <a:lnTo>
                          <a:pt x="1681" y="2737"/>
                        </a:lnTo>
                        <a:lnTo>
                          <a:pt x="1734" y="2674"/>
                        </a:lnTo>
                        <a:lnTo>
                          <a:pt x="1810" y="2624"/>
                        </a:lnTo>
                        <a:lnTo>
                          <a:pt x="1847" y="2581"/>
                        </a:lnTo>
                        <a:lnTo>
                          <a:pt x="1961" y="2521"/>
                        </a:lnTo>
                        <a:lnTo>
                          <a:pt x="1982" y="2464"/>
                        </a:lnTo>
                        <a:lnTo>
                          <a:pt x="2000" y="2443"/>
                        </a:lnTo>
                        <a:lnTo>
                          <a:pt x="2019" y="2423"/>
                        </a:lnTo>
                        <a:lnTo>
                          <a:pt x="2123" y="2403"/>
                        </a:lnTo>
                        <a:lnTo>
                          <a:pt x="2174" y="2379"/>
                        </a:lnTo>
                        <a:lnTo>
                          <a:pt x="2171" y="2334"/>
                        </a:lnTo>
                        <a:lnTo>
                          <a:pt x="2101" y="2319"/>
                        </a:lnTo>
                        <a:lnTo>
                          <a:pt x="2030" y="2327"/>
                        </a:lnTo>
                        <a:lnTo>
                          <a:pt x="1927" y="2294"/>
                        </a:lnTo>
                        <a:lnTo>
                          <a:pt x="1942" y="2220"/>
                        </a:lnTo>
                        <a:lnTo>
                          <a:pt x="1929" y="2196"/>
                        </a:lnTo>
                        <a:lnTo>
                          <a:pt x="1918" y="2175"/>
                        </a:lnTo>
                        <a:lnTo>
                          <a:pt x="1980" y="2078"/>
                        </a:lnTo>
                        <a:lnTo>
                          <a:pt x="1964" y="2037"/>
                        </a:lnTo>
                        <a:lnTo>
                          <a:pt x="1916" y="1992"/>
                        </a:lnTo>
                        <a:lnTo>
                          <a:pt x="1870" y="1974"/>
                        </a:lnTo>
                        <a:lnTo>
                          <a:pt x="1841" y="1920"/>
                        </a:lnTo>
                        <a:lnTo>
                          <a:pt x="1905" y="1939"/>
                        </a:lnTo>
                        <a:lnTo>
                          <a:pt x="1974" y="1950"/>
                        </a:lnTo>
                        <a:lnTo>
                          <a:pt x="2043" y="1989"/>
                        </a:lnTo>
                        <a:lnTo>
                          <a:pt x="2120" y="1984"/>
                        </a:lnTo>
                        <a:lnTo>
                          <a:pt x="2219" y="1971"/>
                        </a:lnTo>
                        <a:lnTo>
                          <a:pt x="2243" y="1987"/>
                        </a:lnTo>
                        <a:lnTo>
                          <a:pt x="2314" y="1963"/>
                        </a:lnTo>
                        <a:lnTo>
                          <a:pt x="2386" y="1899"/>
                        </a:lnTo>
                        <a:lnTo>
                          <a:pt x="2449" y="1892"/>
                        </a:lnTo>
                        <a:lnTo>
                          <a:pt x="2486" y="1910"/>
                        </a:lnTo>
                        <a:lnTo>
                          <a:pt x="2585" y="1868"/>
                        </a:lnTo>
                        <a:lnTo>
                          <a:pt x="2657" y="1862"/>
                        </a:lnTo>
                        <a:lnTo>
                          <a:pt x="2773" y="1780"/>
                        </a:lnTo>
                        <a:lnTo>
                          <a:pt x="2794" y="1727"/>
                        </a:lnTo>
                        <a:lnTo>
                          <a:pt x="2789" y="1681"/>
                        </a:lnTo>
                        <a:lnTo>
                          <a:pt x="2789" y="1676"/>
                        </a:lnTo>
                        <a:lnTo>
                          <a:pt x="2705" y="1607"/>
                        </a:lnTo>
                        <a:lnTo>
                          <a:pt x="2648" y="1527"/>
                        </a:lnTo>
                        <a:lnTo>
                          <a:pt x="2627" y="1470"/>
                        </a:lnTo>
                        <a:lnTo>
                          <a:pt x="2672" y="1429"/>
                        </a:lnTo>
                        <a:lnTo>
                          <a:pt x="2681" y="1361"/>
                        </a:lnTo>
                        <a:lnTo>
                          <a:pt x="2712" y="1326"/>
                        </a:lnTo>
                        <a:lnTo>
                          <a:pt x="2747" y="1342"/>
                        </a:lnTo>
                        <a:lnTo>
                          <a:pt x="2778" y="1326"/>
                        </a:lnTo>
                        <a:lnTo>
                          <a:pt x="2816" y="1341"/>
                        </a:lnTo>
                        <a:lnTo>
                          <a:pt x="2889" y="1308"/>
                        </a:lnTo>
                        <a:lnTo>
                          <a:pt x="2889" y="1255"/>
                        </a:lnTo>
                        <a:lnTo>
                          <a:pt x="2852" y="1227"/>
                        </a:lnTo>
                        <a:lnTo>
                          <a:pt x="2792" y="1223"/>
                        </a:lnTo>
                        <a:lnTo>
                          <a:pt x="2776" y="1175"/>
                        </a:lnTo>
                        <a:lnTo>
                          <a:pt x="2758" y="1145"/>
                        </a:lnTo>
                        <a:lnTo>
                          <a:pt x="2819" y="1073"/>
                        </a:lnTo>
                        <a:lnTo>
                          <a:pt x="2853" y="1076"/>
                        </a:lnTo>
                        <a:lnTo>
                          <a:pt x="2900" y="1040"/>
                        </a:lnTo>
                        <a:lnTo>
                          <a:pt x="2965" y="962"/>
                        </a:lnTo>
                        <a:lnTo>
                          <a:pt x="2972" y="941"/>
                        </a:lnTo>
                        <a:lnTo>
                          <a:pt x="2960" y="934"/>
                        </a:lnTo>
                        <a:lnTo>
                          <a:pt x="2875" y="895"/>
                        </a:lnTo>
                        <a:lnTo>
                          <a:pt x="2845" y="894"/>
                        </a:lnTo>
                        <a:lnTo>
                          <a:pt x="2815" y="906"/>
                        </a:lnTo>
                        <a:lnTo>
                          <a:pt x="2770" y="896"/>
                        </a:lnTo>
                        <a:lnTo>
                          <a:pt x="2745" y="897"/>
                        </a:lnTo>
                        <a:lnTo>
                          <a:pt x="2709" y="913"/>
                        </a:lnTo>
                        <a:lnTo>
                          <a:pt x="2637" y="925"/>
                        </a:lnTo>
                        <a:lnTo>
                          <a:pt x="2585" y="919"/>
                        </a:lnTo>
                        <a:lnTo>
                          <a:pt x="2558" y="916"/>
                        </a:lnTo>
                        <a:lnTo>
                          <a:pt x="2605" y="907"/>
                        </a:lnTo>
                        <a:lnTo>
                          <a:pt x="2631" y="911"/>
                        </a:lnTo>
                        <a:lnTo>
                          <a:pt x="2663" y="890"/>
                        </a:lnTo>
                        <a:lnTo>
                          <a:pt x="2682" y="854"/>
                        </a:lnTo>
                        <a:lnTo>
                          <a:pt x="2729" y="819"/>
                        </a:lnTo>
                        <a:lnTo>
                          <a:pt x="2738" y="797"/>
                        </a:lnTo>
                        <a:lnTo>
                          <a:pt x="2708" y="776"/>
                        </a:lnTo>
                        <a:lnTo>
                          <a:pt x="2711" y="761"/>
                        </a:lnTo>
                        <a:lnTo>
                          <a:pt x="2698" y="726"/>
                        </a:lnTo>
                        <a:lnTo>
                          <a:pt x="2637" y="694"/>
                        </a:lnTo>
                        <a:lnTo>
                          <a:pt x="2563" y="675"/>
                        </a:lnTo>
                        <a:lnTo>
                          <a:pt x="2541" y="652"/>
                        </a:lnTo>
                        <a:lnTo>
                          <a:pt x="2514" y="635"/>
                        </a:lnTo>
                        <a:lnTo>
                          <a:pt x="2470" y="633"/>
                        </a:lnTo>
                        <a:lnTo>
                          <a:pt x="2456" y="612"/>
                        </a:lnTo>
                        <a:lnTo>
                          <a:pt x="2411" y="593"/>
                        </a:lnTo>
                        <a:lnTo>
                          <a:pt x="2387" y="594"/>
                        </a:lnTo>
                        <a:lnTo>
                          <a:pt x="2388" y="632"/>
                        </a:lnTo>
                        <a:lnTo>
                          <a:pt x="2359" y="593"/>
                        </a:lnTo>
                        <a:lnTo>
                          <a:pt x="2342" y="550"/>
                        </a:lnTo>
                        <a:lnTo>
                          <a:pt x="2297" y="527"/>
                        </a:lnTo>
                        <a:lnTo>
                          <a:pt x="2284" y="503"/>
                        </a:lnTo>
                        <a:lnTo>
                          <a:pt x="2308" y="484"/>
                        </a:lnTo>
                        <a:lnTo>
                          <a:pt x="2408" y="487"/>
                        </a:lnTo>
                        <a:lnTo>
                          <a:pt x="2445" y="463"/>
                        </a:lnTo>
                        <a:lnTo>
                          <a:pt x="2507" y="457"/>
                        </a:lnTo>
                        <a:lnTo>
                          <a:pt x="2514" y="420"/>
                        </a:lnTo>
                        <a:lnTo>
                          <a:pt x="2456" y="431"/>
                        </a:lnTo>
                        <a:lnTo>
                          <a:pt x="2356" y="410"/>
                        </a:lnTo>
                        <a:lnTo>
                          <a:pt x="2284" y="420"/>
                        </a:lnTo>
                        <a:lnTo>
                          <a:pt x="2236" y="417"/>
                        </a:lnTo>
                        <a:lnTo>
                          <a:pt x="2138" y="452"/>
                        </a:lnTo>
                        <a:lnTo>
                          <a:pt x="2104" y="437"/>
                        </a:lnTo>
                        <a:lnTo>
                          <a:pt x="2064" y="442"/>
                        </a:lnTo>
                        <a:lnTo>
                          <a:pt x="1982" y="500"/>
                        </a:lnTo>
                        <a:lnTo>
                          <a:pt x="1941" y="510"/>
                        </a:lnTo>
                        <a:lnTo>
                          <a:pt x="1891" y="535"/>
                        </a:lnTo>
                        <a:lnTo>
                          <a:pt x="1872" y="559"/>
                        </a:lnTo>
                        <a:lnTo>
                          <a:pt x="1806" y="568"/>
                        </a:lnTo>
                        <a:lnTo>
                          <a:pt x="1785" y="580"/>
                        </a:lnTo>
                        <a:lnTo>
                          <a:pt x="1751" y="569"/>
                        </a:lnTo>
                        <a:lnTo>
                          <a:pt x="1654" y="503"/>
                        </a:lnTo>
                        <a:lnTo>
                          <a:pt x="1634" y="463"/>
                        </a:lnTo>
                        <a:lnTo>
                          <a:pt x="1605" y="458"/>
                        </a:lnTo>
                        <a:lnTo>
                          <a:pt x="1496" y="466"/>
                        </a:lnTo>
                        <a:lnTo>
                          <a:pt x="1286" y="502"/>
                        </a:lnTo>
                        <a:lnTo>
                          <a:pt x="1184" y="502"/>
                        </a:lnTo>
                        <a:lnTo>
                          <a:pt x="1143" y="481"/>
                        </a:lnTo>
                        <a:lnTo>
                          <a:pt x="1127" y="449"/>
                        </a:lnTo>
                        <a:lnTo>
                          <a:pt x="1127" y="410"/>
                        </a:lnTo>
                        <a:lnTo>
                          <a:pt x="1153" y="409"/>
                        </a:lnTo>
                        <a:lnTo>
                          <a:pt x="1148" y="364"/>
                        </a:lnTo>
                        <a:lnTo>
                          <a:pt x="1103" y="303"/>
                        </a:lnTo>
                        <a:lnTo>
                          <a:pt x="1062" y="291"/>
                        </a:lnTo>
                        <a:lnTo>
                          <a:pt x="956" y="299"/>
                        </a:lnTo>
                        <a:lnTo>
                          <a:pt x="908" y="272"/>
                        </a:lnTo>
                        <a:lnTo>
                          <a:pt x="872" y="271"/>
                        </a:lnTo>
                        <a:lnTo>
                          <a:pt x="843" y="280"/>
                        </a:lnTo>
                        <a:lnTo>
                          <a:pt x="807" y="221"/>
                        </a:lnTo>
                        <a:lnTo>
                          <a:pt x="807" y="161"/>
                        </a:lnTo>
                        <a:lnTo>
                          <a:pt x="791" y="88"/>
                        </a:lnTo>
                        <a:lnTo>
                          <a:pt x="770" y="80"/>
                        </a:lnTo>
                        <a:lnTo>
                          <a:pt x="707" y="105"/>
                        </a:lnTo>
                        <a:lnTo>
                          <a:pt x="646" y="177"/>
                        </a:lnTo>
                        <a:lnTo>
                          <a:pt x="661" y="226"/>
                        </a:lnTo>
                        <a:lnTo>
                          <a:pt x="681" y="245"/>
                        </a:lnTo>
                        <a:lnTo>
                          <a:pt x="723" y="222"/>
                        </a:lnTo>
                        <a:lnTo>
                          <a:pt x="763" y="226"/>
                        </a:lnTo>
                        <a:lnTo>
                          <a:pt x="799" y="264"/>
                        </a:lnTo>
                        <a:lnTo>
                          <a:pt x="792" y="291"/>
                        </a:lnTo>
                        <a:lnTo>
                          <a:pt x="754" y="303"/>
                        </a:lnTo>
                        <a:lnTo>
                          <a:pt x="709" y="282"/>
                        </a:lnTo>
                        <a:lnTo>
                          <a:pt x="688" y="267"/>
                        </a:lnTo>
                        <a:lnTo>
                          <a:pt x="678" y="280"/>
                        </a:lnTo>
                        <a:lnTo>
                          <a:pt x="677" y="298"/>
                        </a:lnTo>
                        <a:lnTo>
                          <a:pt x="625" y="325"/>
                        </a:lnTo>
                        <a:lnTo>
                          <a:pt x="527" y="343"/>
                        </a:lnTo>
                        <a:lnTo>
                          <a:pt x="430" y="385"/>
                        </a:lnTo>
                        <a:lnTo>
                          <a:pt x="399" y="423"/>
                        </a:lnTo>
                        <a:lnTo>
                          <a:pt x="399" y="460"/>
                        </a:lnTo>
                        <a:lnTo>
                          <a:pt x="424" y="506"/>
                        </a:lnTo>
                        <a:lnTo>
                          <a:pt x="424" y="596"/>
                        </a:lnTo>
                        <a:lnTo>
                          <a:pt x="434" y="657"/>
                        </a:lnTo>
                        <a:lnTo>
                          <a:pt x="453" y="708"/>
                        </a:lnTo>
                        <a:lnTo>
                          <a:pt x="421" y="776"/>
                        </a:lnTo>
                        <a:lnTo>
                          <a:pt x="344" y="821"/>
                        </a:lnTo>
                        <a:lnTo>
                          <a:pt x="305" y="815"/>
                        </a:lnTo>
                        <a:lnTo>
                          <a:pt x="305" y="750"/>
                        </a:lnTo>
                        <a:lnTo>
                          <a:pt x="260" y="699"/>
                        </a:lnTo>
                        <a:lnTo>
                          <a:pt x="247" y="654"/>
                        </a:lnTo>
                        <a:lnTo>
                          <a:pt x="289" y="618"/>
                        </a:lnTo>
                        <a:lnTo>
                          <a:pt x="292" y="593"/>
                        </a:lnTo>
                        <a:lnTo>
                          <a:pt x="376" y="509"/>
                        </a:lnTo>
                        <a:lnTo>
                          <a:pt x="376" y="439"/>
                        </a:lnTo>
                        <a:lnTo>
                          <a:pt x="349" y="392"/>
                        </a:lnTo>
                        <a:lnTo>
                          <a:pt x="352" y="372"/>
                        </a:lnTo>
                        <a:lnTo>
                          <a:pt x="351" y="344"/>
                        </a:lnTo>
                        <a:lnTo>
                          <a:pt x="316" y="319"/>
                        </a:lnTo>
                        <a:lnTo>
                          <a:pt x="298" y="282"/>
                        </a:lnTo>
                        <a:lnTo>
                          <a:pt x="309" y="251"/>
                        </a:lnTo>
                        <a:lnTo>
                          <a:pt x="360" y="229"/>
                        </a:lnTo>
                        <a:lnTo>
                          <a:pt x="413" y="216"/>
                        </a:lnTo>
                        <a:lnTo>
                          <a:pt x="460" y="162"/>
                        </a:lnTo>
                        <a:lnTo>
                          <a:pt x="436" y="162"/>
                        </a:lnTo>
                        <a:lnTo>
                          <a:pt x="425" y="170"/>
                        </a:lnTo>
                        <a:close/>
                        <a:moveTo>
                          <a:pt x="2037" y="385"/>
                        </a:moveTo>
                        <a:lnTo>
                          <a:pt x="2082" y="397"/>
                        </a:lnTo>
                        <a:lnTo>
                          <a:pt x="2118" y="354"/>
                        </a:lnTo>
                        <a:lnTo>
                          <a:pt x="2098" y="324"/>
                        </a:lnTo>
                        <a:lnTo>
                          <a:pt x="2032" y="374"/>
                        </a:lnTo>
                        <a:lnTo>
                          <a:pt x="2011" y="345"/>
                        </a:lnTo>
                        <a:lnTo>
                          <a:pt x="1965" y="379"/>
                        </a:lnTo>
                        <a:cubicBezTo>
                          <a:pt x="1966" y="378"/>
                          <a:pt x="1988" y="396"/>
                          <a:pt x="1988" y="396"/>
                        </a:cubicBezTo>
                        <a:lnTo>
                          <a:pt x="2037" y="385"/>
                        </a:lnTo>
                        <a:close/>
                        <a:moveTo>
                          <a:pt x="1070" y="67"/>
                        </a:moveTo>
                        <a:lnTo>
                          <a:pt x="1089" y="104"/>
                        </a:lnTo>
                        <a:lnTo>
                          <a:pt x="1120" y="109"/>
                        </a:lnTo>
                        <a:lnTo>
                          <a:pt x="1145" y="143"/>
                        </a:lnTo>
                        <a:lnTo>
                          <a:pt x="1155" y="106"/>
                        </a:lnTo>
                        <a:lnTo>
                          <a:pt x="1113" y="64"/>
                        </a:lnTo>
                        <a:lnTo>
                          <a:pt x="1070" y="67"/>
                        </a:lnTo>
                        <a:close/>
                        <a:moveTo>
                          <a:pt x="922" y="48"/>
                        </a:moveTo>
                        <a:lnTo>
                          <a:pt x="909" y="71"/>
                        </a:lnTo>
                        <a:lnTo>
                          <a:pt x="930" y="114"/>
                        </a:lnTo>
                        <a:lnTo>
                          <a:pt x="980" y="125"/>
                        </a:lnTo>
                        <a:lnTo>
                          <a:pt x="1002" y="101"/>
                        </a:lnTo>
                        <a:lnTo>
                          <a:pt x="964" y="96"/>
                        </a:lnTo>
                        <a:lnTo>
                          <a:pt x="922" y="48"/>
                        </a:lnTo>
                        <a:close/>
                        <a:moveTo>
                          <a:pt x="711" y="0"/>
                        </a:moveTo>
                        <a:lnTo>
                          <a:pt x="739" y="40"/>
                        </a:lnTo>
                        <a:lnTo>
                          <a:pt x="783" y="39"/>
                        </a:lnTo>
                        <a:lnTo>
                          <a:pt x="744" y="3"/>
                        </a:lnTo>
                        <a:lnTo>
                          <a:pt x="711" y="0"/>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16" name="Guayana Holandesa">
                    <a:extLst>
                      <a:ext uri="{FF2B5EF4-FFF2-40B4-BE49-F238E27FC236}">
                        <a16:creationId xmlns:a16="http://schemas.microsoft.com/office/drawing/2014/main" id="{00000000-0008-0000-0A00-000074000000}"/>
                      </a:ext>
                    </a:extLst>
                  </xdr:cNvPr>
                  <xdr:cNvSpPr>
                    <a:spLocks/>
                  </xdr:cNvSpPr>
                </xdr:nvSpPr>
                <xdr:spPr bwMode="auto">
                  <a:xfrm>
                    <a:off x="4405" y="1164"/>
                    <a:ext cx="214" cy="322"/>
                  </a:xfrm>
                  <a:custGeom>
                    <a:avLst/>
                    <a:gdLst>
                      <a:gd name="T0" fmla="*/ 226 w 1123"/>
                      <a:gd name="T1" fmla="*/ 135 h 1685"/>
                      <a:gd name="T2" fmla="*/ 131 w 1123"/>
                      <a:gd name="T3" fmla="*/ 204 h 1685"/>
                      <a:gd name="T4" fmla="*/ 165 w 1123"/>
                      <a:gd name="T5" fmla="*/ 282 h 1685"/>
                      <a:gd name="T6" fmla="*/ 262 w 1123"/>
                      <a:gd name="T7" fmla="*/ 314 h 1685"/>
                      <a:gd name="T8" fmla="*/ 189 w 1123"/>
                      <a:gd name="T9" fmla="*/ 400 h 1685"/>
                      <a:gd name="T10" fmla="*/ 120 w 1123"/>
                      <a:gd name="T11" fmla="*/ 401 h 1685"/>
                      <a:gd name="T12" fmla="*/ 54 w 1123"/>
                      <a:gd name="T13" fmla="*/ 420 h 1685"/>
                      <a:gd name="T14" fmla="*/ 0 w 1123"/>
                      <a:gd name="T15" fmla="*/ 529 h 1685"/>
                      <a:gd name="T16" fmla="*/ 78 w 1123"/>
                      <a:gd name="T17" fmla="*/ 666 h 1685"/>
                      <a:gd name="T18" fmla="*/ 162 w 1123"/>
                      <a:gd name="T19" fmla="*/ 740 h 1685"/>
                      <a:gd name="T20" fmla="*/ 202 w 1123"/>
                      <a:gd name="T21" fmla="*/ 762 h 1685"/>
                      <a:gd name="T22" fmla="*/ 276 w 1123"/>
                      <a:gd name="T23" fmla="*/ 751 h 1685"/>
                      <a:gd name="T24" fmla="*/ 313 w 1123"/>
                      <a:gd name="T25" fmla="*/ 857 h 1685"/>
                      <a:gd name="T26" fmla="*/ 266 w 1123"/>
                      <a:gd name="T27" fmla="*/ 927 h 1685"/>
                      <a:gd name="T28" fmla="*/ 351 w 1123"/>
                      <a:gd name="T29" fmla="*/ 943 h 1685"/>
                      <a:gd name="T30" fmla="*/ 387 w 1123"/>
                      <a:gd name="T31" fmla="*/ 1007 h 1685"/>
                      <a:gd name="T32" fmla="*/ 430 w 1123"/>
                      <a:gd name="T33" fmla="*/ 1028 h 1685"/>
                      <a:gd name="T34" fmla="*/ 375 w 1123"/>
                      <a:gd name="T35" fmla="*/ 1139 h 1685"/>
                      <a:gd name="T36" fmla="*/ 335 w 1123"/>
                      <a:gd name="T37" fmla="*/ 1263 h 1685"/>
                      <a:gd name="T38" fmla="*/ 313 w 1123"/>
                      <a:gd name="T39" fmla="*/ 1335 h 1685"/>
                      <a:gd name="T40" fmla="*/ 314 w 1123"/>
                      <a:gd name="T41" fmla="*/ 1388 h 1685"/>
                      <a:gd name="T42" fmla="*/ 359 w 1123"/>
                      <a:gd name="T43" fmla="*/ 1474 h 1685"/>
                      <a:gd name="T44" fmla="*/ 409 w 1123"/>
                      <a:gd name="T45" fmla="*/ 1555 h 1685"/>
                      <a:gd name="T46" fmla="*/ 529 w 1123"/>
                      <a:gd name="T47" fmla="*/ 1670 h 1685"/>
                      <a:gd name="T48" fmla="*/ 592 w 1123"/>
                      <a:gd name="T49" fmla="*/ 1649 h 1685"/>
                      <a:gd name="T50" fmla="*/ 629 w 1123"/>
                      <a:gd name="T51" fmla="*/ 1656 h 1685"/>
                      <a:gd name="T52" fmla="*/ 711 w 1123"/>
                      <a:gd name="T53" fmla="*/ 1614 h 1685"/>
                      <a:gd name="T54" fmla="*/ 764 w 1123"/>
                      <a:gd name="T55" fmla="*/ 1579 h 1685"/>
                      <a:gd name="T56" fmla="*/ 881 w 1123"/>
                      <a:gd name="T57" fmla="*/ 1511 h 1685"/>
                      <a:gd name="T58" fmla="*/ 993 w 1123"/>
                      <a:gd name="T59" fmla="*/ 1489 h 1685"/>
                      <a:gd name="T60" fmla="*/ 1051 w 1123"/>
                      <a:gd name="T61" fmla="*/ 1502 h 1685"/>
                      <a:gd name="T62" fmla="*/ 1122 w 1123"/>
                      <a:gd name="T63" fmla="*/ 1501 h 1685"/>
                      <a:gd name="T64" fmla="*/ 1078 w 1123"/>
                      <a:gd name="T65" fmla="*/ 1450 h 1685"/>
                      <a:gd name="T66" fmla="*/ 1033 w 1123"/>
                      <a:gd name="T67" fmla="*/ 1414 h 1685"/>
                      <a:gd name="T68" fmla="*/ 991 w 1123"/>
                      <a:gd name="T69" fmla="*/ 1334 h 1685"/>
                      <a:gd name="T70" fmla="*/ 969 w 1123"/>
                      <a:gd name="T71" fmla="*/ 1271 h 1685"/>
                      <a:gd name="T72" fmla="*/ 942 w 1123"/>
                      <a:gd name="T73" fmla="*/ 1171 h 1685"/>
                      <a:gd name="T74" fmla="*/ 897 w 1123"/>
                      <a:gd name="T75" fmla="*/ 1156 h 1685"/>
                      <a:gd name="T76" fmla="*/ 869 w 1123"/>
                      <a:gd name="T77" fmla="*/ 1104 h 1685"/>
                      <a:gd name="T78" fmla="*/ 836 w 1123"/>
                      <a:gd name="T79" fmla="*/ 1047 h 1685"/>
                      <a:gd name="T80" fmla="*/ 770 w 1123"/>
                      <a:gd name="T81" fmla="*/ 996 h 1685"/>
                      <a:gd name="T82" fmla="*/ 803 w 1123"/>
                      <a:gd name="T83" fmla="*/ 874 h 1685"/>
                      <a:gd name="T84" fmla="*/ 834 w 1123"/>
                      <a:gd name="T85" fmla="*/ 772 h 1685"/>
                      <a:gd name="T86" fmla="*/ 929 w 1123"/>
                      <a:gd name="T87" fmla="*/ 749 h 1685"/>
                      <a:gd name="T88" fmla="*/ 959 w 1123"/>
                      <a:gd name="T89" fmla="*/ 682 h 1685"/>
                      <a:gd name="T90" fmla="*/ 970 w 1123"/>
                      <a:gd name="T91" fmla="*/ 632 h 1685"/>
                      <a:gd name="T92" fmla="*/ 957 w 1123"/>
                      <a:gd name="T93" fmla="*/ 587 h 1685"/>
                      <a:gd name="T94" fmla="*/ 942 w 1123"/>
                      <a:gd name="T95" fmla="*/ 499 h 1685"/>
                      <a:gd name="T96" fmla="*/ 787 w 1123"/>
                      <a:gd name="T97" fmla="*/ 401 h 1685"/>
                      <a:gd name="T98" fmla="*/ 718 w 1123"/>
                      <a:gd name="T99" fmla="*/ 383 h 1685"/>
                      <a:gd name="T100" fmla="*/ 643 w 1123"/>
                      <a:gd name="T101" fmla="*/ 433 h 1685"/>
                      <a:gd name="T102" fmla="*/ 625 w 1123"/>
                      <a:gd name="T103" fmla="*/ 422 h 1685"/>
                      <a:gd name="T104" fmla="*/ 649 w 1123"/>
                      <a:gd name="T105" fmla="*/ 312 h 1685"/>
                      <a:gd name="T106" fmla="*/ 593 w 1123"/>
                      <a:gd name="T107" fmla="*/ 213 h 1685"/>
                      <a:gd name="T108" fmla="*/ 447 w 1123"/>
                      <a:gd name="T109" fmla="*/ 93 h 1685"/>
                      <a:gd name="T110" fmla="*/ 398 w 1123"/>
                      <a:gd name="T111" fmla="*/ 17 h 1685"/>
                      <a:gd name="T112" fmla="*/ 345 w 1123"/>
                      <a:gd name="T113" fmla="*/ 0 h 1685"/>
                      <a:gd name="T114" fmla="*/ 273 w 1123"/>
                      <a:gd name="T115" fmla="*/ 99 h 168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123" h="1685">
                        <a:moveTo>
                          <a:pt x="273" y="99"/>
                        </a:moveTo>
                        <a:lnTo>
                          <a:pt x="226" y="135"/>
                        </a:lnTo>
                        <a:lnTo>
                          <a:pt x="192" y="132"/>
                        </a:lnTo>
                        <a:lnTo>
                          <a:pt x="131" y="204"/>
                        </a:lnTo>
                        <a:lnTo>
                          <a:pt x="149" y="234"/>
                        </a:lnTo>
                        <a:lnTo>
                          <a:pt x="165" y="282"/>
                        </a:lnTo>
                        <a:lnTo>
                          <a:pt x="225" y="286"/>
                        </a:lnTo>
                        <a:lnTo>
                          <a:pt x="262" y="314"/>
                        </a:lnTo>
                        <a:lnTo>
                          <a:pt x="262" y="367"/>
                        </a:lnTo>
                        <a:lnTo>
                          <a:pt x="189" y="400"/>
                        </a:lnTo>
                        <a:lnTo>
                          <a:pt x="151" y="385"/>
                        </a:lnTo>
                        <a:lnTo>
                          <a:pt x="120" y="401"/>
                        </a:lnTo>
                        <a:lnTo>
                          <a:pt x="85" y="385"/>
                        </a:lnTo>
                        <a:lnTo>
                          <a:pt x="54" y="420"/>
                        </a:lnTo>
                        <a:lnTo>
                          <a:pt x="45" y="488"/>
                        </a:lnTo>
                        <a:lnTo>
                          <a:pt x="0" y="529"/>
                        </a:lnTo>
                        <a:lnTo>
                          <a:pt x="21" y="586"/>
                        </a:lnTo>
                        <a:lnTo>
                          <a:pt x="78" y="666"/>
                        </a:lnTo>
                        <a:lnTo>
                          <a:pt x="162" y="735"/>
                        </a:lnTo>
                        <a:lnTo>
                          <a:pt x="162" y="740"/>
                        </a:lnTo>
                        <a:lnTo>
                          <a:pt x="184" y="743"/>
                        </a:lnTo>
                        <a:lnTo>
                          <a:pt x="202" y="762"/>
                        </a:lnTo>
                        <a:lnTo>
                          <a:pt x="226" y="746"/>
                        </a:lnTo>
                        <a:lnTo>
                          <a:pt x="276" y="751"/>
                        </a:lnTo>
                        <a:lnTo>
                          <a:pt x="313" y="797"/>
                        </a:lnTo>
                        <a:lnTo>
                          <a:pt x="313" y="857"/>
                        </a:lnTo>
                        <a:lnTo>
                          <a:pt x="285" y="900"/>
                        </a:lnTo>
                        <a:lnTo>
                          <a:pt x="266" y="927"/>
                        </a:lnTo>
                        <a:lnTo>
                          <a:pt x="305" y="947"/>
                        </a:lnTo>
                        <a:lnTo>
                          <a:pt x="351" y="943"/>
                        </a:lnTo>
                        <a:lnTo>
                          <a:pt x="366" y="975"/>
                        </a:lnTo>
                        <a:lnTo>
                          <a:pt x="387" y="1007"/>
                        </a:lnTo>
                        <a:lnTo>
                          <a:pt x="428" y="1004"/>
                        </a:lnTo>
                        <a:lnTo>
                          <a:pt x="430" y="1028"/>
                        </a:lnTo>
                        <a:lnTo>
                          <a:pt x="390" y="1078"/>
                        </a:lnTo>
                        <a:lnTo>
                          <a:pt x="375" y="1139"/>
                        </a:lnTo>
                        <a:lnTo>
                          <a:pt x="332" y="1215"/>
                        </a:lnTo>
                        <a:lnTo>
                          <a:pt x="335" y="1263"/>
                        </a:lnTo>
                        <a:lnTo>
                          <a:pt x="319" y="1295"/>
                        </a:lnTo>
                        <a:lnTo>
                          <a:pt x="313" y="1335"/>
                        </a:lnTo>
                        <a:lnTo>
                          <a:pt x="324" y="1358"/>
                        </a:lnTo>
                        <a:lnTo>
                          <a:pt x="314" y="1388"/>
                        </a:lnTo>
                        <a:lnTo>
                          <a:pt x="319" y="1433"/>
                        </a:lnTo>
                        <a:lnTo>
                          <a:pt x="359" y="1474"/>
                        </a:lnTo>
                        <a:lnTo>
                          <a:pt x="407" y="1523"/>
                        </a:lnTo>
                        <a:lnTo>
                          <a:pt x="409" y="1555"/>
                        </a:lnTo>
                        <a:lnTo>
                          <a:pt x="441" y="1595"/>
                        </a:lnTo>
                        <a:lnTo>
                          <a:pt x="529" y="1670"/>
                        </a:lnTo>
                        <a:lnTo>
                          <a:pt x="565" y="1685"/>
                        </a:lnTo>
                        <a:lnTo>
                          <a:pt x="592" y="1649"/>
                        </a:lnTo>
                        <a:lnTo>
                          <a:pt x="622" y="1641"/>
                        </a:lnTo>
                        <a:lnTo>
                          <a:pt x="629" y="1656"/>
                        </a:lnTo>
                        <a:lnTo>
                          <a:pt x="680" y="1651"/>
                        </a:lnTo>
                        <a:lnTo>
                          <a:pt x="711" y="1614"/>
                        </a:lnTo>
                        <a:lnTo>
                          <a:pt x="717" y="1593"/>
                        </a:lnTo>
                        <a:lnTo>
                          <a:pt x="764" y="1579"/>
                        </a:lnTo>
                        <a:lnTo>
                          <a:pt x="855" y="1582"/>
                        </a:lnTo>
                        <a:lnTo>
                          <a:pt x="881" y="1511"/>
                        </a:lnTo>
                        <a:lnTo>
                          <a:pt x="927" y="1492"/>
                        </a:lnTo>
                        <a:lnTo>
                          <a:pt x="993" y="1489"/>
                        </a:lnTo>
                        <a:lnTo>
                          <a:pt x="1011" y="1508"/>
                        </a:lnTo>
                        <a:lnTo>
                          <a:pt x="1051" y="1502"/>
                        </a:lnTo>
                        <a:lnTo>
                          <a:pt x="1123" y="1502"/>
                        </a:lnTo>
                        <a:lnTo>
                          <a:pt x="1122" y="1501"/>
                        </a:lnTo>
                        <a:lnTo>
                          <a:pt x="1090" y="1479"/>
                        </a:lnTo>
                        <a:lnTo>
                          <a:pt x="1078" y="1450"/>
                        </a:lnTo>
                        <a:lnTo>
                          <a:pt x="1078" y="1432"/>
                        </a:lnTo>
                        <a:lnTo>
                          <a:pt x="1033" y="1414"/>
                        </a:lnTo>
                        <a:lnTo>
                          <a:pt x="1027" y="1376"/>
                        </a:lnTo>
                        <a:lnTo>
                          <a:pt x="991" y="1334"/>
                        </a:lnTo>
                        <a:lnTo>
                          <a:pt x="967" y="1316"/>
                        </a:lnTo>
                        <a:lnTo>
                          <a:pt x="969" y="1271"/>
                        </a:lnTo>
                        <a:lnTo>
                          <a:pt x="951" y="1204"/>
                        </a:lnTo>
                        <a:lnTo>
                          <a:pt x="942" y="1171"/>
                        </a:lnTo>
                        <a:lnTo>
                          <a:pt x="926" y="1158"/>
                        </a:lnTo>
                        <a:lnTo>
                          <a:pt x="897" y="1156"/>
                        </a:lnTo>
                        <a:lnTo>
                          <a:pt x="871" y="1133"/>
                        </a:lnTo>
                        <a:lnTo>
                          <a:pt x="869" y="1104"/>
                        </a:lnTo>
                        <a:lnTo>
                          <a:pt x="843" y="1070"/>
                        </a:lnTo>
                        <a:lnTo>
                          <a:pt x="836" y="1047"/>
                        </a:lnTo>
                        <a:lnTo>
                          <a:pt x="810" y="1017"/>
                        </a:lnTo>
                        <a:lnTo>
                          <a:pt x="770" y="996"/>
                        </a:lnTo>
                        <a:lnTo>
                          <a:pt x="766" y="968"/>
                        </a:lnTo>
                        <a:lnTo>
                          <a:pt x="803" y="874"/>
                        </a:lnTo>
                        <a:lnTo>
                          <a:pt x="805" y="827"/>
                        </a:lnTo>
                        <a:lnTo>
                          <a:pt x="834" y="772"/>
                        </a:lnTo>
                        <a:lnTo>
                          <a:pt x="889" y="770"/>
                        </a:lnTo>
                        <a:lnTo>
                          <a:pt x="929" y="749"/>
                        </a:lnTo>
                        <a:lnTo>
                          <a:pt x="960" y="713"/>
                        </a:lnTo>
                        <a:lnTo>
                          <a:pt x="959" y="682"/>
                        </a:lnTo>
                        <a:lnTo>
                          <a:pt x="970" y="637"/>
                        </a:lnTo>
                        <a:lnTo>
                          <a:pt x="970" y="632"/>
                        </a:lnTo>
                        <a:lnTo>
                          <a:pt x="970" y="632"/>
                        </a:lnTo>
                        <a:lnTo>
                          <a:pt x="957" y="587"/>
                        </a:lnTo>
                        <a:lnTo>
                          <a:pt x="957" y="533"/>
                        </a:lnTo>
                        <a:lnTo>
                          <a:pt x="942" y="499"/>
                        </a:lnTo>
                        <a:lnTo>
                          <a:pt x="859" y="477"/>
                        </a:lnTo>
                        <a:lnTo>
                          <a:pt x="787" y="401"/>
                        </a:lnTo>
                        <a:lnTo>
                          <a:pt x="746" y="369"/>
                        </a:lnTo>
                        <a:lnTo>
                          <a:pt x="718" y="383"/>
                        </a:lnTo>
                        <a:lnTo>
                          <a:pt x="673" y="398"/>
                        </a:lnTo>
                        <a:lnTo>
                          <a:pt x="643" y="433"/>
                        </a:lnTo>
                        <a:lnTo>
                          <a:pt x="633" y="475"/>
                        </a:lnTo>
                        <a:lnTo>
                          <a:pt x="625" y="422"/>
                        </a:lnTo>
                        <a:lnTo>
                          <a:pt x="635" y="353"/>
                        </a:lnTo>
                        <a:lnTo>
                          <a:pt x="649" y="312"/>
                        </a:lnTo>
                        <a:lnTo>
                          <a:pt x="627" y="239"/>
                        </a:lnTo>
                        <a:lnTo>
                          <a:pt x="593" y="213"/>
                        </a:lnTo>
                        <a:lnTo>
                          <a:pt x="505" y="159"/>
                        </a:lnTo>
                        <a:lnTo>
                          <a:pt x="447" y="93"/>
                        </a:lnTo>
                        <a:lnTo>
                          <a:pt x="441" y="58"/>
                        </a:lnTo>
                        <a:lnTo>
                          <a:pt x="398" y="17"/>
                        </a:lnTo>
                        <a:lnTo>
                          <a:pt x="358" y="8"/>
                        </a:lnTo>
                        <a:lnTo>
                          <a:pt x="345" y="0"/>
                        </a:lnTo>
                        <a:lnTo>
                          <a:pt x="338" y="21"/>
                        </a:lnTo>
                        <a:lnTo>
                          <a:pt x="273" y="99"/>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17" name="Suriname">
                    <a:extLst>
                      <a:ext uri="{FF2B5EF4-FFF2-40B4-BE49-F238E27FC236}">
                        <a16:creationId xmlns:a16="http://schemas.microsoft.com/office/drawing/2014/main" id="{00000000-0008-0000-0A00-000075000000}"/>
                      </a:ext>
                    </a:extLst>
                  </xdr:cNvPr>
                  <xdr:cNvSpPr>
                    <a:spLocks/>
                  </xdr:cNvSpPr>
                </xdr:nvSpPr>
                <xdr:spPr bwMode="auto">
                  <a:xfrm>
                    <a:off x="4551" y="1268"/>
                    <a:ext cx="171" cy="188"/>
                  </a:xfrm>
                  <a:custGeom>
                    <a:avLst/>
                    <a:gdLst>
                      <a:gd name="T0" fmla="*/ 194 w 897"/>
                      <a:gd name="T1" fmla="*/ 166 h 982"/>
                      <a:gd name="T2" fmla="*/ 123 w 897"/>
                      <a:gd name="T3" fmla="*/ 223 h 982"/>
                      <a:gd name="T4" fmla="*/ 39 w 897"/>
                      <a:gd name="T5" fmla="*/ 280 h 982"/>
                      <a:gd name="T6" fmla="*/ 0 w 897"/>
                      <a:gd name="T7" fmla="*/ 421 h 982"/>
                      <a:gd name="T8" fmla="*/ 44 w 897"/>
                      <a:gd name="T9" fmla="*/ 470 h 982"/>
                      <a:gd name="T10" fmla="*/ 77 w 897"/>
                      <a:gd name="T11" fmla="*/ 523 h 982"/>
                      <a:gd name="T12" fmla="*/ 105 w 897"/>
                      <a:gd name="T13" fmla="*/ 586 h 982"/>
                      <a:gd name="T14" fmla="*/ 160 w 897"/>
                      <a:gd name="T15" fmla="*/ 611 h 982"/>
                      <a:gd name="T16" fmla="*/ 185 w 897"/>
                      <a:gd name="T17" fmla="*/ 657 h 982"/>
                      <a:gd name="T18" fmla="*/ 201 w 897"/>
                      <a:gd name="T19" fmla="*/ 769 h 982"/>
                      <a:gd name="T20" fmla="*/ 261 w 897"/>
                      <a:gd name="T21" fmla="*/ 829 h 982"/>
                      <a:gd name="T22" fmla="*/ 312 w 897"/>
                      <a:gd name="T23" fmla="*/ 885 h 982"/>
                      <a:gd name="T24" fmla="*/ 324 w 897"/>
                      <a:gd name="T25" fmla="*/ 932 h 982"/>
                      <a:gd name="T26" fmla="*/ 360 w 897"/>
                      <a:gd name="T27" fmla="*/ 955 h 982"/>
                      <a:gd name="T28" fmla="*/ 392 w 897"/>
                      <a:gd name="T29" fmla="*/ 966 h 982"/>
                      <a:gd name="T30" fmla="*/ 486 w 897"/>
                      <a:gd name="T31" fmla="*/ 980 h 982"/>
                      <a:gd name="T32" fmla="*/ 473 w 897"/>
                      <a:gd name="T33" fmla="*/ 915 h 982"/>
                      <a:gd name="T34" fmla="*/ 422 w 897"/>
                      <a:gd name="T35" fmla="*/ 849 h 982"/>
                      <a:gd name="T36" fmla="*/ 472 w 897"/>
                      <a:gd name="T37" fmla="*/ 780 h 982"/>
                      <a:gd name="T38" fmla="*/ 615 w 897"/>
                      <a:gd name="T39" fmla="*/ 788 h 982"/>
                      <a:gd name="T40" fmla="*/ 715 w 897"/>
                      <a:gd name="T41" fmla="*/ 772 h 982"/>
                      <a:gd name="T42" fmla="*/ 789 w 897"/>
                      <a:gd name="T43" fmla="*/ 819 h 982"/>
                      <a:gd name="T44" fmla="*/ 854 w 897"/>
                      <a:gd name="T45" fmla="*/ 785 h 982"/>
                      <a:gd name="T46" fmla="*/ 859 w 897"/>
                      <a:gd name="T47" fmla="*/ 707 h 982"/>
                      <a:gd name="T48" fmla="*/ 889 w 897"/>
                      <a:gd name="T49" fmla="*/ 616 h 982"/>
                      <a:gd name="T50" fmla="*/ 889 w 897"/>
                      <a:gd name="T51" fmla="*/ 557 h 982"/>
                      <a:gd name="T52" fmla="*/ 855 w 897"/>
                      <a:gd name="T53" fmla="*/ 471 h 982"/>
                      <a:gd name="T54" fmla="*/ 797 w 897"/>
                      <a:gd name="T55" fmla="*/ 412 h 982"/>
                      <a:gd name="T56" fmla="*/ 803 w 897"/>
                      <a:gd name="T57" fmla="*/ 325 h 982"/>
                      <a:gd name="T58" fmla="*/ 781 w 897"/>
                      <a:gd name="T59" fmla="*/ 219 h 982"/>
                      <a:gd name="T60" fmla="*/ 834 w 897"/>
                      <a:gd name="T61" fmla="*/ 152 h 982"/>
                      <a:gd name="T62" fmla="*/ 879 w 897"/>
                      <a:gd name="T63" fmla="*/ 98 h 982"/>
                      <a:gd name="T64" fmla="*/ 829 w 897"/>
                      <a:gd name="T65" fmla="*/ 47 h 982"/>
                      <a:gd name="T66" fmla="*/ 664 w 897"/>
                      <a:gd name="T67" fmla="*/ 0 h 982"/>
                      <a:gd name="T68" fmla="*/ 595 w 897"/>
                      <a:gd name="T69" fmla="*/ 21 h 982"/>
                      <a:gd name="T70" fmla="*/ 439 w 897"/>
                      <a:gd name="T71" fmla="*/ 32 h 982"/>
                      <a:gd name="T72" fmla="*/ 269 w 897"/>
                      <a:gd name="T73" fmla="*/ 13 h 982"/>
                      <a:gd name="T74" fmla="*/ 204 w 897"/>
                      <a:gd name="T75" fmla="*/ 85 h 982"/>
                      <a:gd name="T76" fmla="*/ 193 w 897"/>
                      <a:gd name="T77" fmla="*/ 135 h 9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Lst>
                    <a:rect l="0" t="0" r="r" b="b"/>
                    <a:pathLst>
                      <a:path w="897" h="982">
                        <a:moveTo>
                          <a:pt x="193" y="135"/>
                        </a:moveTo>
                        <a:lnTo>
                          <a:pt x="194" y="166"/>
                        </a:lnTo>
                        <a:lnTo>
                          <a:pt x="163" y="202"/>
                        </a:lnTo>
                        <a:lnTo>
                          <a:pt x="123" y="223"/>
                        </a:lnTo>
                        <a:lnTo>
                          <a:pt x="68" y="225"/>
                        </a:lnTo>
                        <a:lnTo>
                          <a:pt x="39" y="280"/>
                        </a:lnTo>
                        <a:lnTo>
                          <a:pt x="37" y="327"/>
                        </a:lnTo>
                        <a:lnTo>
                          <a:pt x="0" y="421"/>
                        </a:lnTo>
                        <a:lnTo>
                          <a:pt x="4" y="449"/>
                        </a:lnTo>
                        <a:lnTo>
                          <a:pt x="44" y="470"/>
                        </a:lnTo>
                        <a:lnTo>
                          <a:pt x="70" y="500"/>
                        </a:lnTo>
                        <a:lnTo>
                          <a:pt x="77" y="523"/>
                        </a:lnTo>
                        <a:lnTo>
                          <a:pt x="103" y="557"/>
                        </a:lnTo>
                        <a:lnTo>
                          <a:pt x="105" y="586"/>
                        </a:lnTo>
                        <a:lnTo>
                          <a:pt x="131" y="609"/>
                        </a:lnTo>
                        <a:lnTo>
                          <a:pt x="160" y="611"/>
                        </a:lnTo>
                        <a:lnTo>
                          <a:pt x="176" y="624"/>
                        </a:lnTo>
                        <a:lnTo>
                          <a:pt x="185" y="657"/>
                        </a:lnTo>
                        <a:lnTo>
                          <a:pt x="203" y="724"/>
                        </a:lnTo>
                        <a:lnTo>
                          <a:pt x="201" y="769"/>
                        </a:lnTo>
                        <a:lnTo>
                          <a:pt x="225" y="787"/>
                        </a:lnTo>
                        <a:lnTo>
                          <a:pt x="261" y="829"/>
                        </a:lnTo>
                        <a:lnTo>
                          <a:pt x="267" y="867"/>
                        </a:lnTo>
                        <a:lnTo>
                          <a:pt x="312" y="885"/>
                        </a:lnTo>
                        <a:lnTo>
                          <a:pt x="312" y="903"/>
                        </a:lnTo>
                        <a:lnTo>
                          <a:pt x="324" y="932"/>
                        </a:lnTo>
                        <a:lnTo>
                          <a:pt x="356" y="954"/>
                        </a:lnTo>
                        <a:lnTo>
                          <a:pt x="360" y="955"/>
                        </a:lnTo>
                        <a:lnTo>
                          <a:pt x="378" y="955"/>
                        </a:lnTo>
                        <a:lnTo>
                          <a:pt x="392" y="966"/>
                        </a:lnTo>
                        <a:lnTo>
                          <a:pt x="448" y="982"/>
                        </a:lnTo>
                        <a:lnTo>
                          <a:pt x="486" y="980"/>
                        </a:lnTo>
                        <a:lnTo>
                          <a:pt x="494" y="963"/>
                        </a:lnTo>
                        <a:lnTo>
                          <a:pt x="473" y="915"/>
                        </a:lnTo>
                        <a:lnTo>
                          <a:pt x="463" y="889"/>
                        </a:lnTo>
                        <a:lnTo>
                          <a:pt x="422" y="849"/>
                        </a:lnTo>
                        <a:lnTo>
                          <a:pt x="429" y="809"/>
                        </a:lnTo>
                        <a:lnTo>
                          <a:pt x="472" y="780"/>
                        </a:lnTo>
                        <a:lnTo>
                          <a:pt x="522" y="792"/>
                        </a:lnTo>
                        <a:lnTo>
                          <a:pt x="615" y="788"/>
                        </a:lnTo>
                        <a:lnTo>
                          <a:pt x="657" y="769"/>
                        </a:lnTo>
                        <a:lnTo>
                          <a:pt x="715" y="772"/>
                        </a:lnTo>
                        <a:lnTo>
                          <a:pt x="759" y="813"/>
                        </a:lnTo>
                        <a:lnTo>
                          <a:pt x="789" y="819"/>
                        </a:lnTo>
                        <a:lnTo>
                          <a:pt x="800" y="821"/>
                        </a:lnTo>
                        <a:lnTo>
                          <a:pt x="854" y="785"/>
                        </a:lnTo>
                        <a:lnTo>
                          <a:pt x="875" y="736"/>
                        </a:lnTo>
                        <a:lnTo>
                          <a:pt x="859" y="707"/>
                        </a:lnTo>
                        <a:lnTo>
                          <a:pt x="854" y="651"/>
                        </a:lnTo>
                        <a:lnTo>
                          <a:pt x="889" y="616"/>
                        </a:lnTo>
                        <a:lnTo>
                          <a:pt x="897" y="578"/>
                        </a:lnTo>
                        <a:lnTo>
                          <a:pt x="889" y="557"/>
                        </a:lnTo>
                        <a:lnTo>
                          <a:pt x="880" y="512"/>
                        </a:lnTo>
                        <a:lnTo>
                          <a:pt x="855" y="471"/>
                        </a:lnTo>
                        <a:lnTo>
                          <a:pt x="837" y="436"/>
                        </a:lnTo>
                        <a:lnTo>
                          <a:pt x="797" y="412"/>
                        </a:lnTo>
                        <a:lnTo>
                          <a:pt x="797" y="375"/>
                        </a:lnTo>
                        <a:lnTo>
                          <a:pt x="803" y="325"/>
                        </a:lnTo>
                        <a:lnTo>
                          <a:pt x="786" y="280"/>
                        </a:lnTo>
                        <a:lnTo>
                          <a:pt x="781" y="219"/>
                        </a:lnTo>
                        <a:lnTo>
                          <a:pt x="816" y="172"/>
                        </a:lnTo>
                        <a:lnTo>
                          <a:pt x="834" y="152"/>
                        </a:lnTo>
                        <a:lnTo>
                          <a:pt x="836" y="151"/>
                        </a:lnTo>
                        <a:lnTo>
                          <a:pt x="879" y="98"/>
                        </a:lnTo>
                        <a:lnTo>
                          <a:pt x="876" y="68"/>
                        </a:lnTo>
                        <a:lnTo>
                          <a:pt x="829" y="47"/>
                        </a:lnTo>
                        <a:lnTo>
                          <a:pt x="752" y="34"/>
                        </a:lnTo>
                        <a:lnTo>
                          <a:pt x="664" y="0"/>
                        </a:lnTo>
                        <a:lnTo>
                          <a:pt x="635" y="4"/>
                        </a:lnTo>
                        <a:lnTo>
                          <a:pt x="595" y="21"/>
                        </a:lnTo>
                        <a:lnTo>
                          <a:pt x="526" y="15"/>
                        </a:lnTo>
                        <a:lnTo>
                          <a:pt x="439" y="32"/>
                        </a:lnTo>
                        <a:lnTo>
                          <a:pt x="367" y="11"/>
                        </a:lnTo>
                        <a:lnTo>
                          <a:pt x="269" y="13"/>
                        </a:lnTo>
                        <a:lnTo>
                          <a:pt x="213" y="34"/>
                        </a:lnTo>
                        <a:lnTo>
                          <a:pt x="204" y="85"/>
                        </a:lnTo>
                        <a:lnTo>
                          <a:pt x="204" y="90"/>
                        </a:lnTo>
                        <a:lnTo>
                          <a:pt x="193" y="135"/>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18" name="Guayana Francesa">
                    <a:extLst>
                      <a:ext uri="{FF2B5EF4-FFF2-40B4-BE49-F238E27FC236}">
                        <a16:creationId xmlns:a16="http://schemas.microsoft.com/office/drawing/2014/main" id="{00000000-0008-0000-0A00-000076000000}"/>
                      </a:ext>
                    </a:extLst>
                  </xdr:cNvPr>
                  <xdr:cNvSpPr>
                    <a:spLocks/>
                  </xdr:cNvSpPr>
                </xdr:nvSpPr>
                <xdr:spPr bwMode="auto">
                  <a:xfrm>
                    <a:off x="4700" y="1288"/>
                    <a:ext cx="119" cy="173"/>
                  </a:xfrm>
                  <a:custGeom>
                    <a:avLst/>
                    <a:gdLst>
                      <a:gd name="T0" fmla="*/ 35 w 627"/>
                      <a:gd name="T1" fmla="*/ 72 h 907"/>
                      <a:gd name="T2" fmla="*/ 0 w 627"/>
                      <a:gd name="T3" fmla="*/ 119 h 907"/>
                      <a:gd name="T4" fmla="*/ 5 w 627"/>
                      <a:gd name="T5" fmla="*/ 180 h 907"/>
                      <a:gd name="T6" fmla="*/ 22 w 627"/>
                      <a:gd name="T7" fmla="*/ 225 h 907"/>
                      <a:gd name="T8" fmla="*/ 16 w 627"/>
                      <a:gd name="T9" fmla="*/ 275 h 907"/>
                      <a:gd name="T10" fmla="*/ 16 w 627"/>
                      <a:gd name="T11" fmla="*/ 312 h 907"/>
                      <a:gd name="T12" fmla="*/ 56 w 627"/>
                      <a:gd name="T13" fmla="*/ 336 h 907"/>
                      <a:gd name="T14" fmla="*/ 74 w 627"/>
                      <a:gd name="T15" fmla="*/ 371 h 907"/>
                      <a:gd name="T16" fmla="*/ 99 w 627"/>
                      <a:gd name="T17" fmla="*/ 412 h 907"/>
                      <a:gd name="T18" fmla="*/ 108 w 627"/>
                      <a:gd name="T19" fmla="*/ 457 h 907"/>
                      <a:gd name="T20" fmla="*/ 116 w 627"/>
                      <a:gd name="T21" fmla="*/ 478 h 907"/>
                      <a:gd name="T22" fmla="*/ 108 w 627"/>
                      <a:gd name="T23" fmla="*/ 516 h 907"/>
                      <a:gd name="T24" fmla="*/ 73 w 627"/>
                      <a:gd name="T25" fmla="*/ 551 h 907"/>
                      <a:gd name="T26" fmla="*/ 78 w 627"/>
                      <a:gd name="T27" fmla="*/ 607 h 907"/>
                      <a:gd name="T28" fmla="*/ 94 w 627"/>
                      <a:gd name="T29" fmla="*/ 636 h 907"/>
                      <a:gd name="T30" fmla="*/ 73 w 627"/>
                      <a:gd name="T31" fmla="*/ 685 h 907"/>
                      <a:gd name="T32" fmla="*/ 19 w 627"/>
                      <a:gd name="T33" fmla="*/ 721 h 907"/>
                      <a:gd name="T34" fmla="*/ 8 w 627"/>
                      <a:gd name="T35" fmla="*/ 719 h 907"/>
                      <a:gd name="T36" fmla="*/ 16 w 627"/>
                      <a:gd name="T37" fmla="*/ 740 h 907"/>
                      <a:gd name="T38" fmla="*/ 30 w 627"/>
                      <a:gd name="T39" fmla="*/ 776 h 907"/>
                      <a:gd name="T40" fmla="*/ 42 w 627"/>
                      <a:gd name="T41" fmla="*/ 787 h 907"/>
                      <a:gd name="T42" fmla="*/ 41 w 627"/>
                      <a:gd name="T43" fmla="*/ 809 h 907"/>
                      <a:gd name="T44" fmla="*/ 72 w 627"/>
                      <a:gd name="T45" fmla="*/ 843 h 907"/>
                      <a:gd name="T46" fmla="*/ 110 w 627"/>
                      <a:gd name="T47" fmla="*/ 849 h 907"/>
                      <a:gd name="T48" fmla="*/ 134 w 627"/>
                      <a:gd name="T49" fmla="*/ 823 h 907"/>
                      <a:gd name="T50" fmla="*/ 166 w 627"/>
                      <a:gd name="T51" fmla="*/ 811 h 907"/>
                      <a:gd name="T52" fmla="*/ 190 w 627"/>
                      <a:gd name="T53" fmla="*/ 813 h 907"/>
                      <a:gd name="T54" fmla="*/ 196 w 627"/>
                      <a:gd name="T55" fmla="*/ 832 h 907"/>
                      <a:gd name="T56" fmla="*/ 212 w 627"/>
                      <a:gd name="T57" fmla="*/ 839 h 907"/>
                      <a:gd name="T58" fmla="*/ 214 w 627"/>
                      <a:gd name="T59" fmla="*/ 898 h 907"/>
                      <a:gd name="T60" fmla="*/ 240 w 627"/>
                      <a:gd name="T61" fmla="*/ 907 h 907"/>
                      <a:gd name="T62" fmla="*/ 280 w 627"/>
                      <a:gd name="T63" fmla="*/ 878 h 907"/>
                      <a:gd name="T64" fmla="*/ 289 w 627"/>
                      <a:gd name="T65" fmla="*/ 841 h 907"/>
                      <a:gd name="T66" fmla="*/ 312 w 627"/>
                      <a:gd name="T67" fmla="*/ 825 h 907"/>
                      <a:gd name="T68" fmla="*/ 350 w 627"/>
                      <a:gd name="T69" fmla="*/ 818 h 907"/>
                      <a:gd name="T70" fmla="*/ 378 w 627"/>
                      <a:gd name="T71" fmla="*/ 764 h 907"/>
                      <a:gd name="T72" fmla="*/ 414 w 627"/>
                      <a:gd name="T73" fmla="*/ 705 h 907"/>
                      <a:gd name="T74" fmla="*/ 457 w 627"/>
                      <a:gd name="T75" fmla="*/ 613 h 907"/>
                      <a:gd name="T76" fmla="*/ 457 w 627"/>
                      <a:gd name="T77" fmla="*/ 572 h 907"/>
                      <a:gd name="T78" fmla="*/ 515 w 627"/>
                      <a:gd name="T79" fmla="*/ 498 h 907"/>
                      <a:gd name="T80" fmla="*/ 570 w 627"/>
                      <a:gd name="T81" fmla="*/ 430 h 907"/>
                      <a:gd name="T82" fmla="*/ 587 w 627"/>
                      <a:gd name="T83" fmla="*/ 404 h 907"/>
                      <a:gd name="T84" fmla="*/ 589 w 627"/>
                      <a:gd name="T85" fmla="*/ 402 h 907"/>
                      <a:gd name="T86" fmla="*/ 627 w 627"/>
                      <a:gd name="T87" fmla="*/ 351 h 907"/>
                      <a:gd name="T88" fmla="*/ 624 w 627"/>
                      <a:gd name="T89" fmla="*/ 295 h 907"/>
                      <a:gd name="T90" fmla="*/ 584 w 627"/>
                      <a:gd name="T91" fmla="*/ 250 h 907"/>
                      <a:gd name="T92" fmla="*/ 565 w 627"/>
                      <a:gd name="T93" fmla="*/ 271 h 907"/>
                      <a:gd name="T94" fmla="*/ 538 w 627"/>
                      <a:gd name="T95" fmla="*/ 247 h 907"/>
                      <a:gd name="T96" fmla="*/ 533 w 627"/>
                      <a:gd name="T97" fmla="*/ 211 h 907"/>
                      <a:gd name="T98" fmla="*/ 454 w 627"/>
                      <a:gd name="T99" fmla="*/ 130 h 907"/>
                      <a:gd name="T100" fmla="*/ 433 w 627"/>
                      <a:gd name="T101" fmla="*/ 122 h 907"/>
                      <a:gd name="T102" fmla="*/ 382 w 627"/>
                      <a:gd name="T103" fmla="*/ 72 h 907"/>
                      <a:gd name="T104" fmla="*/ 257 w 627"/>
                      <a:gd name="T105" fmla="*/ 40 h 907"/>
                      <a:gd name="T106" fmla="*/ 201 w 627"/>
                      <a:gd name="T107" fmla="*/ 6 h 907"/>
                      <a:gd name="T108" fmla="*/ 135 w 627"/>
                      <a:gd name="T109" fmla="*/ 0 h 907"/>
                      <a:gd name="T110" fmla="*/ 95 w 627"/>
                      <a:gd name="T111" fmla="*/ 29 h 907"/>
                      <a:gd name="T112" fmla="*/ 55 w 627"/>
                      <a:gd name="T113" fmla="*/ 51 h 907"/>
                      <a:gd name="T114" fmla="*/ 55 w 627"/>
                      <a:gd name="T115" fmla="*/ 51 h 907"/>
                      <a:gd name="T116" fmla="*/ 53 w 627"/>
                      <a:gd name="T117" fmla="*/ 52 h 907"/>
                      <a:gd name="T118" fmla="*/ 35 w 627"/>
                      <a:gd name="T119" fmla="*/ 72 h 9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627" h="907">
                        <a:moveTo>
                          <a:pt x="35" y="72"/>
                        </a:moveTo>
                        <a:lnTo>
                          <a:pt x="0" y="119"/>
                        </a:lnTo>
                        <a:lnTo>
                          <a:pt x="5" y="180"/>
                        </a:lnTo>
                        <a:lnTo>
                          <a:pt x="22" y="225"/>
                        </a:lnTo>
                        <a:lnTo>
                          <a:pt x="16" y="275"/>
                        </a:lnTo>
                        <a:lnTo>
                          <a:pt x="16" y="312"/>
                        </a:lnTo>
                        <a:lnTo>
                          <a:pt x="56" y="336"/>
                        </a:lnTo>
                        <a:lnTo>
                          <a:pt x="74" y="371"/>
                        </a:lnTo>
                        <a:lnTo>
                          <a:pt x="99" y="412"/>
                        </a:lnTo>
                        <a:lnTo>
                          <a:pt x="108" y="457"/>
                        </a:lnTo>
                        <a:lnTo>
                          <a:pt x="116" y="478"/>
                        </a:lnTo>
                        <a:lnTo>
                          <a:pt x="108" y="516"/>
                        </a:lnTo>
                        <a:lnTo>
                          <a:pt x="73" y="551"/>
                        </a:lnTo>
                        <a:lnTo>
                          <a:pt x="78" y="607"/>
                        </a:lnTo>
                        <a:lnTo>
                          <a:pt x="94" y="636"/>
                        </a:lnTo>
                        <a:lnTo>
                          <a:pt x="73" y="685"/>
                        </a:lnTo>
                        <a:lnTo>
                          <a:pt x="19" y="721"/>
                        </a:lnTo>
                        <a:lnTo>
                          <a:pt x="8" y="719"/>
                        </a:lnTo>
                        <a:lnTo>
                          <a:pt x="16" y="740"/>
                        </a:lnTo>
                        <a:lnTo>
                          <a:pt x="30" y="776"/>
                        </a:lnTo>
                        <a:lnTo>
                          <a:pt x="42" y="787"/>
                        </a:lnTo>
                        <a:lnTo>
                          <a:pt x="41" y="809"/>
                        </a:lnTo>
                        <a:lnTo>
                          <a:pt x="72" y="843"/>
                        </a:lnTo>
                        <a:lnTo>
                          <a:pt x="110" y="849"/>
                        </a:lnTo>
                        <a:lnTo>
                          <a:pt x="134" y="823"/>
                        </a:lnTo>
                        <a:lnTo>
                          <a:pt x="166" y="811"/>
                        </a:lnTo>
                        <a:lnTo>
                          <a:pt x="190" y="813"/>
                        </a:lnTo>
                        <a:lnTo>
                          <a:pt x="196" y="832"/>
                        </a:lnTo>
                        <a:lnTo>
                          <a:pt x="212" y="839"/>
                        </a:lnTo>
                        <a:lnTo>
                          <a:pt x="214" y="898"/>
                        </a:lnTo>
                        <a:lnTo>
                          <a:pt x="240" y="907"/>
                        </a:lnTo>
                        <a:lnTo>
                          <a:pt x="280" y="878"/>
                        </a:lnTo>
                        <a:lnTo>
                          <a:pt x="289" y="841"/>
                        </a:lnTo>
                        <a:lnTo>
                          <a:pt x="312" y="825"/>
                        </a:lnTo>
                        <a:lnTo>
                          <a:pt x="350" y="818"/>
                        </a:lnTo>
                        <a:lnTo>
                          <a:pt x="378" y="764"/>
                        </a:lnTo>
                        <a:lnTo>
                          <a:pt x="414" y="705"/>
                        </a:lnTo>
                        <a:lnTo>
                          <a:pt x="457" y="613"/>
                        </a:lnTo>
                        <a:lnTo>
                          <a:pt x="457" y="572"/>
                        </a:lnTo>
                        <a:lnTo>
                          <a:pt x="515" y="498"/>
                        </a:lnTo>
                        <a:lnTo>
                          <a:pt x="570" y="430"/>
                        </a:lnTo>
                        <a:lnTo>
                          <a:pt x="587" y="404"/>
                        </a:lnTo>
                        <a:lnTo>
                          <a:pt x="589" y="402"/>
                        </a:lnTo>
                        <a:lnTo>
                          <a:pt x="627" y="351"/>
                        </a:lnTo>
                        <a:lnTo>
                          <a:pt x="624" y="295"/>
                        </a:lnTo>
                        <a:lnTo>
                          <a:pt x="584" y="250"/>
                        </a:lnTo>
                        <a:lnTo>
                          <a:pt x="565" y="271"/>
                        </a:lnTo>
                        <a:lnTo>
                          <a:pt x="538" y="247"/>
                        </a:lnTo>
                        <a:lnTo>
                          <a:pt x="533" y="211"/>
                        </a:lnTo>
                        <a:lnTo>
                          <a:pt x="454" y="130"/>
                        </a:lnTo>
                        <a:lnTo>
                          <a:pt x="433" y="122"/>
                        </a:lnTo>
                        <a:lnTo>
                          <a:pt x="382" y="72"/>
                        </a:lnTo>
                        <a:lnTo>
                          <a:pt x="257" y="40"/>
                        </a:lnTo>
                        <a:lnTo>
                          <a:pt x="201" y="6"/>
                        </a:lnTo>
                        <a:lnTo>
                          <a:pt x="135" y="0"/>
                        </a:lnTo>
                        <a:lnTo>
                          <a:pt x="95" y="29"/>
                        </a:lnTo>
                        <a:lnTo>
                          <a:pt x="55" y="51"/>
                        </a:lnTo>
                        <a:lnTo>
                          <a:pt x="55" y="51"/>
                        </a:lnTo>
                        <a:lnTo>
                          <a:pt x="53" y="52"/>
                        </a:lnTo>
                        <a:lnTo>
                          <a:pt x="35" y="72"/>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19" name="Brasil">
                    <a:extLst>
                      <a:ext uri="{FF2B5EF4-FFF2-40B4-BE49-F238E27FC236}">
                        <a16:creationId xmlns:a16="http://schemas.microsoft.com/office/drawing/2014/main" id="{00000000-0008-0000-0A00-000077000000}"/>
                      </a:ext>
                    </a:extLst>
                  </xdr:cNvPr>
                  <xdr:cNvSpPr>
                    <a:spLocks noEditPoints="1"/>
                  </xdr:cNvSpPr>
                </xdr:nvSpPr>
                <xdr:spPr bwMode="auto">
                  <a:xfrm>
                    <a:off x="3873" y="1305"/>
                    <a:ext cx="1663" cy="1747"/>
                  </a:xfrm>
                  <a:custGeom>
                    <a:avLst/>
                    <a:gdLst>
                      <a:gd name="T0" fmla="*/ 8158 w 8717"/>
                      <a:gd name="T1" fmla="*/ 2251 h 9155"/>
                      <a:gd name="T2" fmla="*/ 7319 w 8717"/>
                      <a:gd name="T3" fmla="*/ 1814 h 9155"/>
                      <a:gd name="T4" fmla="*/ 7053 w 8717"/>
                      <a:gd name="T5" fmla="*/ 1812 h 9155"/>
                      <a:gd name="T6" fmla="*/ 6636 w 8717"/>
                      <a:gd name="T7" fmla="*/ 1830 h 9155"/>
                      <a:gd name="T8" fmla="*/ 6558 w 8717"/>
                      <a:gd name="T9" fmla="*/ 1724 h 9155"/>
                      <a:gd name="T10" fmla="*/ 6226 w 8717"/>
                      <a:gd name="T11" fmla="*/ 1498 h 9155"/>
                      <a:gd name="T12" fmla="*/ 5877 w 8717"/>
                      <a:gd name="T13" fmla="*/ 1371 h 9155"/>
                      <a:gd name="T14" fmla="*/ 5462 w 8717"/>
                      <a:gd name="T15" fmla="*/ 1765 h 9155"/>
                      <a:gd name="T16" fmla="*/ 5438 w 8717"/>
                      <a:gd name="T17" fmla="*/ 1645 h 9155"/>
                      <a:gd name="T18" fmla="*/ 5450 w 8717"/>
                      <a:gd name="T19" fmla="*/ 1560 h 9155"/>
                      <a:gd name="T20" fmla="*/ 5462 w 8717"/>
                      <a:gd name="T21" fmla="*/ 1274 h 9155"/>
                      <a:gd name="T22" fmla="*/ 5078 w 8717"/>
                      <a:gd name="T23" fmla="*/ 1394 h 9155"/>
                      <a:gd name="T24" fmla="*/ 4916 w 8717"/>
                      <a:gd name="T25" fmla="*/ 1418 h 9155"/>
                      <a:gd name="T26" fmla="*/ 5340 w 8717"/>
                      <a:gd name="T27" fmla="*/ 860 h 9155"/>
                      <a:gd name="T28" fmla="*/ 5027 w 8717"/>
                      <a:gd name="T29" fmla="*/ 260 h 9155"/>
                      <a:gd name="T30" fmla="*/ 4712 w 8717"/>
                      <a:gd name="T31" fmla="*/ 671 h 9155"/>
                      <a:gd name="T32" fmla="*/ 4406 w 8717"/>
                      <a:gd name="T33" fmla="*/ 750 h 9155"/>
                      <a:gd name="T34" fmla="*/ 3975 w 8717"/>
                      <a:gd name="T35" fmla="*/ 656 h 9155"/>
                      <a:gd name="T36" fmla="*/ 3780 w 8717"/>
                      <a:gd name="T37" fmla="*/ 749 h 9155"/>
                      <a:gd name="T38" fmla="*/ 3228 w 8717"/>
                      <a:gd name="T39" fmla="*/ 855 h 9155"/>
                      <a:gd name="T40" fmla="*/ 3217 w 8717"/>
                      <a:gd name="T41" fmla="*/ 288 h 9155"/>
                      <a:gd name="T42" fmla="*/ 2971 w 8717"/>
                      <a:gd name="T43" fmla="*/ 3 h 9155"/>
                      <a:gd name="T44" fmla="*/ 2203 w 8717"/>
                      <a:gd name="T45" fmla="*/ 308 h 9155"/>
                      <a:gd name="T46" fmla="*/ 2261 w 8717"/>
                      <a:gd name="T47" fmla="*/ 638 h 9155"/>
                      <a:gd name="T48" fmla="*/ 1699 w 8717"/>
                      <a:gd name="T49" fmla="*/ 1054 h 9155"/>
                      <a:gd name="T50" fmla="*/ 1183 w 8717"/>
                      <a:gd name="T51" fmla="*/ 821 h 9155"/>
                      <a:gd name="T52" fmla="*/ 971 w 8717"/>
                      <a:gd name="T53" fmla="*/ 1373 h 9155"/>
                      <a:gd name="T54" fmla="*/ 671 w 8717"/>
                      <a:gd name="T55" fmla="*/ 2158 h 9155"/>
                      <a:gd name="T56" fmla="*/ 148 w 8717"/>
                      <a:gd name="T57" fmla="*/ 2665 h 9155"/>
                      <a:gd name="T58" fmla="*/ 175 w 8717"/>
                      <a:gd name="T59" fmla="*/ 3273 h 9155"/>
                      <a:gd name="T60" fmla="*/ 762 w 8717"/>
                      <a:gd name="T61" fmla="*/ 3525 h 9155"/>
                      <a:gd name="T62" fmla="*/ 1297 w 8717"/>
                      <a:gd name="T63" fmla="*/ 3689 h 9155"/>
                      <a:gd name="T64" fmla="*/ 1943 w 8717"/>
                      <a:gd name="T65" fmla="*/ 3571 h 9155"/>
                      <a:gd name="T66" fmla="*/ 2441 w 8717"/>
                      <a:gd name="T67" fmla="*/ 4088 h 9155"/>
                      <a:gd name="T68" fmla="*/ 3048 w 8717"/>
                      <a:gd name="T69" fmla="*/ 4650 h 9155"/>
                      <a:gd name="T70" fmla="*/ 3643 w 8717"/>
                      <a:gd name="T71" fmla="*/ 5836 h 9155"/>
                      <a:gd name="T72" fmla="*/ 4179 w 8717"/>
                      <a:gd name="T73" fmla="*/ 6321 h 9155"/>
                      <a:gd name="T74" fmla="*/ 4534 w 8717"/>
                      <a:gd name="T75" fmla="*/ 7010 h 9155"/>
                      <a:gd name="T76" fmla="*/ 4614 w 8717"/>
                      <a:gd name="T77" fmla="*/ 7518 h 9155"/>
                      <a:gd name="T78" fmla="*/ 4160 w 8717"/>
                      <a:gd name="T79" fmla="*/ 7913 h 9155"/>
                      <a:gd name="T80" fmla="*/ 4167 w 8717"/>
                      <a:gd name="T81" fmla="*/ 8256 h 9155"/>
                      <a:gd name="T82" fmla="*/ 4698 w 8717"/>
                      <a:gd name="T83" fmla="*/ 8675 h 9155"/>
                      <a:gd name="T84" fmla="*/ 5075 w 8717"/>
                      <a:gd name="T85" fmla="*/ 9018 h 9155"/>
                      <a:gd name="T86" fmla="*/ 5285 w 8717"/>
                      <a:gd name="T87" fmla="*/ 8474 h 9155"/>
                      <a:gd name="T88" fmla="*/ 5412 w 8717"/>
                      <a:gd name="T89" fmla="*/ 8274 h 9155"/>
                      <a:gd name="T90" fmla="*/ 5221 w 8717"/>
                      <a:gd name="T91" fmla="*/ 8622 h 9155"/>
                      <a:gd name="T92" fmla="*/ 5823 w 8717"/>
                      <a:gd name="T93" fmla="*/ 7784 h 9155"/>
                      <a:gd name="T94" fmla="*/ 5825 w 8717"/>
                      <a:gd name="T95" fmla="*/ 7410 h 9155"/>
                      <a:gd name="T96" fmla="*/ 5908 w 8717"/>
                      <a:gd name="T97" fmla="*/ 7052 h 9155"/>
                      <a:gd name="T98" fmla="*/ 6519 w 8717"/>
                      <a:gd name="T99" fmla="*/ 6646 h 9155"/>
                      <a:gd name="T100" fmla="*/ 6845 w 8717"/>
                      <a:gd name="T101" fmla="*/ 6395 h 9155"/>
                      <a:gd name="T102" fmla="*/ 7036 w 8717"/>
                      <a:gd name="T103" fmla="*/ 6445 h 9155"/>
                      <a:gd name="T104" fmla="*/ 7441 w 8717"/>
                      <a:gd name="T105" fmla="*/ 6093 h 9155"/>
                      <a:gd name="T106" fmla="*/ 7700 w 8717"/>
                      <a:gd name="T107" fmla="*/ 5360 h 9155"/>
                      <a:gd name="T108" fmla="*/ 7834 w 8717"/>
                      <a:gd name="T109" fmla="*/ 4386 h 9155"/>
                      <a:gd name="T110" fmla="*/ 7782 w 8717"/>
                      <a:gd name="T111" fmla="*/ 4019 h 9155"/>
                      <a:gd name="T112" fmla="*/ 8000 w 8717"/>
                      <a:gd name="T113" fmla="*/ 4083 h 9155"/>
                      <a:gd name="T114" fmla="*/ 8613 w 8717"/>
                      <a:gd name="T115" fmla="*/ 3250 h 9155"/>
                      <a:gd name="T116" fmla="*/ 5143 w 8717"/>
                      <a:gd name="T117" fmla="*/ 1306 h 9155"/>
                      <a:gd name="T118" fmla="*/ 5180 w 8717"/>
                      <a:gd name="T119" fmla="*/ 1220 h 9155"/>
                      <a:gd name="T120" fmla="*/ 5368 w 8717"/>
                      <a:gd name="T121" fmla="*/ 1133 h 9155"/>
                      <a:gd name="T122" fmla="*/ 5272 w 8717"/>
                      <a:gd name="T123" fmla="*/ 1117 h 9155"/>
                      <a:gd name="T124" fmla="*/ 5250 w 8717"/>
                      <a:gd name="T125" fmla="*/ 762 h 91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8717" h="9155">
                        <a:moveTo>
                          <a:pt x="8717" y="2888"/>
                        </a:moveTo>
                        <a:lnTo>
                          <a:pt x="8711" y="2778"/>
                        </a:lnTo>
                        <a:lnTo>
                          <a:pt x="8685" y="2762"/>
                        </a:lnTo>
                        <a:lnTo>
                          <a:pt x="8675" y="2707"/>
                        </a:lnTo>
                        <a:lnTo>
                          <a:pt x="8598" y="2537"/>
                        </a:lnTo>
                        <a:lnTo>
                          <a:pt x="8598" y="2479"/>
                        </a:lnTo>
                        <a:lnTo>
                          <a:pt x="8585" y="2408"/>
                        </a:lnTo>
                        <a:lnTo>
                          <a:pt x="8441" y="2344"/>
                        </a:lnTo>
                        <a:lnTo>
                          <a:pt x="8357" y="2347"/>
                        </a:lnTo>
                        <a:lnTo>
                          <a:pt x="8296" y="2373"/>
                        </a:lnTo>
                        <a:lnTo>
                          <a:pt x="8254" y="2315"/>
                        </a:lnTo>
                        <a:lnTo>
                          <a:pt x="8206" y="2305"/>
                        </a:lnTo>
                        <a:lnTo>
                          <a:pt x="8158" y="2251"/>
                        </a:lnTo>
                        <a:lnTo>
                          <a:pt x="8094" y="2219"/>
                        </a:lnTo>
                        <a:lnTo>
                          <a:pt x="8048" y="2212"/>
                        </a:lnTo>
                        <a:lnTo>
                          <a:pt x="7949" y="2106"/>
                        </a:lnTo>
                        <a:lnTo>
                          <a:pt x="7869" y="1994"/>
                        </a:lnTo>
                        <a:lnTo>
                          <a:pt x="7830" y="1984"/>
                        </a:lnTo>
                        <a:lnTo>
                          <a:pt x="7775" y="1933"/>
                        </a:lnTo>
                        <a:lnTo>
                          <a:pt x="7727" y="1936"/>
                        </a:lnTo>
                        <a:lnTo>
                          <a:pt x="7592" y="1839"/>
                        </a:lnTo>
                        <a:lnTo>
                          <a:pt x="7531" y="1839"/>
                        </a:lnTo>
                        <a:lnTo>
                          <a:pt x="7464" y="1810"/>
                        </a:lnTo>
                        <a:lnTo>
                          <a:pt x="7422" y="1833"/>
                        </a:lnTo>
                        <a:lnTo>
                          <a:pt x="7358" y="1833"/>
                        </a:lnTo>
                        <a:lnTo>
                          <a:pt x="7319" y="1814"/>
                        </a:lnTo>
                        <a:lnTo>
                          <a:pt x="7277" y="1833"/>
                        </a:lnTo>
                        <a:lnTo>
                          <a:pt x="7258" y="1862"/>
                        </a:lnTo>
                        <a:lnTo>
                          <a:pt x="7232" y="1836"/>
                        </a:lnTo>
                        <a:lnTo>
                          <a:pt x="7171" y="1791"/>
                        </a:lnTo>
                        <a:lnTo>
                          <a:pt x="7162" y="1810"/>
                        </a:lnTo>
                        <a:lnTo>
                          <a:pt x="7136" y="1788"/>
                        </a:lnTo>
                        <a:lnTo>
                          <a:pt x="7126" y="1817"/>
                        </a:lnTo>
                        <a:lnTo>
                          <a:pt x="7126" y="1839"/>
                        </a:lnTo>
                        <a:lnTo>
                          <a:pt x="7091" y="1810"/>
                        </a:lnTo>
                        <a:lnTo>
                          <a:pt x="7085" y="1788"/>
                        </a:lnTo>
                        <a:lnTo>
                          <a:pt x="7058" y="1780"/>
                        </a:lnTo>
                        <a:lnTo>
                          <a:pt x="7066" y="1803"/>
                        </a:lnTo>
                        <a:lnTo>
                          <a:pt x="7053" y="1812"/>
                        </a:lnTo>
                        <a:lnTo>
                          <a:pt x="6987" y="1786"/>
                        </a:lnTo>
                        <a:lnTo>
                          <a:pt x="6966" y="1790"/>
                        </a:lnTo>
                        <a:lnTo>
                          <a:pt x="6910" y="1780"/>
                        </a:lnTo>
                        <a:lnTo>
                          <a:pt x="6788" y="1722"/>
                        </a:lnTo>
                        <a:lnTo>
                          <a:pt x="6741" y="1725"/>
                        </a:lnTo>
                        <a:lnTo>
                          <a:pt x="6739" y="1738"/>
                        </a:lnTo>
                        <a:lnTo>
                          <a:pt x="6749" y="1763"/>
                        </a:lnTo>
                        <a:lnTo>
                          <a:pt x="6738" y="1776"/>
                        </a:lnTo>
                        <a:lnTo>
                          <a:pt x="6712" y="1762"/>
                        </a:lnTo>
                        <a:lnTo>
                          <a:pt x="6701" y="1768"/>
                        </a:lnTo>
                        <a:lnTo>
                          <a:pt x="6694" y="1787"/>
                        </a:lnTo>
                        <a:lnTo>
                          <a:pt x="6651" y="1807"/>
                        </a:lnTo>
                        <a:lnTo>
                          <a:pt x="6636" y="1830"/>
                        </a:lnTo>
                        <a:lnTo>
                          <a:pt x="6630" y="1882"/>
                        </a:lnTo>
                        <a:lnTo>
                          <a:pt x="6607" y="1843"/>
                        </a:lnTo>
                        <a:lnTo>
                          <a:pt x="6595" y="1810"/>
                        </a:lnTo>
                        <a:lnTo>
                          <a:pt x="6572" y="1819"/>
                        </a:lnTo>
                        <a:lnTo>
                          <a:pt x="6575" y="1861"/>
                        </a:lnTo>
                        <a:lnTo>
                          <a:pt x="6538" y="1931"/>
                        </a:lnTo>
                        <a:lnTo>
                          <a:pt x="6538" y="1991"/>
                        </a:lnTo>
                        <a:lnTo>
                          <a:pt x="6526" y="1935"/>
                        </a:lnTo>
                        <a:lnTo>
                          <a:pt x="6540" y="1878"/>
                        </a:lnTo>
                        <a:lnTo>
                          <a:pt x="6532" y="1829"/>
                        </a:lnTo>
                        <a:lnTo>
                          <a:pt x="6555" y="1757"/>
                        </a:lnTo>
                        <a:lnTo>
                          <a:pt x="6574" y="1739"/>
                        </a:lnTo>
                        <a:lnTo>
                          <a:pt x="6558" y="1724"/>
                        </a:lnTo>
                        <a:lnTo>
                          <a:pt x="6522" y="1723"/>
                        </a:lnTo>
                        <a:lnTo>
                          <a:pt x="6569" y="1670"/>
                        </a:lnTo>
                        <a:lnTo>
                          <a:pt x="6508" y="1604"/>
                        </a:lnTo>
                        <a:lnTo>
                          <a:pt x="6473" y="1548"/>
                        </a:lnTo>
                        <a:lnTo>
                          <a:pt x="6439" y="1551"/>
                        </a:lnTo>
                        <a:lnTo>
                          <a:pt x="6389" y="1543"/>
                        </a:lnTo>
                        <a:lnTo>
                          <a:pt x="6360" y="1580"/>
                        </a:lnTo>
                        <a:lnTo>
                          <a:pt x="6332" y="1594"/>
                        </a:lnTo>
                        <a:lnTo>
                          <a:pt x="6317" y="1561"/>
                        </a:lnTo>
                        <a:lnTo>
                          <a:pt x="6296" y="1548"/>
                        </a:lnTo>
                        <a:lnTo>
                          <a:pt x="6287" y="1516"/>
                        </a:lnTo>
                        <a:lnTo>
                          <a:pt x="6261" y="1495"/>
                        </a:lnTo>
                        <a:lnTo>
                          <a:pt x="6226" y="1498"/>
                        </a:lnTo>
                        <a:lnTo>
                          <a:pt x="6208" y="1476"/>
                        </a:lnTo>
                        <a:lnTo>
                          <a:pt x="6177" y="1465"/>
                        </a:lnTo>
                        <a:lnTo>
                          <a:pt x="6160" y="1487"/>
                        </a:lnTo>
                        <a:lnTo>
                          <a:pt x="6160" y="1468"/>
                        </a:lnTo>
                        <a:lnTo>
                          <a:pt x="6136" y="1453"/>
                        </a:lnTo>
                        <a:lnTo>
                          <a:pt x="6120" y="1421"/>
                        </a:lnTo>
                        <a:lnTo>
                          <a:pt x="6092" y="1432"/>
                        </a:lnTo>
                        <a:lnTo>
                          <a:pt x="6043" y="1418"/>
                        </a:lnTo>
                        <a:lnTo>
                          <a:pt x="5977" y="1379"/>
                        </a:lnTo>
                        <a:lnTo>
                          <a:pt x="5958" y="1376"/>
                        </a:lnTo>
                        <a:lnTo>
                          <a:pt x="5946" y="1396"/>
                        </a:lnTo>
                        <a:lnTo>
                          <a:pt x="5906" y="1368"/>
                        </a:lnTo>
                        <a:lnTo>
                          <a:pt x="5877" y="1371"/>
                        </a:lnTo>
                        <a:lnTo>
                          <a:pt x="5871" y="1399"/>
                        </a:lnTo>
                        <a:lnTo>
                          <a:pt x="5852" y="1400"/>
                        </a:lnTo>
                        <a:lnTo>
                          <a:pt x="5841" y="1370"/>
                        </a:lnTo>
                        <a:lnTo>
                          <a:pt x="5789" y="1368"/>
                        </a:lnTo>
                        <a:lnTo>
                          <a:pt x="5746" y="1392"/>
                        </a:lnTo>
                        <a:lnTo>
                          <a:pt x="5722" y="1436"/>
                        </a:lnTo>
                        <a:lnTo>
                          <a:pt x="5725" y="1461"/>
                        </a:lnTo>
                        <a:lnTo>
                          <a:pt x="5677" y="1509"/>
                        </a:lnTo>
                        <a:lnTo>
                          <a:pt x="5614" y="1546"/>
                        </a:lnTo>
                        <a:lnTo>
                          <a:pt x="5534" y="1593"/>
                        </a:lnTo>
                        <a:lnTo>
                          <a:pt x="5496" y="1641"/>
                        </a:lnTo>
                        <a:lnTo>
                          <a:pt x="5472" y="1704"/>
                        </a:lnTo>
                        <a:lnTo>
                          <a:pt x="5462" y="1765"/>
                        </a:lnTo>
                        <a:lnTo>
                          <a:pt x="5441" y="1797"/>
                        </a:lnTo>
                        <a:lnTo>
                          <a:pt x="5405" y="1835"/>
                        </a:lnTo>
                        <a:lnTo>
                          <a:pt x="5407" y="1862"/>
                        </a:lnTo>
                        <a:lnTo>
                          <a:pt x="5414" y="1907"/>
                        </a:lnTo>
                        <a:lnTo>
                          <a:pt x="5406" y="1991"/>
                        </a:lnTo>
                        <a:lnTo>
                          <a:pt x="5392" y="1940"/>
                        </a:lnTo>
                        <a:lnTo>
                          <a:pt x="5361" y="1891"/>
                        </a:lnTo>
                        <a:lnTo>
                          <a:pt x="5363" y="1854"/>
                        </a:lnTo>
                        <a:lnTo>
                          <a:pt x="5393" y="1815"/>
                        </a:lnTo>
                        <a:lnTo>
                          <a:pt x="5430" y="1785"/>
                        </a:lnTo>
                        <a:lnTo>
                          <a:pt x="5424" y="1724"/>
                        </a:lnTo>
                        <a:lnTo>
                          <a:pt x="5442" y="1672"/>
                        </a:lnTo>
                        <a:lnTo>
                          <a:pt x="5438" y="1645"/>
                        </a:lnTo>
                        <a:lnTo>
                          <a:pt x="5412" y="1644"/>
                        </a:lnTo>
                        <a:lnTo>
                          <a:pt x="5360" y="1663"/>
                        </a:lnTo>
                        <a:lnTo>
                          <a:pt x="5303" y="1646"/>
                        </a:lnTo>
                        <a:lnTo>
                          <a:pt x="5253" y="1649"/>
                        </a:lnTo>
                        <a:lnTo>
                          <a:pt x="5213" y="1660"/>
                        </a:lnTo>
                        <a:lnTo>
                          <a:pt x="5184" y="1636"/>
                        </a:lnTo>
                        <a:lnTo>
                          <a:pt x="5217" y="1639"/>
                        </a:lnTo>
                        <a:lnTo>
                          <a:pt x="5254" y="1611"/>
                        </a:lnTo>
                        <a:lnTo>
                          <a:pt x="5294" y="1602"/>
                        </a:lnTo>
                        <a:lnTo>
                          <a:pt x="5360" y="1615"/>
                        </a:lnTo>
                        <a:lnTo>
                          <a:pt x="5398" y="1606"/>
                        </a:lnTo>
                        <a:lnTo>
                          <a:pt x="5434" y="1561"/>
                        </a:lnTo>
                        <a:lnTo>
                          <a:pt x="5450" y="1560"/>
                        </a:lnTo>
                        <a:lnTo>
                          <a:pt x="5471" y="1577"/>
                        </a:lnTo>
                        <a:lnTo>
                          <a:pt x="5493" y="1569"/>
                        </a:lnTo>
                        <a:lnTo>
                          <a:pt x="5532" y="1547"/>
                        </a:lnTo>
                        <a:lnTo>
                          <a:pt x="5597" y="1524"/>
                        </a:lnTo>
                        <a:lnTo>
                          <a:pt x="5597" y="1473"/>
                        </a:lnTo>
                        <a:lnTo>
                          <a:pt x="5655" y="1405"/>
                        </a:lnTo>
                        <a:lnTo>
                          <a:pt x="5655" y="1357"/>
                        </a:lnTo>
                        <a:lnTo>
                          <a:pt x="5677" y="1325"/>
                        </a:lnTo>
                        <a:lnTo>
                          <a:pt x="5680" y="1287"/>
                        </a:lnTo>
                        <a:lnTo>
                          <a:pt x="5619" y="1274"/>
                        </a:lnTo>
                        <a:lnTo>
                          <a:pt x="5571" y="1235"/>
                        </a:lnTo>
                        <a:lnTo>
                          <a:pt x="5526" y="1235"/>
                        </a:lnTo>
                        <a:lnTo>
                          <a:pt x="5462" y="1274"/>
                        </a:lnTo>
                        <a:lnTo>
                          <a:pt x="5407" y="1277"/>
                        </a:lnTo>
                        <a:lnTo>
                          <a:pt x="5330" y="1245"/>
                        </a:lnTo>
                        <a:lnTo>
                          <a:pt x="5246" y="1239"/>
                        </a:lnTo>
                        <a:lnTo>
                          <a:pt x="5186" y="1303"/>
                        </a:lnTo>
                        <a:lnTo>
                          <a:pt x="5189" y="1328"/>
                        </a:lnTo>
                        <a:lnTo>
                          <a:pt x="5209" y="1343"/>
                        </a:lnTo>
                        <a:lnTo>
                          <a:pt x="5221" y="1365"/>
                        </a:lnTo>
                        <a:lnTo>
                          <a:pt x="5192" y="1368"/>
                        </a:lnTo>
                        <a:lnTo>
                          <a:pt x="5175" y="1378"/>
                        </a:lnTo>
                        <a:lnTo>
                          <a:pt x="5159" y="1416"/>
                        </a:lnTo>
                        <a:lnTo>
                          <a:pt x="5147" y="1383"/>
                        </a:lnTo>
                        <a:lnTo>
                          <a:pt x="5127" y="1375"/>
                        </a:lnTo>
                        <a:lnTo>
                          <a:pt x="5078" y="1394"/>
                        </a:lnTo>
                        <a:lnTo>
                          <a:pt x="5027" y="1466"/>
                        </a:lnTo>
                        <a:lnTo>
                          <a:pt x="4958" y="1545"/>
                        </a:lnTo>
                        <a:lnTo>
                          <a:pt x="5010" y="1473"/>
                        </a:lnTo>
                        <a:lnTo>
                          <a:pt x="5008" y="1426"/>
                        </a:lnTo>
                        <a:lnTo>
                          <a:pt x="5019" y="1400"/>
                        </a:lnTo>
                        <a:lnTo>
                          <a:pt x="5024" y="1368"/>
                        </a:lnTo>
                        <a:lnTo>
                          <a:pt x="5001" y="1368"/>
                        </a:lnTo>
                        <a:lnTo>
                          <a:pt x="4957" y="1405"/>
                        </a:lnTo>
                        <a:lnTo>
                          <a:pt x="4934" y="1456"/>
                        </a:lnTo>
                        <a:lnTo>
                          <a:pt x="4912" y="1514"/>
                        </a:lnTo>
                        <a:lnTo>
                          <a:pt x="4875" y="1538"/>
                        </a:lnTo>
                        <a:lnTo>
                          <a:pt x="4910" y="1471"/>
                        </a:lnTo>
                        <a:lnTo>
                          <a:pt x="4916" y="1418"/>
                        </a:lnTo>
                        <a:lnTo>
                          <a:pt x="4995" y="1320"/>
                        </a:lnTo>
                        <a:lnTo>
                          <a:pt x="5014" y="1254"/>
                        </a:lnTo>
                        <a:lnTo>
                          <a:pt x="5043" y="1214"/>
                        </a:lnTo>
                        <a:lnTo>
                          <a:pt x="5086" y="1190"/>
                        </a:lnTo>
                        <a:lnTo>
                          <a:pt x="5133" y="1157"/>
                        </a:lnTo>
                        <a:lnTo>
                          <a:pt x="5167" y="1142"/>
                        </a:lnTo>
                        <a:lnTo>
                          <a:pt x="5208" y="1079"/>
                        </a:lnTo>
                        <a:lnTo>
                          <a:pt x="5313" y="973"/>
                        </a:lnTo>
                        <a:lnTo>
                          <a:pt x="5319" y="948"/>
                        </a:lnTo>
                        <a:lnTo>
                          <a:pt x="5340" y="932"/>
                        </a:lnTo>
                        <a:lnTo>
                          <a:pt x="5318" y="903"/>
                        </a:lnTo>
                        <a:lnTo>
                          <a:pt x="5325" y="872"/>
                        </a:lnTo>
                        <a:lnTo>
                          <a:pt x="5340" y="860"/>
                        </a:lnTo>
                        <a:lnTo>
                          <a:pt x="5342" y="816"/>
                        </a:lnTo>
                        <a:lnTo>
                          <a:pt x="5300" y="786"/>
                        </a:lnTo>
                        <a:lnTo>
                          <a:pt x="5253" y="789"/>
                        </a:lnTo>
                        <a:lnTo>
                          <a:pt x="5239" y="805"/>
                        </a:lnTo>
                        <a:lnTo>
                          <a:pt x="5218" y="770"/>
                        </a:lnTo>
                        <a:lnTo>
                          <a:pt x="5189" y="686"/>
                        </a:lnTo>
                        <a:lnTo>
                          <a:pt x="5139" y="563"/>
                        </a:lnTo>
                        <a:lnTo>
                          <a:pt x="5094" y="499"/>
                        </a:lnTo>
                        <a:lnTo>
                          <a:pt x="5062" y="414"/>
                        </a:lnTo>
                        <a:lnTo>
                          <a:pt x="5064" y="367"/>
                        </a:lnTo>
                        <a:lnTo>
                          <a:pt x="5053" y="321"/>
                        </a:lnTo>
                        <a:lnTo>
                          <a:pt x="5034" y="303"/>
                        </a:lnTo>
                        <a:lnTo>
                          <a:pt x="5027" y="260"/>
                        </a:lnTo>
                        <a:lnTo>
                          <a:pt x="5000" y="207"/>
                        </a:lnTo>
                        <a:lnTo>
                          <a:pt x="4989" y="213"/>
                        </a:lnTo>
                        <a:lnTo>
                          <a:pt x="4992" y="248"/>
                        </a:lnTo>
                        <a:lnTo>
                          <a:pt x="4974" y="276"/>
                        </a:lnTo>
                        <a:lnTo>
                          <a:pt x="4923" y="309"/>
                        </a:lnTo>
                        <a:lnTo>
                          <a:pt x="4923" y="309"/>
                        </a:lnTo>
                        <a:lnTo>
                          <a:pt x="4921" y="311"/>
                        </a:lnTo>
                        <a:lnTo>
                          <a:pt x="4904" y="337"/>
                        </a:lnTo>
                        <a:lnTo>
                          <a:pt x="4849" y="405"/>
                        </a:lnTo>
                        <a:lnTo>
                          <a:pt x="4791" y="479"/>
                        </a:lnTo>
                        <a:lnTo>
                          <a:pt x="4791" y="520"/>
                        </a:lnTo>
                        <a:lnTo>
                          <a:pt x="4748" y="612"/>
                        </a:lnTo>
                        <a:lnTo>
                          <a:pt x="4712" y="671"/>
                        </a:lnTo>
                        <a:lnTo>
                          <a:pt x="4684" y="725"/>
                        </a:lnTo>
                        <a:lnTo>
                          <a:pt x="4646" y="732"/>
                        </a:lnTo>
                        <a:lnTo>
                          <a:pt x="4623" y="748"/>
                        </a:lnTo>
                        <a:lnTo>
                          <a:pt x="4614" y="785"/>
                        </a:lnTo>
                        <a:lnTo>
                          <a:pt x="4574" y="814"/>
                        </a:lnTo>
                        <a:lnTo>
                          <a:pt x="4548" y="805"/>
                        </a:lnTo>
                        <a:lnTo>
                          <a:pt x="4546" y="746"/>
                        </a:lnTo>
                        <a:lnTo>
                          <a:pt x="4530" y="739"/>
                        </a:lnTo>
                        <a:lnTo>
                          <a:pt x="4524" y="720"/>
                        </a:lnTo>
                        <a:lnTo>
                          <a:pt x="4500" y="718"/>
                        </a:lnTo>
                        <a:lnTo>
                          <a:pt x="4468" y="730"/>
                        </a:lnTo>
                        <a:lnTo>
                          <a:pt x="4444" y="756"/>
                        </a:lnTo>
                        <a:lnTo>
                          <a:pt x="4406" y="750"/>
                        </a:lnTo>
                        <a:lnTo>
                          <a:pt x="4375" y="716"/>
                        </a:lnTo>
                        <a:lnTo>
                          <a:pt x="4376" y="694"/>
                        </a:lnTo>
                        <a:lnTo>
                          <a:pt x="4364" y="683"/>
                        </a:lnTo>
                        <a:lnTo>
                          <a:pt x="4350" y="647"/>
                        </a:lnTo>
                        <a:lnTo>
                          <a:pt x="4342" y="626"/>
                        </a:lnTo>
                        <a:lnTo>
                          <a:pt x="4312" y="620"/>
                        </a:lnTo>
                        <a:lnTo>
                          <a:pt x="4268" y="579"/>
                        </a:lnTo>
                        <a:lnTo>
                          <a:pt x="4210" y="576"/>
                        </a:lnTo>
                        <a:lnTo>
                          <a:pt x="4168" y="595"/>
                        </a:lnTo>
                        <a:lnTo>
                          <a:pt x="4075" y="599"/>
                        </a:lnTo>
                        <a:lnTo>
                          <a:pt x="4025" y="587"/>
                        </a:lnTo>
                        <a:lnTo>
                          <a:pt x="3982" y="616"/>
                        </a:lnTo>
                        <a:lnTo>
                          <a:pt x="3975" y="656"/>
                        </a:lnTo>
                        <a:lnTo>
                          <a:pt x="4016" y="696"/>
                        </a:lnTo>
                        <a:lnTo>
                          <a:pt x="4026" y="722"/>
                        </a:lnTo>
                        <a:lnTo>
                          <a:pt x="4047" y="770"/>
                        </a:lnTo>
                        <a:lnTo>
                          <a:pt x="4039" y="787"/>
                        </a:lnTo>
                        <a:lnTo>
                          <a:pt x="4001" y="789"/>
                        </a:lnTo>
                        <a:lnTo>
                          <a:pt x="3945" y="773"/>
                        </a:lnTo>
                        <a:lnTo>
                          <a:pt x="3931" y="762"/>
                        </a:lnTo>
                        <a:lnTo>
                          <a:pt x="3913" y="762"/>
                        </a:lnTo>
                        <a:lnTo>
                          <a:pt x="3909" y="761"/>
                        </a:lnTo>
                        <a:lnTo>
                          <a:pt x="3910" y="762"/>
                        </a:lnTo>
                        <a:lnTo>
                          <a:pt x="3838" y="762"/>
                        </a:lnTo>
                        <a:lnTo>
                          <a:pt x="3798" y="768"/>
                        </a:lnTo>
                        <a:lnTo>
                          <a:pt x="3780" y="749"/>
                        </a:lnTo>
                        <a:lnTo>
                          <a:pt x="3714" y="752"/>
                        </a:lnTo>
                        <a:lnTo>
                          <a:pt x="3668" y="771"/>
                        </a:lnTo>
                        <a:lnTo>
                          <a:pt x="3642" y="842"/>
                        </a:lnTo>
                        <a:lnTo>
                          <a:pt x="3551" y="839"/>
                        </a:lnTo>
                        <a:lnTo>
                          <a:pt x="3504" y="853"/>
                        </a:lnTo>
                        <a:lnTo>
                          <a:pt x="3498" y="874"/>
                        </a:lnTo>
                        <a:lnTo>
                          <a:pt x="3467" y="911"/>
                        </a:lnTo>
                        <a:lnTo>
                          <a:pt x="3416" y="916"/>
                        </a:lnTo>
                        <a:lnTo>
                          <a:pt x="3409" y="901"/>
                        </a:lnTo>
                        <a:lnTo>
                          <a:pt x="3379" y="909"/>
                        </a:lnTo>
                        <a:lnTo>
                          <a:pt x="3352" y="945"/>
                        </a:lnTo>
                        <a:lnTo>
                          <a:pt x="3316" y="930"/>
                        </a:lnTo>
                        <a:lnTo>
                          <a:pt x="3228" y="855"/>
                        </a:lnTo>
                        <a:lnTo>
                          <a:pt x="3196" y="815"/>
                        </a:lnTo>
                        <a:lnTo>
                          <a:pt x="3194" y="783"/>
                        </a:lnTo>
                        <a:lnTo>
                          <a:pt x="3146" y="734"/>
                        </a:lnTo>
                        <a:lnTo>
                          <a:pt x="3106" y="693"/>
                        </a:lnTo>
                        <a:lnTo>
                          <a:pt x="3101" y="648"/>
                        </a:lnTo>
                        <a:lnTo>
                          <a:pt x="3111" y="618"/>
                        </a:lnTo>
                        <a:lnTo>
                          <a:pt x="3100" y="595"/>
                        </a:lnTo>
                        <a:lnTo>
                          <a:pt x="3106" y="555"/>
                        </a:lnTo>
                        <a:lnTo>
                          <a:pt x="3122" y="523"/>
                        </a:lnTo>
                        <a:lnTo>
                          <a:pt x="3119" y="475"/>
                        </a:lnTo>
                        <a:lnTo>
                          <a:pt x="3162" y="399"/>
                        </a:lnTo>
                        <a:lnTo>
                          <a:pt x="3177" y="338"/>
                        </a:lnTo>
                        <a:lnTo>
                          <a:pt x="3217" y="288"/>
                        </a:lnTo>
                        <a:lnTo>
                          <a:pt x="3215" y="264"/>
                        </a:lnTo>
                        <a:lnTo>
                          <a:pt x="3174" y="267"/>
                        </a:lnTo>
                        <a:lnTo>
                          <a:pt x="3153" y="235"/>
                        </a:lnTo>
                        <a:lnTo>
                          <a:pt x="3138" y="203"/>
                        </a:lnTo>
                        <a:lnTo>
                          <a:pt x="3092" y="207"/>
                        </a:lnTo>
                        <a:lnTo>
                          <a:pt x="3053" y="187"/>
                        </a:lnTo>
                        <a:lnTo>
                          <a:pt x="3072" y="160"/>
                        </a:lnTo>
                        <a:lnTo>
                          <a:pt x="3100" y="117"/>
                        </a:lnTo>
                        <a:lnTo>
                          <a:pt x="3100" y="57"/>
                        </a:lnTo>
                        <a:lnTo>
                          <a:pt x="3063" y="11"/>
                        </a:lnTo>
                        <a:lnTo>
                          <a:pt x="3013" y="6"/>
                        </a:lnTo>
                        <a:lnTo>
                          <a:pt x="2989" y="22"/>
                        </a:lnTo>
                        <a:lnTo>
                          <a:pt x="2971" y="3"/>
                        </a:lnTo>
                        <a:lnTo>
                          <a:pt x="2949" y="0"/>
                        </a:lnTo>
                        <a:lnTo>
                          <a:pt x="2954" y="46"/>
                        </a:lnTo>
                        <a:lnTo>
                          <a:pt x="2933" y="99"/>
                        </a:lnTo>
                        <a:lnTo>
                          <a:pt x="2817" y="181"/>
                        </a:lnTo>
                        <a:lnTo>
                          <a:pt x="2745" y="187"/>
                        </a:lnTo>
                        <a:lnTo>
                          <a:pt x="2646" y="229"/>
                        </a:lnTo>
                        <a:lnTo>
                          <a:pt x="2609" y="211"/>
                        </a:lnTo>
                        <a:lnTo>
                          <a:pt x="2546" y="218"/>
                        </a:lnTo>
                        <a:lnTo>
                          <a:pt x="2474" y="282"/>
                        </a:lnTo>
                        <a:lnTo>
                          <a:pt x="2403" y="306"/>
                        </a:lnTo>
                        <a:lnTo>
                          <a:pt x="2379" y="290"/>
                        </a:lnTo>
                        <a:lnTo>
                          <a:pt x="2280" y="303"/>
                        </a:lnTo>
                        <a:lnTo>
                          <a:pt x="2203" y="308"/>
                        </a:lnTo>
                        <a:lnTo>
                          <a:pt x="2134" y="269"/>
                        </a:lnTo>
                        <a:lnTo>
                          <a:pt x="2065" y="258"/>
                        </a:lnTo>
                        <a:lnTo>
                          <a:pt x="2001" y="239"/>
                        </a:lnTo>
                        <a:lnTo>
                          <a:pt x="2030" y="293"/>
                        </a:lnTo>
                        <a:lnTo>
                          <a:pt x="2076" y="311"/>
                        </a:lnTo>
                        <a:lnTo>
                          <a:pt x="2124" y="356"/>
                        </a:lnTo>
                        <a:lnTo>
                          <a:pt x="2140" y="397"/>
                        </a:lnTo>
                        <a:lnTo>
                          <a:pt x="2078" y="494"/>
                        </a:lnTo>
                        <a:lnTo>
                          <a:pt x="2089" y="515"/>
                        </a:lnTo>
                        <a:lnTo>
                          <a:pt x="2102" y="539"/>
                        </a:lnTo>
                        <a:lnTo>
                          <a:pt x="2087" y="613"/>
                        </a:lnTo>
                        <a:lnTo>
                          <a:pt x="2190" y="646"/>
                        </a:lnTo>
                        <a:lnTo>
                          <a:pt x="2261" y="638"/>
                        </a:lnTo>
                        <a:lnTo>
                          <a:pt x="2331" y="653"/>
                        </a:lnTo>
                        <a:lnTo>
                          <a:pt x="2334" y="698"/>
                        </a:lnTo>
                        <a:lnTo>
                          <a:pt x="2283" y="722"/>
                        </a:lnTo>
                        <a:lnTo>
                          <a:pt x="2179" y="742"/>
                        </a:lnTo>
                        <a:lnTo>
                          <a:pt x="2160" y="762"/>
                        </a:lnTo>
                        <a:lnTo>
                          <a:pt x="2142" y="783"/>
                        </a:lnTo>
                        <a:lnTo>
                          <a:pt x="2121" y="840"/>
                        </a:lnTo>
                        <a:lnTo>
                          <a:pt x="2007" y="900"/>
                        </a:lnTo>
                        <a:lnTo>
                          <a:pt x="1970" y="943"/>
                        </a:lnTo>
                        <a:lnTo>
                          <a:pt x="1894" y="993"/>
                        </a:lnTo>
                        <a:lnTo>
                          <a:pt x="1841" y="1056"/>
                        </a:lnTo>
                        <a:lnTo>
                          <a:pt x="1751" y="1061"/>
                        </a:lnTo>
                        <a:lnTo>
                          <a:pt x="1699" y="1054"/>
                        </a:lnTo>
                        <a:lnTo>
                          <a:pt x="1611" y="985"/>
                        </a:lnTo>
                        <a:lnTo>
                          <a:pt x="1525" y="927"/>
                        </a:lnTo>
                        <a:lnTo>
                          <a:pt x="1467" y="933"/>
                        </a:lnTo>
                        <a:lnTo>
                          <a:pt x="1468" y="872"/>
                        </a:lnTo>
                        <a:lnTo>
                          <a:pt x="1460" y="823"/>
                        </a:lnTo>
                        <a:lnTo>
                          <a:pt x="1423" y="778"/>
                        </a:lnTo>
                        <a:lnTo>
                          <a:pt x="1410" y="744"/>
                        </a:lnTo>
                        <a:lnTo>
                          <a:pt x="1349" y="760"/>
                        </a:lnTo>
                        <a:lnTo>
                          <a:pt x="1306" y="808"/>
                        </a:lnTo>
                        <a:lnTo>
                          <a:pt x="1277" y="813"/>
                        </a:lnTo>
                        <a:lnTo>
                          <a:pt x="1253" y="791"/>
                        </a:lnTo>
                        <a:lnTo>
                          <a:pt x="1210" y="791"/>
                        </a:lnTo>
                        <a:lnTo>
                          <a:pt x="1183" y="821"/>
                        </a:lnTo>
                        <a:lnTo>
                          <a:pt x="931" y="823"/>
                        </a:lnTo>
                        <a:lnTo>
                          <a:pt x="916" y="895"/>
                        </a:lnTo>
                        <a:lnTo>
                          <a:pt x="937" y="948"/>
                        </a:lnTo>
                        <a:lnTo>
                          <a:pt x="1022" y="970"/>
                        </a:lnTo>
                        <a:lnTo>
                          <a:pt x="1054" y="1030"/>
                        </a:lnTo>
                        <a:lnTo>
                          <a:pt x="1030" y="1057"/>
                        </a:lnTo>
                        <a:lnTo>
                          <a:pt x="1056" y="1084"/>
                        </a:lnTo>
                        <a:lnTo>
                          <a:pt x="1044" y="1121"/>
                        </a:lnTo>
                        <a:lnTo>
                          <a:pt x="992" y="1086"/>
                        </a:lnTo>
                        <a:lnTo>
                          <a:pt x="842" y="1137"/>
                        </a:lnTo>
                        <a:lnTo>
                          <a:pt x="849" y="1259"/>
                        </a:lnTo>
                        <a:lnTo>
                          <a:pt x="887" y="1309"/>
                        </a:lnTo>
                        <a:lnTo>
                          <a:pt x="971" y="1373"/>
                        </a:lnTo>
                        <a:lnTo>
                          <a:pt x="1025" y="1469"/>
                        </a:lnTo>
                        <a:lnTo>
                          <a:pt x="1022" y="1545"/>
                        </a:lnTo>
                        <a:lnTo>
                          <a:pt x="1020" y="1578"/>
                        </a:lnTo>
                        <a:lnTo>
                          <a:pt x="895" y="2043"/>
                        </a:lnTo>
                        <a:lnTo>
                          <a:pt x="858" y="2166"/>
                        </a:lnTo>
                        <a:lnTo>
                          <a:pt x="863" y="2188"/>
                        </a:lnTo>
                        <a:lnTo>
                          <a:pt x="844" y="2220"/>
                        </a:lnTo>
                        <a:lnTo>
                          <a:pt x="796" y="2207"/>
                        </a:lnTo>
                        <a:lnTo>
                          <a:pt x="801" y="2193"/>
                        </a:lnTo>
                        <a:lnTo>
                          <a:pt x="751" y="2161"/>
                        </a:lnTo>
                        <a:lnTo>
                          <a:pt x="733" y="2166"/>
                        </a:lnTo>
                        <a:lnTo>
                          <a:pt x="690" y="2166"/>
                        </a:lnTo>
                        <a:lnTo>
                          <a:pt x="671" y="2158"/>
                        </a:lnTo>
                        <a:lnTo>
                          <a:pt x="655" y="2193"/>
                        </a:lnTo>
                        <a:lnTo>
                          <a:pt x="502" y="2243"/>
                        </a:lnTo>
                        <a:lnTo>
                          <a:pt x="388" y="2267"/>
                        </a:lnTo>
                        <a:lnTo>
                          <a:pt x="359" y="2296"/>
                        </a:lnTo>
                        <a:lnTo>
                          <a:pt x="334" y="2303"/>
                        </a:lnTo>
                        <a:lnTo>
                          <a:pt x="287" y="2350"/>
                        </a:lnTo>
                        <a:lnTo>
                          <a:pt x="234" y="2374"/>
                        </a:lnTo>
                        <a:lnTo>
                          <a:pt x="194" y="2400"/>
                        </a:lnTo>
                        <a:lnTo>
                          <a:pt x="200" y="2458"/>
                        </a:lnTo>
                        <a:lnTo>
                          <a:pt x="178" y="2491"/>
                        </a:lnTo>
                        <a:lnTo>
                          <a:pt x="188" y="2527"/>
                        </a:lnTo>
                        <a:lnTo>
                          <a:pt x="127" y="2588"/>
                        </a:lnTo>
                        <a:lnTo>
                          <a:pt x="148" y="2665"/>
                        </a:lnTo>
                        <a:lnTo>
                          <a:pt x="168" y="2705"/>
                        </a:lnTo>
                        <a:lnTo>
                          <a:pt x="131" y="2740"/>
                        </a:lnTo>
                        <a:lnTo>
                          <a:pt x="99" y="2734"/>
                        </a:lnTo>
                        <a:lnTo>
                          <a:pt x="37" y="2774"/>
                        </a:lnTo>
                        <a:lnTo>
                          <a:pt x="34" y="2819"/>
                        </a:lnTo>
                        <a:lnTo>
                          <a:pt x="11" y="2843"/>
                        </a:lnTo>
                        <a:lnTo>
                          <a:pt x="26" y="2873"/>
                        </a:lnTo>
                        <a:lnTo>
                          <a:pt x="18" y="2923"/>
                        </a:lnTo>
                        <a:lnTo>
                          <a:pt x="0" y="2965"/>
                        </a:lnTo>
                        <a:lnTo>
                          <a:pt x="16" y="3002"/>
                        </a:lnTo>
                        <a:lnTo>
                          <a:pt x="5" y="3035"/>
                        </a:lnTo>
                        <a:lnTo>
                          <a:pt x="66" y="3096"/>
                        </a:lnTo>
                        <a:lnTo>
                          <a:pt x="175" y="3273"/>
                        </a:lnTo>
                        <a:lnTo>
                          <a:pt x="119" y="3343"/>
                        </a:lnTo>
                        <a:lnTo>
                          <a:pt x="257" y="3332"/>
                        </a:lnTo>
                        <a:lnTo>
                          <a:pt x="322" y="3343"/>
                        </a:lnTo>
                        <a:lnTo>
                          <a:pt x="371" y="3414"/>
                        </a:lnTo>
                        <a:lnTo>
                          <a:pt x="385" y="3476"/>
                        </a:lnTo>
                        <a:lnTo>
                          <a:pt x="481" y="3480"/>
                        </a:lnTo>
                        <a:lnTo>
                          <a:pt x="594" y="3487"/>
                        </a:lnTo>
                        <a:lnTo>
                          <a:pt x="688" y="3401"/>
                        </a:lnTo>
                        <a:lnTo>
                          <a:pt x="767" y="3355"/>
                        </a:lnTo>
                        <a:lnTo>
                          <a:pt x="790" y="3379"/>
                        </a:lnTo>
                        <a:lnTo>
                          <a:pt x="780" y="3429"/>
                        </a:lnTo>
                        <a:lnTo>
                          <a:pt x="763" y="3446"/>
                        </a:lnTo>
                        <a:lnTo>
                          <a:pt x="762" y="3525"/>
                        </a:lnTo>
                        <a:lnTo>
                          <a:pt x="774" y="3656"/>
                        </a:lnTo>
                        <a:lnTo>
                          <a:pt x="776" y="3709"/>
                        </a:lnTo>
                        <a:lnTo>
                          <a:pt x="804" y="3735"/>
                        </a:lnTo>
                        <a:lnTo>
                          <a:pt x="848" y="3727"/>
                        </a:lnTo>
                        <a:lnTo>
                          <a:pt x="890" y="3715"/>
                        </a:lnTo>
                        <a:lnTo>
                          <a:pt x="939" y="3712"/>
                        </a:lnTo>
                        <a:lnTo>
                          <a:pt x="963" y="3709"/>
                        </a:lnTo>
                        <a:lnTo>
                          <a:pt x="985" y="3719"/>
                        </a:lnTo>
                        <a:lnTo>
                          <a:pt x="992" y="3722"/>
                        </a:lnTo>
                        <a:lnTo>
                          <a:pt x="1133" y="3722"/>
                        </a:lnTo>
                        <a:lnTo>
                          <a:pt x="1197" y="3725"/>
                        </a:lnTo>
                        <a:lnTo>
                          <a:pt x="1262" y="3689"/>
                        </a:lnTo>
                        <a:lnTo>
                          <a:pt x="1297" y="3689"/>
                        </a:lnTo>
                        <a:lnTo>
                          <a:pt x="1345" y="3651"/>
                        </a:lnTo>
                        <a:lnTo>
                          <a:pt x="1400" y="3651"/>
                        </a:lnTo>
                        <a:lnTo>
                          <a:pt x="1464" y="3632"/>
                        </a:lnTo>
                        <a:lnTo>
                          <a:pt x="1502" y="3532"/>
                        </a:lnTo>
                        <a:lnTo>
                          <a:pt x="1609" y="3465"/>
                        </a:lnTo>
                        <a:lnTo>
                          <a:pt x="1682" y="3452"/>
                        </a:lnTo>
                        <a:lnTo>
                          <a:pt x="1753" y="3416"/>
                        </a:lnTo>
                        <a:lnTo>
                          <a:pt x="1801" y="3416"/>
                        </a:lnTo>
                        <a:lnTo>
                          <a:pt x="1846" y="3449"/>
                        </a:lnTo>
                        <a:lnTo>
                          <a:pt x="1898" y="3416"/>
                        </a:lnTo>
                        <a:lnTo>
                          <a:pt x="1924" y="3439"/>
                        </a:lnTo>
                        <a:lnTo>
                          <a:pt x="1917" y="3490"/>
                        </a:lnTo>
                        <a:lnTo>
                          <a:pt x="1943" y="3571"/>
                        </a:lnTo>
                        <a:lnTo>
                          <a:pt x="1907" y="3635"/>
                        </a:lnTo>
                        <a:lnTo>
                          <a:pt x="1936" y="3738"/>
                        </a:lnTo>
                        <a:lnTo>
                          <a:pt x="1917" y="3783"/>
                        </a:lnTo>
                        <a:lnTo>
                          <a:pt x="1956" y="3866"/>
                        </a:lnTo>
                        <a:lnTo>
                          <a:pt x="2007" y="3889"/>
                        </a:lnTo>
                        <a:lnTo>
                          <a:pt x="2023" y="3956"/>
                        </a:lnTo>
                        <a:lnTo>
                          <a:pt x="2075" y="3982"/>
                        </a:lnTo>
                        <a:lnTo>
                          <a:pt x="2145" y="4027"/>
                        </a:lnTo>
                        <a:lnTo>
                          <a:pt x="2193" y="4072"/>
                        </a:lnTo>
                        <a:lnTo>
                          <a:pt x="2213" y="4049"/>
                        </a:lnTo>
                        <a:lnTo>
                          <a:pt x="2306" y="4027"/>
                        </a:lnTo>
                        <a:lnTo>
                          <a:pt x="2383" y="4104"/>
                        </a:lnTo>
                        <a:lnTo>
                          <a:pt x="2441" y="4088"/>
                        </a:lnTo>
                        <a:lnTo>
                          <a:pt x="2521" y="4175"/>
                        </a:lnTo>
                        <a:lnTo>
                          <a:pt x="2557" y="4172"/>
                        </a:lnTo>
                        <a:lnTo>
                          <a:pt x="2653" y="4204"/>
                        </a:lnTo>
                        <a:lnTo>
                          <a:pt x="2714" y="4226"/>
                        </a:lnTo>
                        <a:lnTo>
                          <a:pt x="2727" y="4291"/>
                        </a:lnTo>
                        <a:lnTo>
                          <a:pt x="2772" y="4303"/>
                        </a:lnTo>
                        <a:lnTo>
                          <a:pt x="2830" y="4335"/>
                        </a:lnTo>
                        <a:lnTo>
                          <a:pt x="2958" y="4323"/>
                        </a:lnTo>
                        <a:lnTo>
                          <a:pt x="3048" y="4374"/>
                        </a:lnTo>
                        <a:lnTo>
                          <a:pt x="3068" y="4413"/>
                        </a:lnTo>
                        <a:lnTo>
                          <a:pt x="3055" y="4515"/>
                        </a:lnTo>
                        <a:lnTo>
                          <a:pt x="3074" y="4599"/>
                        </a:lnTo>
                        <a:lnTo>
                          <a:pt x="3048" y="4650"/>
                        </a:lnTo>
                        <a:lnTo>
                          <a:pt x="3132" y="4792"/>
                        </a:lnTo>
                        <a:lnTo>
                          <a:pt x="3125" y="4895"/>
                        </a:lnTo>
                        <a:lnTo>
                          <a:pt x="3517" y="4901"/>
                        </a:lnTo>
                        <a:lnTo>
                          <a:pt x="3537" y="5042"/>
                        </a:lnTo>
                        <a:lnTo>
                          <a:pt x="3530" y="5132"/>
                        </a:lnTo>
                        <a:lnTo>
                          <a:pt x="3646" y="5158"/>
                        </a:lnTo>
                        <a:lnTo>
                          <a:pt x="3762" y="5364"/>
                        </a:lnTo>
                        <a:lnTo>
                          <a:pt x="3768" y="5473"/>
                        </a:lnTo>
                        <a:lnTo>
                          <a:pt x="3659" y="5692"/>
                        </a:lnTo>
                        <a:lnTo>
                          <a:pt x="3665" y="5724"/>
                        </a:lnTo>
                        <a:lnTo>
                          <a:pt x="3635" y="5765"/>
                        </a:lnTo>
                        <a:lnTo>
                          <a:pt x="3656" y="5788"/>
                        </a:lnTo>
                        <a:lnTo>
                          <a:pt x="3643" y="5836"/>
                        </a:lnTo>
                        <a:lnTo>
                          <a:pt x="3697" y="5878"/>
                        </a:lnTo>
                        <a:lnTo>
                          <a:pt x="3701" y="5946"/>
                        </a:lnTo>
                        <a:lnTo>
                          <a:pt x="3746" y="6013"/>
                        </a:lnTo>
                        <a:lnTo>
                          <a:pt x="3723" y="6148"/>
                        </a:lnTo>
                        <a:lnTo>
                          <a:pt x="3736" y="6202"/>
                        </a:lnTo>
                        <a:lnTo>
                          <a:pt x="3720" y="6251"/>
                        </a:lnTo>
                        <a:lnTo>
                          <a:pt x="3736" y="6299"/>
                        </a:lnTo>
                        <a:lnTo>
                          <a:pt x="3820" y="6293"/>
                        </a:lnTo>
                        <a:lnTo>
                          <a:pt x="3855" y="6309"/>
                        </a:lnTo>
                        <a:lnTo>
                          <a:pt x="3958" y="6302"/>
                        </a:lnTo>
                        <a:lnTo>
                          <a:pt x="4022" y="6325"/>
                        </a:lnTo>
                        <a:lnTo>
                          <a:pt x="4125" y="6283"/>
                        </a:lnTo>
                        <a:lnTo>
                          <a:pt x="4179" y="6321"/>
                        </a:lnTo>
                        <a:lnTo>
                          <a:pt x="4221" y="6334"/>
                        </a:lnTo>
                        <a:lnTo>
                          <a:pt x="4237" y="6386"/>
                        </a:lnTo>
                        <a:lnTo>
                          <a:pt x="4293" y="6628"/>
                        </a:lnTo>
                        <a:lnTo>
                          <a:pt x="4332" y="6713"/>
                        </a:lnTo>
                        <a:lnTo>
                          <a:pt x="4372" y="6724"/>
                        </a:lnTo>
                        <a:lnTo>
                          <a:pt x="4460" y="6676"/>
                        </a:lnTo>
                        <a:lnTo>
                          <a:pt x="4510" y="6695"/>
                        </a:lnTo>
                        <a:lnTo>
                          <a:pt x="4544" y="6726"/>
                        </a:lnTo>
                        <a:lnTo>
                          <a:pt x="4576" y="6732"/>
                        </a:lnTo>
                        <a:lnTo>
                          <a:pt x="4554" y="6768"/>
                        </a:lnTo>
                        <a:lnTo>
                          <a:pt x="4549" y="6977"/>
                        </a:lnTo>
                        <a:lnTo>
                          <a:pt x="4539" y="7002"/>
                        </a:lnTo>
                        <a:lnTo>
                          <a:pt x="4534" y="7010"/>
                        </a:lnTo>
                        <a:lnTo>
                          <a:pt x="4534" y="7038"/>
                        </a:lnTo>
                        <a:lnTo>
                          <a:pt x="4528" y="7061"/>
                        </a:lnTo>
                        <a:lnTo>
                          <a:pt x="4526" y="7088"/>
                        </a:lnTo>
                        <a:lnTo>
                          <a:pt x="4565" y="7062"/>
                        </a:lnTo>
                        <a:lnTo>
                          <a:pt x="4667" y="7077"/>
                        </a:lnTo>
                        <a:lnTo>
                          <a:pt x="4671" y="7122"/>
                        </a:lnTo>
                        <a:lnTo>
                          <a:pt x="4712" y="7216"/>
                        </a:lnTo>
                        <a:lnTo>
                          <a:pt x="4709" y="7292"/>
                        </a:lnTo>
                        <a:lnTo>
                          <a:pt x="4719" y="7379"/>
                        </a:lnTo>
                        <a:lnTo>
                          <a:pt x="4727" y="7459"/>
                        </a:lnTo>
                        <a:lnTo>
                          <a:pt x="4714" y="7491"/>
                        </a:lnTo>
                        <a:lnTo>
                          <a:pt x="4669" y="7489"/>
                        </a:lnTo>
                        <a:lnTo>
                          <a:pt x="4614" y="7518"/>
                        </a:lnTo>
                        <a:lnTo>
                          <a:pt x="4606" y="7536"/>
                        </a:lnTo>
                        <a:lnTo>
                          <a:pt x="4574" y="7563"/>
                        </a:lnTo>
                        <a:lnTo>
                          <a:pt x="4560" y="7555"/>
                        </a:lnTo>
                        <a:lnTo>
                          <a:pt x="4468" y="7616"/>
                        </a:lnTo>
                        <a:lnTo>
                          <a:pt x="4451" y="7645"/>
                        </a:lnTo>
                        <a:lnTo>
                          <a:pt x="4415" y="7654"/>
                        </a:lnTo>
                        <a:lnTo>
                          <a:pt x="4332" y="7723"/>
                        </a:lnTo>
                        <a:lnTo>
                          <a:pt x="4305" y="7733"/>
                        </a:lnTo>
                        <a:lnTo>
                          <a:pt x="4302" y="7788"/>
                        </a:lnTo>
                        <a:lnTo>
                          <a:pt x="4271" y="7797"/>
                        </a:lnTo>
                        <a:lnTo>
                          <a:pt x="4244" y="7793"/>
                        </a:lnTo>
                        <a:lnTo>
                          <a:pt x="4173" y="7879"/>
                        </a:lnTo>
                        <a:lnTo>
                          <a:pt x="4160" y="7913"/>
                        </a:lnTo>
                        <a:lnTo>
                          <a:pt x="4162" y="7962"/>
                        </a:lnTo>
                        <a:lnTo>
                          <a:pt x="4130" y="7972"/>
                        </a:lnTo>
                        <a:lnTo>
                          <a:pt x="4112" y="8000"/>
                        </a:lnTo>
                        <a:lnTo>
                          <a:pt x="4067" y="8081"/>
                        </a:lnTo>
                        <a:lnTo>
                          <a:pt x="4035" y="8115"/>
                        </a:lnTo>
                        <a:lnTo>
                          <a:pt x="3998" y="8176"/>
                        </a:lnTo>
                        <a:lnTo>
                          <a:pt x="3998" y="8197"/>
                        </a:lnTo>
                        <a:lnTo>
                          <a:pt x="3957" y="8226"/>
                        </a:lnTo>
                        <a:lnTo>
                          <a:pt x="3951" y="8245"/>
                        </a:lnTo>
                        <a:lnTo>
                          <a:pt x="3984" y="8246"/>
                        </a:lnTo>
                        <a:lnTo>
                          <a:pt x="4008" y="8259"/>
                        </a:lnTo>
                        <a:lnTo>
                          <a:pt x="4120" y="8226"/>
                        </a:lnTo>
                        <a:lnTo>
                          <a:pt x="4167" y="8256"/>
                        </a:lnTo>
                        <a:lnTo>
                          <a:pt x="4218" y="8327"/>
                        </a:lnTo>
                        <a:lnTo>
                          <a:pt x="4263" y="8346"/>
                        </a:lnTo>
                        <a:lnTo>
                          <a:pt x="4290" y="8407"/>
                        </a:lnTo>
                        <a:lnTo>
                          <a:pt x="4343" y="8494"/>
                        </a:lnTo>
                        <a:lnTo>
                          <a:pt x="4369" y="8494"/>
                        </a:lnTo>
                        <a:lnTo>
                          <a:pt x="4412" y="8447"/>
                        </a:lnTo>
                        <a:lnTo>
                          <a:pt x="4435" y="8450"/>
                        </a:lnTo>
                        <a:lnTo>
                          <a:pt x="4486" y="8534"/>
                        </a:lnTo>
                        <a:lnTo>
                          <a:pt x="4547" y="8561"/>
                        </a:lnTo>
                        <a:lnTo>
                          <a:pt x="4600" y="8572"/>
                        </a:lnTo>
                        <a:lnTo>
                          <a:pt x="4651" y="8624"/>
                        </a:lnTo>
                        <a:lnTo>
                          <a:pt x="4654" y="8684"/>
                        </a:lnTo>
                        <a:lnTo>
                          <a:pt x="4698" y="8675"/>
                        </a:lnTo>
                        <a:lnTo>
                          <a:pt x="4784" y="8713"/>
                        </a:lnTo>
                        <a:lnTo>
                          <a:pt x="4836" y="8778"/>
                        </a:lnTo>
                        <a:lnTo>
                          <a:pt x="4890" y="8859"/>
                        </a:lnTo>
                        <a:lnTo>
                          <a:pt x="4940" y="8895"/>
                        </a:lnTo>
                        <a:lnTo>
                          <a:pt x="4930" y="8957"/>
                        </a:lnTo>
                        <a:lnTo>
                          <a:pt x="4889" y="9015"/>
                        </a:lnTo>
                        <a:lnTo>
                          <a:pt x="4910" y="9082"/>
                        </a:lnTo>
                        <a:lnTo>
                          <a:pt x="4918" y="9099"/>
                        </a:lnTo>
                        <a:lnTo>
                          <a:pt x="4924" y="9110"/>
                        </a:lnTo>
                        <a:lnTo>
                          <a:pt x="4950" y="9145"/>
                        </a:lnTo>
                        <a:lnTo>
                          <a:pt x="4962" y="9155"/>
                        </a:lnTo>
                        <a:lnTo>
                          <a:pt x="5046" y="9085"/>
                        </a:lnTo>
                        <a:lnTo>
                          <a:pt x="5075" y="9018"/>
                        </a:lnTo>
                        <a:lnTo>
                          <a:pt x="5112" y="8862"/>
                        </a:lnTo>
                        <a:lnTo>
                          <a:pt x="5146" y="8756"/>
                        </a:lnTo>
                        <a:lnTo>
                          <a:pt x="5160" y="8736"/>
                        </a:lnTo>
                        <a:lnTo>
                          <a:pt x="5141" y="8711"/>
                        </a:lnTo>
                        <a:lnTo>
                          <a:pt x="5109" y="8658"/>
                        </a:lnTo>
                        <a:lnTo>
                          <a:pt x="5125" y="8614"/>
                        </a:lnTo>
                        <a:lnTo>
                          <a:pt x="5157" y="8597"/>
                        </a:lnTo>
                        <a:lnTo>
                          <a:pt x="5159" y="8569"/>
                        </a:lnTo>
                        <a:lnTo>
                          <a:pt x="5196" y="8527"/>
                        </a:lnTo>
                        <a:lnTo>
                          <a:pt x="5196" y="8495"/>
                        </a:lnTo>
                        <a:lnTo>
                          <a:pt x="5218" y="8513"/>
                        </a:lnTo>
                        <a:lnTo>
                          <a:pt x="5249" y="8517"/>
                        </a:lnTo>
                        <a:lnTo>
                          <a:pt x="5285" y="8474"/>
                        </a:lnTo>
                        <a:lnTo>
                          <a:pt x="5290" y="8429"/>
                        </a:lnTo>
                        <a:lnTo>
                          <a:pt x="5305" y="8414"/>
                        </a:lnTo>
                        <a:lnTo>
                          <a:pt x="5308" y="8363"/>
                        </a:lnTo>
                        <a:lnTo>
                          <a:pt x="5324" y="8342"/>
                        </a:lnTo>
                        <a:lnTo>
                          <a:pt x="5346" y="8342"/>
                        </a:lnTo>
                        <a:lnTo>
                          <a:pt x="5362" y="8299"/>
                        </a:lnTo>
                        <a:lnTo>
                          <a:pt x="5351" y="8267"/>
                        </a:lnTo>
                        <a:lnTo>
                          <a:pt x="5327" y="8241"/>
                        </a:lnTo>
                        <a:lnTo>
                          <a:pt x="5330" y="8174"/>
                        </a:lnTo>
                        <a:lnTo>
                          <a:pt x="5311" y="8156"/>
                        </a:lnTo>
                        <a:lnTo>
                          <a:pt x="5334" y="8163"/>
                        </a:lnTo>
                        <a:lnTo>
                          <a:pt x="5359" y="8216"/>
                        </a:lnTo>
                        <a:lnTo>
                          <a:pt x="5412" y="8274"/>
                        </a:lnTo>
                        <a:lnTo>
                          <a:pt x="5433" y="8274"/>
                        </a:lnTo>
                        <a:lnTo>
                          <a:pt x="5456" y="8261"/>
                        </a:lnTo>
                        <a:lnTo>
                          <a:pt x="5470" y="8275"/>
                        </a:lnTo>
                        <a:lnTo>
                          <a:pt x="5475" y="8313"/>
                        </a:lnTo>
                        <a:lnTo>
                          <a:pt x="5457" y="8318"/>
                        </a:lnTo>
                        <a:lnTo>
                          <a:pt x="5436" y="8395"/>
                        </a:lnTo>
                        <a:lnTo>
                          <a:pt x="5385" y="8484"/>
                        </a:lnTo>
                        <a:lnTo>
                          <a:pt x="5338" y="8485"/>
                        </a:lnTo>
                        <a:lnTo>
                          <a:pt x="5332" y="8541"/>
                        </a:lnTo>
                        <a:lnTo>
                          <a:pt x="5316" y="8572"/>
                        </a:lnTo>
                        <a:lnTo>
                          <a:pt x="5302" y="8567"/>
                        </a:lnTo>
                        <a:lnTo>
                          <a:pt x="5255" y="8593"/>
                        </a:lnTo>
                        <a:lnTo>
                          <a:pt x="5221" y="8622"/>
                        </a:lnTo>
                        <a:lnTo>
                          <a:pt x="5218" y="8646"/>
                        </a:lnTo>
                        <a:lnTo>
                          <a:pt x="5181" y="8652"/>
                        </a:lnTo>
                        <a:lnTo>
                          <a:pt x="5163" y="8670"/>
                        </a:lnTo>
                        <a:lnTo>
                          <a:pt x="5165" y="8694"/>
                        </a:lnTo>
                        <a:lnTo>
                          <a:pt x="5208" y="8707"/>
                        </a:lnTo>
                        <a:lnTo>
                          <a:pt x="5350" y="8596"/>
                        </a:lnTo>
                        <a:lnTo>
                          <a:pt x="5422" y="8514"/>
                        </a:lnTo>
                        <a:lnTo>
                          <a:pt x="5526" y="8336"/>
                        </a:lnTo>
                        <a:lnTo>
                          <a:pt x="5566" y="8246"/>
                        </a:lnTo>
                        <a:lnTo>
                          <a:pt x="5606" y="8131"/>
                        </a:lnTo>
                        <a:lnTo>
                          <a:pt x="5707" y="7938"/>
                        </a:lnTo>
                        <a:lnTo>
                          <a:pt x="5807" y="7819"/>
                        </a:lnTo>
                        <a:lnTo>
                          <a:pt x="5823" y="7784"/>
                        </a:lnTo>
                        <a:lnTo>
                          <a:pt x="5813" y="7771"/>
                        </a:lnTo>
                        <a:lnTo>
                          <a:pt x="5818" y="7741"/>
                        </a:lnTo>
                        <a:lnTo>
                          <a:pt x="5839" y="7734"/>
                        </a:lnTo>
                        <a:lnTo>
                          <a:pt x="5855" y="7685"/>
                        </a:lnTo>
                        <a:lnTo>
                          <a:pt x="5884" y="7667"/>
                        </a:lnTo>
                        <a:lnTo>
                          <a:pt x="5874" y="7627"/>
                        </a:lnTo>
                        <a:lnTo>
                          <a:pt x="5884" y="7598"/>
                        </a:lnTo>
                        <a:lnTo>
                          <a:pt x="5874" y="7585"/>
                        </a:lnTo>
                        <a:lnTo>
                          <a:pt x="5857" y="7571"/>
                        </a:lnTo>
                        <a:lnTo>
                          <a:pt x="5860" y="7526"/>
                        </a:lnTo>
                        <a:lnTo>
                          <a:pt x="5816" y="7465"/>
                        </a:lnTo>
                        <a:lnTo>
                          <a:pt x="5816" y="7438"/>
                        </a:lnTo>
                        <a:lnTo>
                          <a:pt x="5825" y="7410"/>
                        </a:lnTo>
                        <a:lnTo>
                          <a:pt x="5816" y="7381"/>
                        </a:lnTo>
                        <a:lnTo>
                          <a:pt x="5802" y="7317"/>
                        </a:lnTo>
                        <a:lnTo>
                          <a:pt x="5780" y="7250"/>
                        </a:lnTo>
                        <a:lnTo>
                          <a:pt x="5797" y="7234"/>
                        </a:lnTo>
                        <a:lnTo>
                          <a:pt x="5853" y="7223"/>
                        </a:lnTo>
                        <a:lnTo>
                          <a:pt x="5839" y="7186"/>
                        </a:lnTo>
                        <a:lnTo>
                          <a:pt x="5812" y="7170"/>
                        </a:lnTo>
                        <a:lnTo>
                          <a:pt x="5865" y="7157"/>
                        </a:lnTo>
                        <a:lnTo>
                          <a:pt x="5866" y="7113"/>
                        </a:lnTo>
                        <a:lnTo>
                          <a:pt x="5812" y="7089"/>
                        </a:lnTo>
                        <a:lnTo>
                          <a:pt x="5857" y="7077"/>
                        </a:lnTo>
                        <a:lnTo>
                          <a:pt x="5885" y="7035"/>
                        </a:lnTo>
                        <a:lnTo>
                          <a:pt x="5908" y="7052"/>
                        </a:lnTo>
                        <a:lnTo>
                          <a:pt x="5979" y="6987"/>
                        </a:lnTo>
                        <a:lnTo>
                          <a:pt x="6020" y="6959"/>
                        </a:lnTo>
                        <a:lnTo>
                          <a:pt x="6019" y="6937"/>
                        </a:lnTo>
                        <a:lnTo>
                          <a:pt x="6078" y="6886"/>
                        </a:lnTo>
                        <a:lnTo>
                          <a:pt x="6147" y="6841"/>
                        </a:lnTo>
                        <a:lnTo>
                          <a:pt x="6238" y="6736"/>
                        </a:lnTo>
                        <a:lnTo>
                          <a:pt x="6319" y="6727"/>
                        </a:lnTo>
                        <a:lnTo>
                          <a:pt x="6362" y="6685"/>
                        </a:lnTo>
                        <a:lnTo>
                          <a:pt x="6410" y="6646"/>
                        </a:lnTo>
                        <a:lnTo>
                          <a:pt x="6455" y="6646"/>
                        </a:lnTo>
                        <a:lnTo>
                          <a:pt x="6484" y="6671"/>
                        </a:lnTo>
                        <a:lnTo>
                          <a:pt x="6518" y="6679"/>
                        </a:lnTo>
                        <a:lnTo>
                          <a:pt x="6519" y="6646"/>
                        </a:lnTo>
                        <a:lnTo>
                          <a:pt x="6553" y="6587"/>
                        </a:lnTo>
                        <a:lnTo>
                          <a:pt x="6648" y="6528"/>
                        </a:lnTo>
                        <a:lnTo>
                          <a:pt x="6684" y="6517"/>
                        </a:lnTo>
                        <a:lnTo>
                          <a:pt x="6684" y="6499"/>
                        </a:lnTo>
                        <a:lnTo>
                          <a:pt x="6662" y="6485"/>
                        </a:lnTo>
                        <a:lnTo>
                          <a:pt x="6632" y="6478"/>
                        </a:lnTo>
                        <a:lnTo>
                          <a:pt x="6617" y="6451"/>
                        </a:lnTo>
                        <a:lnTo>
                          <a:pt x="6651" y="6443"/>
                        </a:lnTo>
                        <a:lnTo>
                          <a:pt x="6708" y="6408"/>
                        </a:lnTo>
                        <a:lnTo>
                          <a:pt x="6742" y="6417"/>
                        </a:lnTo>
                        <a:lnTo>
                          <a:pt x="6780" y="6414"/>
                        </a:lnTo>
                        <a:lnTo>
                          <a:pt x="6807" y="6392"/>
                        </a:lnTo>
                        <a:lnTo>
                          <a:pt x="6845" y="6395"/>
                        </a:lnTo>
                        <a:lnTo>
                          <a:pt x="6843" y="6412"/>
                        </a:lnTo>
                        <a:lnTo>
                          <a:pt x="6789" y="6443"/>
                        </a:lnTo>
                        <a:lnTo>
                          <a:pt x="6732" y="6454"/>
                        </a:lnTo>
                        <a:lnTo>
                          <a:pt x="6721" y="6467"/>
                        </a:lnTo>
                        <a:lnTo>
                          <a:pt x="6740" y="6482"/>
                        </a:lnTo>
                        <a:lnTo>
                          <a:pt x="6826" y="6449"/>
                        </a:lnTo>
                        <a:lnTo>
                          <a:pt x="6929" y="6408"/>
                        </a:lnTo>
                        <a:lnTo>
                          <a:pt x="6921" y="6391"/>
                        </a:lnTo>
                        <a:lnTo>
                          <a:pt x="6948" y="6368"/>
                        </a:lnTo>
                        <a:lnTo>
                          <a:pt x="6974" y="6372"/>
                        </a:lnTo>
                        <a:lnTo>
                          <a:pt x="6965" y="6397"/>
                        </a:lnTo>
                        <a:cubicBezTo>
                          <a:pt x="6965" y="6397"/>
                          <a:pt x="6967" y="6434"/>
                          <a:pt x="6971" y="6436"/>
                        </a:cubicBezTo>
                        <a:cubicBezTo>
                          <a:pt x="6975" y="6437"/>
                          <a:pt x="7036" y="6445"/>
                          <a:pt x="7036" y="6445"/>
                        </a:cubicBezTo>
                        <a:lnTo>
                          <a:pt x="7073" y="6425"/>
                        </a:lnTo>
                        <a:lnTo>
                          <a:pt x="7134" y="6425"/>
                        </a:lnTo>
                        <a:lnTo>
                          <a:pt x="7208" y="6433"/>
                        </a:lnTo>
                        <a:lnTo>
                          <a:pt x="7253" y="6403"/>
                        </a:lnTo>
                        <a:lnTo>
                          <a:pt x="7253" y="6380"/>
                        </a:lnTo>
                        <a:lnTo>
                          <a:pt x="7242" y="6369"/>
                        </a:lnTo>
                        <a:lnTo>
                          <a:pt x="7248" y="6346"/>
                        </a:lnTo>
                        <a:lnTo>
                          <a:pt x="7349" y="6278"/>
                        </a:lnTo>
                        <a:lnTo>
                          <a:pt x="7433" y="6248"/>
                        </a:lnTo>
                        <a:lnTo>
                          <a:pt x="7477" y="6222"/>
                        </a:lnTo>
                        <a:lnTo>
                          <a:pt x="7490" y="6194"/>
                        </a:lnTo>
                        <a:lnTo>
                          <a:pt x="7478" y="6177"/>
                        </a:lnTo>
                        <a:lnTo>
                          <a:pt x="7441" y="6093"/>
                        </a:lnTo>
                        <a:lnTo>
                          <a:pt x="7468" y="6035"/>
                        </a:lnTo>
                        <a:lnTo>
                          <a:pt x="7499" y="5997"/>
                        </a:lnTo>
                        <a:lnTo>
                          <a:pt x="7501" y="5953"/>
                        </a:lnTo>
                        <a:lnTo>
                          <a:pt x="7522" y="5936"/>
                        </a:lnTo>
                        <a:lnTo>
                          <a:pt x="7559" y="5910"/>
                        </a:lnTo>
                        <a:lnTo>
                          <a:pt x="7567" y="5865"/>
                        </a:lnTo>
                        <a:lnTo>
                          <a:pt x="7556" y="5859"/>
                        </a:lnTo>
                        <a:lnTo>
                          <a:pt x="7618" y="5758"/>
                        </a:lnTo>
                        <a:lnTo>
                          <a:pt x="7703" y="5658"/>
                        </a:lnTo>
                        <a:lnTo>
                          <a:pt x="7705" y="5613"/>
                        </a:lnTo>
                        <a:lnTo>
                          <a:pt x="7687" y="5472"/>
                        </a:lnTo>
                        <a:lnTo>
                          <a:pt x="7673" y="5445"/>
                        </a:lnTo>
                        <a:lnTo>
                          <a:pt x="7700" y="5360"/>
                        </a:lnTo>
                        <a:lnTo>
                          <a:pt x="7722" y="5326"/>
                        </a:lnTo>
                        <a:lnTo>
                          <a:pt x="7727" y="5297"/>
                        </a:lnTo>
                        <a:lnTo>
                          <a:pt x="7793" y="5244"/>
                        </a:lnTo>
                        <a:lnTo>
                          <a:pt x="7803" y="5219"/>
                        </a:lnTo>
                        <a:lnTo>
                          <a:pt x="7785" y="5136"/>
                        </a:lnTo>
                        <a:lnTo>
                          <a:pt x="7820" y="5037"/>
                        </a:lnTo>
                        <a:lnTo>
                          <a:pt x="7811" y="4960"/>
                        </a:lnTo>
                        <a:lnTo>
                          <a:pt x="7824" y="4902"/>
                        </a:lnTo>
                        <a:lnTo>
                          <a:pt x="7820" y="4869"/>
                        </a:lnTo>
                        <a:lnTo>
                          <a:pt x="7840" y="4786"/>
                        </a:lnTo>
                        <a:lnTo>
                          <a:pt x="7817" y="4484"/>
                        </a:lnTo>
                        <a:lnTo>
                          <a:pt x="7817" y="4428"/>
                        </a:lnTo>
                        <a:lnTo>
                          <a:pt x="7834" y="4386"/>
                        </a:lnTo>
                        <a:lnTo>
                          <a:pt x="7835" y="4346"/>
                        </a:lnTo>
                        <a:lnTo>
                          <a:pt x="7815" y="4367"/>
                        </a:lnTo>
                        <a:lnTo>
                          <a:pt x="7780" y="4341"/>
                        </a:lnTo>
                        <a:lnTo>
                          <a:pt x="7780" y="4315"/>
                        </a:lnTo>
                        <a:lnTo>
                          <a:pt x="7812" y="4266"/>
                        </a:lnTo>
                        <a:lnTo>
                          <a:pt x="7804" y="4216"/>
                        </a:lnTo>
                        <a:lnTo>
                          <a:pt x="7812" y="4182"/>
                        </a:lnTo>
                        <a:lnTo>
                          <a:pt x="7841" y="4174"/>
                        </a:lnTo>
                        <a:lnTo>
                          <a:pt x="7848" y="4121"/>
                        </a:lnTo>
                        <a:lnTo>
                          <a:pt x="7817" y="4072"/>
                        </a:lnTo>
                        <a:lnTo>
                          <a:pt x="7758" y="4044"/>
                        </a:lnTo>
                        <a:lnTo>
                          <a:pt x="7774" y="4038"/>
                        </a:lnTo>
                        <a:lnTo>
                          <a:pt x="7782" y="4019"/>
                        </a:lnTo>
                        <a:lnTo>
                          <a:pt x="7793" y="4043"/>
                        </a:lnTo>
                        <a:lnTo>
                          <a:pt x="7828" y="4064"/>
                        </a:lnTo>
                        <a:lnTo>
                          <a:pt x="7860" y="4075"/>
                        </a:lnTo>
                        <a:lnTo>
                          <a:pt x="7873" y="4027"/>
                        </a:lnTo>
                        <a:lnTo>
                          <a:pt x="7904" y="4028"/>
                        </a:lnTo>
                        <a:lnTo>
                          <a:pt x="7917" y="4055"/>
                        </a:lnTo>
                        <a:lnTo>
                          <a:pt x="7939" y="4067"/>
                        </a:lnTo>
                        <a:lnTo>
                          <a:pt x="7915" y="4100"/>
                        </a:lnTo>
                        <a:lnTo>
                          <a:pt x="7883" y="4124"/>
                        </a:lnTo>
                        <a:lnTo>
                          <a:pt x="7875" y="4152"/>
                        </a:lnTo>
                        <a:lnTo>
                          <a:pt x="7897" y="4153"/>
                        </a:lnTo>
                        <a:lnTo>
                          <a:pt x="7941" y="4113"/>
                        </a:lnTo>
                        <a:lnTo>
                          <a:pt x="8000" y="4083"/>
                        </a:lnTo>
                        <a:lnTo>
                          <a:pt x="8075" y="3967"/>
                        </a:lnTo>
                        <a:lnTo>
                          <a:pt x="8109" y="3882"/>
                        </a:lnTo>
                        <a:lnTo>
                          <a:pt x="8120" y="3831"/>
                        </a:lnTo>
                        <a:lnTo>
                          <a:pt x="8149" y="3805"/>
                        </a:lnTo>
                        <a:lnTo>
                          <a:pt x="8178" y="3728"/>
                        </a:lnTo>
                        <a:lnTo>
                          <a:pt x="8210" y="3662"/>
                        </a:lnTo>
                        <a:lnTo>
                          <a:pt x="8327" y="3582"/>
                        </a:lnTo>
                        <a:lnTo>
                          <a:pt x="8342" y="3544"/>
                        </a:lnTo>
                        <a:lnTo>
                          <a:pt x="8377" y="3533"/>
                        </a:lnTo>
                        <a:lnTo>
                          <a:pt x="8403" y="3491"/>
                        </a:lnTo>
                        <a:lnTo>
                          <a:pt x="8502" y="3401"/>
                        </a:lnTo>
                        <a:lnTo>
                          <a:pt x="8590" y="3282"/>
                        </a:lnTo>
                        <a:lnTo>
                          <a:pt x="8613" y="3250"/>
                        </a:lnTo>
                        <a:lnTo>
                          <a:pt x="8667" y="3130"/>
                        </a:lnTo>
                        <a:lnTo>
                          <a:pt x="8682" y="3077"/>
                        </a:lnTo>
                        <a:lnTo>
                          <a:pt x="8709" y="3038"/>
                        </a:lnTo>
                        <a:lnTo>
                          <a:pt x="8709" y="3000"/>
                        </a:lnTo>
                        <a:lnTo>
                          <a:pt x="8680" y="2957"/>
                        </a:lnTo>
                        <a:lnTo>
                          <a:pt x="8691" y="2912"/>
                        </a:lnTo>
                        <a:lnTo>
                          <a:pt x="8717" y="2888"/>
                        </a:lnTo>
                        <a:close/>
                        <a:moveTo>
                          <a:pt x="5113" y="1325"/>
                        </a:moveTo>
                        <a:lnTo>
                          <a:pt x="5096" y="1347"/>
                        </a:lnTo>
                        <a:lnTo>
                          <a:pt x="5109" y="1351"/>
                        </a:lnTo>
                        <a:lnTo>
                          <a:pt x="5142" y="1344"/>
                        </a:lnTo>
                        <a:lnTo>
                          <a:pt x="5154" y="1316"/>
                        </a:lnTo>
                        <a:lnTo>
                          <a:pt x="5143" y="1306"/>
                        </a:lnTo>
                        <a:lnTo>
                          <a:pt x="5113" y="1325"/>
                        </a:lnTo>
                        <a:close/>
                        <a:moveTo>
                          <a:pt x="5180" y="1220"/>
                        </a:moveTo>
                        <a:lnTo>
                          <a:pt x="5164" y="1225"/>
                        </a:lnTo>
                        <a:lnTo>
                          <a:pt x="5144" y="1223"/>
                        </a:lnTo>
                        <a:lnTo>
                          <a:pt x="5123" y="1231"/>
                        </a:lnTo>
                        <a:lnTo>
                          <a:pt x="5082" y="1274"/>
                        </a:lnTo>
                        <a:lnTo>
                          <a:pt x="5056" y="1346"/>
                        </a:lnTo>
                        <a:lnTo>
                          <a:pt x="5073" y="1342"/>
                        </a:lnTo>
                        <a:lnTo>
                          <a:pt x="5080" y="1326"/>
                        </a:lnTo>
                        <a:lnTo>
                          <a:pt x="5129" y="1278"/>
                        </a:lnTo>
                        <a:lnTo>
                          <a:pt x="5152" y="1276"/>
                        </a:lnTo>
                        <a:lnTo>
                          <a:pt x="5190" y="1236"/>
                        </a:lnTo>
                        <a:lnTo>
                          <a:pt x="5180" y="1220"/>
                        </a:lnTo>
                        <a:close/>
                        <a:moveTo>
                          <a:pt x="5471" y="1234"/>
                        </a:moveTo>
                        <a:lnTo>
                          <a:pt x="5487" y="1208"/>
                        </a:lnTo>
                        <a:lnTo>
                          <a:pt x="5463" y="1190"/>
                        </a:lnTo>
                        <a:lnTo>
                          <a:pt x="5432" y="1191"/>
                        </a:lnTo>
                        <a:lnTo>
                          <a:pt x="5422" y="1211"/>
                        </a:lnTo>
                        <a:lnTo>
                          <a:pt x="5389" y="1225"/>
                        </a:lnTo>
                        <a:lnTo>
                          <a:pt x="5421" y="1237"/>
                        </a:lnTo>
                        <a:lnTo>
                          <a:pt x="5471" y="1234"/>
                        </a:lnTo>
                        <a:close/>
                        <a:moveTo>
                          <a:pt x="5339" y="1185"/>
                        </a:moveTo>
                        <a:lnTo>
                          <a:pt x="5356" y="1195"/>
                        </a:lnTo>
                        <a:lnTo>
                          <a:pt x="5385" y="1181"/>
                        </a:lnTo>
                        <a:lnTo>
                          <a:pt x="5393" y="1153"/>
                        </a:lnTo>
                        <a:lnTo>
                          <a:pt x="5368" y="1133"/>
                        </a:lnTo>
                        <a:lnTo>
                          <a:pt x="5306" y="1149"/>
                        </a:lnTo>
                        <a:lnTo>
                          <a:pt x="5273" y="1153"/>
                        </a:lnTo>
                        <a:lnTo>
                          <a:pt x="5264" y="1172"/>
                        </a:lnTo>
                        <a:lnTo>
                          <a:pt x="5284" y="1183"/>
                        </a:lnTo>
                        <a:lnTo>
                          <a:pt x="5339" y="1185"/>
                        </a:lnTo>
                        <a:close/>
                        <a:moveTo>
                          <a:pt x="5210" y="1181"/>
                        </a:moveTo>
                        <a:lnTo>
                          <a:pt x="5223" y="1201"/>
                        </a:lnTo>
                        <a:lnTo>
                          <a:pt x="5245" y="1208"/>
                        </a:lnTo>
                        <a:lnTo>
                          <a:pt x="5247" y="1187"/>
                        </a:lnTo>
                        <a:lnTo>
                          <a:pt x="5241" y="1169"/>
                        </a:lnTo>
                        <a:lnTo>
                          <a:pt x="5214" y="1156"/>
                        </a:lnTo>
                        <a:lnTo>
                          <a:pt x="5210" y="1181"/>
                        </a:lnTo>
                        <a:close/>
                        <a:moveTo>
                          <a:pt x="5272" y="1117"/>
                        </a:moveTo>
                        <a:lnTo>
                          <a:pt x="5294" y="1083"/>
                        </a:lnTo>
                        <a:lnTo>
                          <a:pt x="5319" y="1075"/>
                        </a:lnTo>
                        <a:lnTo>
                          <a:pt x="5337" y="1044"/>
                        </a:lnTo>
                        <a:lnTo>
                          <a:pt x="5317" y="1041"/>
                        </a:lnTo>
                        <a:lnTo>
                          <a:pt x="5287" y="1063"/>
                        </a:lnTo>
                        <a:lnTo>
                          <a:pt x="5265" y="1074"/>
                        </a:lnTo>
                        <a:lnTo>
                          <a:pt x="5240" y="1103"/>
                        </a:lnTo>
                        <a:lnTo>
                          <a:pt x="5248" y="1142"/>
                        </a:lnTo>
                        <a:lnTo>
                          <a:pt x="5272" y="1117"/>
                        </a:lnTo>
                        <a:close/>
                        <a:moveTo>
                          <a:pt x="5217" y="656"/>
                        </a:moveTo>
                        <a:lnTo>
                          <a:pt x="5210" y="672"/>
                        </a:lnTo>
                        <a:lnTo>
                          <a:pt x="5228" y="728"/>
                        </a:lnTo>
                        <a:lnTo>
                          <a:pt x="5250" y="762"/>
                        </a:lnTo>
                        <a:cubicBezTo>
                          <a:pt x="5253" y="762"/>
                          <a:pt x="5274" y="765"/>
                          <a:pt x="5274" y="765"/>
                        </a:cubicBezTo>
                        <a:lnTo>
                          <a:pt x="5279" y="735"/>
                        </a:lnTo>
                        <a:lnTo>
                          <a:pt x="5247" y="677"/>
                        </a:lnTo>
                        <a:lnTo>
                          <a:pt x="5217" y="656"/>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0" name="México">
                    <a:extLst>
                      <a:ext uri="{FF2B5EF4-FFF2-40B4-BE49-F238E27FC236}">
                        <a16:creationId xmlns:a16="http://schemas.microsoft.com/office/drawing/2014/main" id="{00000000-0008-0000-0A00-000078000000}"/>
                      </a:ext>
                    </a:extLst>
                  </xdr:cNvPr>
                  <xdr:cNvSpPr>
                    <a:spLocks noEditPoints="1"/>
                  </xdr:cNvSpPr>
                </xdr:nvSpPr>
                <xdr:spPr bwMode="auto">
                  <a:xfrm>
                    <a:off x="2144" y="1"/>
                    <a:ext cx="1216" cy="948"/>
                  </a:xfrm>
                  <a:custGeom>
                    <a:avLst/>
                    <a:gdLst>
                      <a:gd name="T0" fmla="*/ 5047 w 6375"/>
                      <a:gd name="T1" fmla="*/ 4607 h 4969"/>
                      <a:gd name="T2" fmla="*/ 5380 w 6375"/>
                      <a:gd name="T3" fmla="*/ 4198 h 4969"/>
                      <a:gd name="T4" fmla="*/ 5787 w 6375"/>
                      <a:gd name="T5" fmla="*/ 3914 h 4969"/>
                      <a:gd name="T6" fmla="*/ 5916 w 6375"/>
                      <a:gd name="T7" fmla="*/ 3814 h 4969"/>
                      <a:gd name="T8" fmla="*/ 6158 w 6375"/>
                      <a:gd name="T9" fmla="*/ 3646 h 4969"/>
                      <a:gd name="T10" fmla="*/ 6168 w 6375"/>
                      <a:gd name="T11" fmla="*/ 3455 h 4969"/>
                      <a:gd name="T12" fmla="*/ 6146 w 6375"/>
                      <a:gd name="T13" fmla="*/ 3018 h 4969"/>
                      <a:gd name="T14" fmla="*/ 5519 w 6375"/>
                      <a:gd name="T15" fmla="*/ 3262 h 4969"/>
                      <a:gd name="T16" fmla="*/ 5301 w 6375"/>
                      <a:gd name="T17" fmla="*/ 3774 h 4969"/>
                      <a:gd name="T18" fmla="*/ 5011 w 6375"/>
                      <a:gd name="T19" fmla="*/ 3748 h 4969"/>
                      <a:gd name="T20" fmla="*/ 4494 w 6375"/>
                      <a:gd name="T21" fmla="*/ 3754 h 4969"/>
                      <a:gd name="T22" fmla="*/ 4018 w 6375"/>
                      <a:gd name="T23" fmla="*/ 3260 h 4969"/>
                      <a:gd name="T24" fmla="*/ 4003 w 6375"/>
                      <a:gd name="T25" fmla="*/ 3012 h 4969"/>
                      <a:gd name="T26" fmla="*/ 3984 w 6375"/>
                      <a:gd name="T27" fmla="*/ 2338 h 4969"/>
                      <a:gd name="T28" fmla="*/ 4079 w 6375"/>
                      <a:gd name="T29" fmla="*/ 2123 h 4969"/>
                      <a:gd name="T30" fmla="*/ 4072 w 6375"/>
                      <a:gd name="T31" fmla="*/ 1961 h 4969"/>
                      <a:gd name="T32" fmla="*/ 3763 w 6375"/>
                      <a:gd name="T33" fmla="*/ 1735 h 4969"/>
                      <a:gd name="T34" fmla="*/ 3591 w 6375"/>
                      <a:gd name="T35" fmla="*/ 1321 h 4969"/>
                      <a:gd name="T36" fmla="*/ 3362 w 6375"/>
                      <a:gd name="T37" fmla="*/ 908 h 4969"/>
                      <a:gd name="T38" fmla="*/ 3110 w 6375"/>
                      <a:gd name="T39" fmla="*/ 917 h 4969"/>
                      <a:gd name="T40" fmla="*/ 2924 w 6375"/>
                      <a:gd name="T41" fmla="*/ 1091 h 4969"/>
                      <a:gd name="T42" fmla="*/ 2685 w 6375"/>
                      <a:gd name="T43" fmla="*/ 946 h 4969"/>
                      <a:gd name="T44" fmla="*/ 2598 w 6375"/>
                      <a:gd name="T45" fmla="*/ 713 h 4969"/>
                      <a:gd name="T46" fmla="*/ 2440 w 6375"/>
                      <a:gd name="T47" fmla="*/ 483 h 4969"/>
                      <a:gd name="T48" fmla="*/ 545 w 6375"/>
                      <a:gd name="T49" fmla="*/ 19 h 4969"/>
                      <a:gd name="T50" fmla="*/ 135 w 6375"/>
                      <a:gd name="T51" fmla="*/ 443 h 4969"/>
                      <a:gd name="T52" fmla="*/ 267 w 6375"/>
                      <a:gd name="T53" fmla="*/ 859 h 4969"/>
                      <a:gd name="T54" fmla="*/ 511 w 6375"/>
                      <a:gd name="T55" fmla="*/ 1262 h 4969"/>
                      <a:gd name="T56" fmla="*/ 294 w 6375"/>
                      <a:gd name="T57" fmla="*/ 1340 h 4969"/>
                      <a:gd name="T58" fmla="*/ 535 w 6375"/>
                      <a:gd name="T59" fmla="*/ 1599 h 4969"/>
                      <a:gd name="T60" fmla="*/ 816 w 6375"/>
                      <a:gd name="T61" fmla="*/ 1799 h 4969"/>
                      <a:gd name="T62" fmla="*/ 1037 w 6375"/>
                      <a:gd name="T63" fmla="*/ 2362 h 4969"/>
                      <a:gd name="T64" fmla="*/ 1335 w 6375"/>
                      <a:gd name="T65" fmla="*/ 2619 h 4969"/>
                      <a:gd name="T66" fmla="*/ 1201 w 6375"/>
                      <a:gd name="T67" fmla="*/ 2303 h 4969"/>
                      <a:gd name="T68" fmla="*/ 1095 w 6375"/>
                      <a:gd name="T69" fmla="*/ 2018 h 4969"/>
                      <a:gd name="T70" fmla="*/ 973 w 6375"/>
                      <a:gd name="T71" fmla="*/ 1618 h 4969"/>
                      <a:gd name="T72" fmla="*/ 828 w 6375"/>
                      <a:gd name="T73" fmla="*/ 1374 h 4969"/>
                      <a:gd name="T74" fmla="*/ 633 w 6375"/>
                      <a:gd name="T75" fmla="*/ 987 h 4969"/>
                      <a:gd name="T76" fmla="*/ 482 w 6375"/>
                      <a:gd name="T77" fmla="*/ 382 h 4969"/>
                      <a:gd name="T78" fmla="*/ 740 w 6375"/>
                      <a:gd name="T79" fmla="*/ 415 h 4969"/>
                      <a:gd name="T80" fmla="*/ 869 w 6375"/>
                      <a:gd name="T81" fmla="*/ 824 h 4969"/>
                      <a:gd name="T82" fmla="*/ 1045 w 6375"/>
                      <a:gd name="T83" fmla="*/ 1191 h 4969"/>
                      <a:gd name="T84" fmla="*/ 1230 w 6375"/>
                      <a:gd name="T85" fmla="*/ 1433 h 4969"/>
                      <a:gd name="T86" fmla="*/ 1528 w 6375"/>
                      <a:gd name="T87" fmla="*/ 1749 h 4969"/>
                      <a:gd name="T88" fmla="*/ 1514 w 6375"/>
                      <a:gd name="T89" fmla="*/ 1963 h 4969"/>
                      <a:gd name="T90" fmla="*/ 1746 w 6375"/>
                      <a:gd name="T91" fmla="*/ 2248 h 4969"/>
                      <a:gd name="T92" fmla="*/ 2160 w 6375"/>
                      <a:gd name="T93" fmla="*/ 2855 h 4969"/>
                      <a:gd name="T94" fmla="*/ 2147 w 6375"/>
                      <a:gd name="T95" fmla="*/ 3280 h 4969"/>
                      <a:gd name="T96" fmla="*/ 2375 w 6375"/>
                      <a:gd name="T97" fmla="*/ 3626 h 4969"/>
                      <a:gd name="T98" fmla="*/ 2718 w 6375"/>
                      <a:gd name="T99" fmla="*/ 3880 h 4969"/>
                      <a:gd name="T100" fmla="*/ 3331 w 6375"/>
                      <a:gd name="T101" fmla="*/ 4156 h 4969"/>
                      <a:gd name="T102" fmla="*/ 3760 w 6375"/>
                      <a:gd name="T103" fmla="*/ 4356 h 4969"/>
                      <a:gd name="T104" fmla="*/ 4480 w 6375"/>
                      <a:gd name="T105" fmla="*/ 4356 h 4969"/>
                      <a:gd name="T106" fmla="*/ 4501 w 6375"/>
                      <a:gd name="T107" fmla="*/ 4326 h 4969"/>
                      <a:gd name="T108" fmla="*/ 4567 w 6375"/>
                      <a:gd name="T109" fmla="*/ 4316 h 4969"/>
                      <a:gd name="T110" fmla="*/ 5020 w 6375"/>
                      <a:gd name="T111" fmla="*/ 4718 h 4969"/>
                      <a:gd name="T112" fmla="*/ 4028 w 6375"/>
                      <a:gd name="T113" fmla="*/ 2293 h 4969"/>
                      <a:gd name="T114" fmla="*/ 1145 w 6375"/>
                      <a:gd name="T115" fmla="*/ 2064 h 4969"/>
                      <a:gd name="T116" fmla="*/ 4185 w 6375"/>
                      <a:gd name="T117" fmla="*/ 1583 h 4969"/>
                      <a:gd name="T118" fmla="*/ 4228 w 6375"/>
                      <a:gd name="T119" fmla="*/ 1495 h 49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6375" h="4969">
                        <a:moveTo>
                          <a:pt x="1191" y="2274"/>
                        </a:moveTo>
                        <a:lnTo>
                          <a:pt x="1210" y="2276"/>
                        </a:lnTo>
                        <a:lnTo>
                          <a:pt x="1217" y="2252"/>
                        </a:lnTo>
                        <a:lnTo>
                          <a:pt x="1194" y="2245"/>
                        </a:lnTo>
                        <a:lnTo>
                          <a:pt x="1191" y="2274"/>
                        </a:lnTo>
                        <a:close/>
                        <a:moveTo>
                          <a:pt x="5036" y="4688"/>
                        </a:moveTo>
                        <a:lnTo>
                          <a:pt x="5056" y="4672"/>
                        </a:lnTo>
                        <a:lnTo>
                          <a:pt x="5059" y="4653"/>
                        </a:lnTo>
                        <a:lnTo>
                          <a:pt x="5052" y="4647"/>
                        </a:lnTo>
                        <a:lnTo>
                          <a:pt x="5043" y="4630"/>
                        </a:lnTo>
                        <a:lnTo>
                          <a:pt x="5047" y="4607"/>
                        </a:lnTo>
                        <a:lnTo>
                          <a:pt x="5043" y="4596"/>
                        </a:lnTo>
                        <a:lnTo>
                          <a:pt x="5039" y="4560"/>
                        </a:lnTo>
                        <a:lnTo>
                          <a:pt x="5172" y="4349"/>
                        </a:lnTo>
                        <a:lnTo>
                          <a:pt x="5457" y="4347"/>
                        </a:lnTo>
                        <a:lnTo>
                          <a:pt x="5479" y="4322"/>
                        </a:lnTo>
                        <a:lnTo>
                          <a:pt x="5479" y="4293"/>
                        </a:lnTo>
                        <a:lnTo>
                          <a:pt x="5455" y="4279"/>
                        </a:lnTo>
                        <a:lnTo>
                          <a:pt x="5417" y="4277"/>
                        </a:lnTo>
                        <a:lnTo>
                          <a:pt x="5402" y="4260"/>
                        </a:lnTo>
                        <a:lnTo>
                          <a:pt x="5397" y="4228"/>
                        </a:lnTo>
                        <a:lnTo>
                          <a:pt x="5380" y="4198"/>
                        </a:lnTo>
                        <a:lnTo>
                          <a:pt x="5355" y="4198"/>
                        </a:lnTo>
                        <a:lnTo>
                          <a:pt x="5320" y="4174"/>
                        </a:lnTo>
                        <a:lnTo>
                          <a:pt x="5284" y="4130"/>
                        </a:lnTo>
                        <a:lnTo>
                          <a:pt x="5272" y="4107"/>
                        </a:lnTo>
                        <a:lnTo>
                          <a:pt x="5239" y="4080"/>
                        </a:lnTo>
                        <a:lnTo>
                          <a:pt x="5332" y="4072"/>
                        </a:lnTo>
                        <a:lnTo>
                          <a:pt x="5341" y="3955"/>
                        </a:lnTo>
                        <a:lnTo>
                          <a:pt x="5728" y="3961"/>
                        </a:lnTo>
                        <a:lnTo>
                          <a:pt x="5731" y="3929"/>
                        </a:lnTo>
                        <a:lnTo>
                          <a:pt x="5755" y="3912"/>
                        </a:lnTo>
                        <a:lnTo>
                          <a:pt x="5787" y="3914"/>
                        </a:lnTo>
                        <a:lnTo>
                          <a:pt x="5789" y="3931"/>
                        </a:lnTo>
                        <a:lnTo>
                          <a:pt x="5799" y="3938"/>
                        </a:lnTo>
                        <a:lnTo>
                          <a:pt x="5808" y="3926"/>
                        </a:lnTo>
                        <a:lnTo>
                          <a:pt x="5825" y="3922"/>
                        </a:lnTo>
                        <a:lnTo>
                          <a:pt x="5827" y="3913"/>
                        </a:lnTo>
                        <a:lnTo>
                          <a:pt x="5855" y="3874"/>
                        </a:lnTo>
                        <a:lnTo>
                          <a:pt x="5864" y="3841"/>
                        </a:lnTo>
                        <a:lnTo>
                          <a:pt x="5873" y="3823"/>
                        </a:lnTo>
                        <a:lnTo>
                          <a:pt x="5900" y="3814"/>
                        </a:lnTo>
                        <a:lnTo>
                          <a:pt x="5916" y="3815"/>
                        </a:lnTo>
                        <a:lnTo>
                          <a:pt x="5916" y="3814"/>
                        </a:lnTo>
                        <a:lnTo>
                          <a:pt x="5954" y="3780"/>
                        </a:lnTo>
                        <a:lnTo>
                          <a:pt x="6003" y="3724"/>
                        </a:lnTo>
                        <a:lnTo>
                          <a:pt x="6028" y="3716"/>
                        </a:lnTo>
                        <a:lnTo>
                          <a:pt x="6023" y="3761"/>
                        </a:lnTo>
                        <a:lnTo>
                          <a:pt x="6003" y="3782"/>
                        </a:lnTo>
                        <a:lnTo>
                          <a:pt x="6004" y="3795"/>
                        </a:lnTo>
                        <a:lnTo>
                          <a:pt x="6054" y="3825"/>
                        </a:lnTo>
                        <a:lnTo>
                          <a:pt x="6072" y="3867"/>
                        </a:lnTo>
                        <a:lnTo>
                          <a:pt x="6081" y="3857"/>
                        </a:lnTo>
                        <a:lnTo>
                          <a:pt x="6123" y="3785"/>
                        </a:lnTo>
                        <a:lnTo>
                          <a:pt x="6158" y="3646"/>
                        </a:lnTo>
                        <a:lnTo>
                          <a:pt x="6181" y="3609"/>
                        </a:lnTo>
                        <a:lnTo>
                          <a:pt x="6160" y="3612"/>
                        </a:lnTo>
                        <a:lnTo>
                          <a:pt x="6137" y="3634"/>
                        </a:lnTo>
                        <a:lnTo>
                          <a:pt x="6118" y="3625"/>
                        </a:lnTo>
                        <a:lnTo>
                          <a:pt x="6118" y="3607"/>
                        </a:lnTo>
                        <a:lnTo>
                          <a:pt x="6168" y="3554"/>
                        </a:lnTo>
                        <a:lnTo>
                          <a:pt x="6176" y="3522"/>
                        </a:lnTo>
                        <a:lnTo>
                          <a:pt x="6139" y="3522"/>
                        </a:lnTo>
                        <a:lnTo>
                          <a:pt x="6110" y="3498"/>
                        </a:lnTo>
                        <a:lnTo>
                          <a:pt x="6124" y="3482"/>
                        </a:lnTo>
                        <a:lnTo>
                          <a:pt x="6168" y="3455"/>
                        </a:lnTo>
                        <a:lnTo>
                          <a:pt x="6173" y="3395"/>
                        </a:lnTo>
                        <a:lnTo>
                          <a:pt x="6192" y="3363"/>
                        </a:lnTo>
                        <a:lnTo>
                          <a:pt x="6290" y="3275"/>
                        </a:lnTo>
                        <a:lnTo>
                          <a:pt x="6339" y="3192"/>
                        </a:lnTo>
                        <a:lnTo>
                          <a:pt x="6375" y="3135"/>
                        </a:lnTo>
                        <a:lnTo>
                          <a:pt x="6371" y="3086"/>
                        </a:lnTo>
                        <a:lnTo>
                          <a:pt x="6307" y="3005"/>
                        </a:lnTo>
                        <a:lnTo>
                          <a:pt x="6265" y="3008"/>
                        </a:lnTo>
                        <a:lnTo>
                          <a:pt x="6274" y="3034"/>
                        </a:lnTo>
                        <a:lnTo>
                          <a:pt x="6249" y="3043"/>
                        </a:lnTo>
                        <a:lnTo>
                          <a:pt x="6146" y="3018"/>
                        </a:lnTo>
                        <a:lnTo>
                          <a:pt x="6059" y="3021"/>
                        </a:lnTo>
                        <a:lnTo>
                          <a:pt x="6062" y="3043"/>
                        </a:lnTo>
                        <a:lnTo>
                          <a:pt x="6008" y="3069"/>
                        </a:lnTo>
                        <a:lnTo>
                          <a:pt x="5988" y="3050"/>
                        </a:lnTo>
                        <a:lnTo>
                          <a:pt x="5934" y="3056"/>
                        </a:lnTo>
                        <a:lnTo>
                          <a:pt x="5902" y="3101"/>
                        </a:lnTo>
                        <a:lnTo>
                          <a:pt x="5712" y="3098"/>
                        </a:lnTo>
                        <a:lnTo>
                          <a:pt x="5567" y="3133"/>
                        </a:lnTo>
                        <a:lnTo>
                          <a:pt x="5567" y="3165"/>
                        </a:lnTo>
                        <a:lnTo>
                          <a:pt x="5603" y="3169"/>
                        </a:lnTo>
                        <a:lnTo>
                          <a:pt x="5519" y="3262"/>
                        </a:lnTo>
                        <a:lnTo>
                          <a:pt x="5513" y="3400"/>
                        </a:lnTo>
                        <a:lnTo>
                          <a:pt x="5519" y="3416"/>
                        </a:lnTo>
                        <a:lnTo>
                          <a:pt x="5439" y="3503"/>
                        </a:lnTo>
                        <a:lnTo>
                          <a:pt x="5439" y="3580"/>
                        </a:lnTo>
                        <a:lnTo>
                          <a:pt x="5396" y="3631"/>
                        </a:lnTo>
                        <a:lnTo>
                          <a:pt x="5362" y="3639"/>
                        </a:lnTo>
                        <a:lnTo>
                          <a:pt x="5263" y="3692"/>
                        </a:lnTo>
                        <a:lnTo>
                          <a:pt x="5271" y="3700"/>
                        </a:lnTo>
                        <a:lnTo>
                          <a:pt x="5314" y="3671"/>
                        </a:lnTo>
                        <a:lnTo>
                          <a:pt x="5303" y="3710"/>
                        </a:lnTo>
                        <a:lnTo>
                          <a:pt x="5301" y="3774"/>
                        </a:lnTo>
                        <a:lnTo>
                          <a:pt x="5258" y="3825"/>
                        </a:lnTo>
                        <a:lnTo>
                          <a:pt x="5232" y="3827"/>
                        </a:lnTo>
                        <a:lnTo>
                          <a:pt x="5223" y="3851"/>
                        </a:lnTo>
                        <a:lnTo>
                          <a:pt x="5197" y="3825"/>
                        </a:lnTo>
                        <a:lnTo>
                          <a:pt x="5146" y="3803"/>
                        </a:lnTo>
                        <a:lnTo>
                          <a:pt x="5157" y="3775"/>
                        </a:lnTo>
                        <a:lnTo>
                          <a:pt x="5200" y="3753"/>
                        </a:lnTo>
                        <a:lnTo>
                          <a:pt x="5138" y="3736"/>
                        </a:lnTo>
                        <a:lnTo>
                          <a:pt x="5118" y="3761"/>
                        </a:lnTo>
                        <a:lnTo>
                          <a:pt x="5070" y="3747"/>
                        </a:lnTo>
                        <a:lnTo>
                          <a:pt x="5011" y="3748"/>
                        </a:lnTo>
                        <a:lnTo>
                          <a:pt x="4971" y="3782"/>
                        </a:lnTo>
                        <a:lnTo>
                          <a:pt x="4920" y="3784"/>
                        </a:lnTo>
                        <a:lnTo>
                          <a:pt x="4841" y="3790"/>
                        </a:lnTo>
                        <a:lnTo>
                          <a:pt x="4828" y="3809"/>
                        </a:lnTo>
                        <a:lnTo>
                          <a:pt x="4735" y="3862"/>
                        </a:lnTo>
                        <a:lnTo>
                          <a:pt x="4709" y="3862"/>
                        </a:lnTo>
                        <a:lnTo>
                          <a:pt x="4690" y="3840"/>
                        </a:lnTo>
                        <a:lnTo>
                          <a:pt x="4615" y="3856"/>
                        </a:lnTo>
                        <a:lnTo>
                          <a:pt x="4561" y="3881"/>
                        </a:lnTo>
                        <a:lnTo>
                          <a:pt x="4544" y="3824"/>
                        </a:lnTo>
                        <a:lnTo>
                          <a:pt x="4494" y="3754"/>
                        </a:lnTo>
                        <a:lnTo>
                          <a:pt x="4429" y="3727"/>
                        </a:lnTo>
                        <a:lnTo>
                          <a:pt x="4414" y="3710"/>
                        </a:lnTo>
                        <a:lnTo>
                          <a:pt x="4353" y="3708"/>
                        </a:lnTo>
                        <a:lnTo>
                          <a:pt x="4332" y="3713"/>
                        </a:lnTo>
                        <a:lnTo>
                          <a:pt x="4303" y="3682"/>
                        </a:lnTo>
                        <a:lnTo>
                          <a:pt x="4210" y="3572"/>
                        </a:lnTo>
                        <a:lnTo>
                          <a:pt x="4198" y="3536"/>
                        </a:lnTo>
                        <a:lnTo>
                          <a:pt x="4201" y="3502"/>
                        </a:lnTo>
                        <a:lnTo>
                          <a:pt x="4160" y="3442"/>
                        </a:lnTo>
                        <a:lnTo>
                          <a:pt x="4140" y="3392"/>
                        </a:lnTo>
                        <a:lnTo>
                          <a:pt x="4018" y="3260"/>
                        </a:lnTo>
                        <a:lnTo>
                          <a:pt x="4008" y="3217"/>
                        </a:lnTo>
                        <a:lnTo>
                          <a:pt x="3983" y="3179"/>
                        </a:lnTo>
                        <a:lnTo>
                          <a:pt x="3999" y="3148"/>
                        </a:lnTo>
                        <a:lnTo>
                          <a:pt x="3987" y="3118"/>
                        </a:lnTo>
                        <a:lnTo>
                          <a:pt x="3962" y="3026"/>
                        </a:lnTo>
                        <a:lnTo>
                          <a:pt x="3928" y="2996"/>
                        </a:lnTo>
                        <a:lnTo>
                          <a:pt x="3935" y="2948"/>
                        </a:lnTo>
                        <a:lnTo>
                          <a:pt x="3984" y="3012"/>
                        </a:lnTo>
                        <a:lnTo>
                          <a:pt x="3991" y="3091"/>
                        </a:lnTo>
                        <a:lnTo>
                          <a:pt x="4005" y="3078"/>
                        </a:lnTo>
                        <a:lnTo>
                          <a:pt x="4003" y="3012"/>
                        </a:lnTo>
                        <a:lnTo>
                          <a:pt x="3946" y="2921"/>
                        </a:lnTo>
                        <a:lnTo>
                          <a:pt x="3952" y="2872"/>
                        </a:lnTo>
                        <a:lnTo>
                          <a:pt x="3938" y="2787"/>
                        </a:lnTo>
                        <a:lnTo>
                          <a:pt x="3927" y="2752"/>
                        </a:lnTo>
                        <a:lnTo>
                          <a:pt x="3962" y="2706"/>
                        </a:lnTo>
                        <a:lnTo>
                          <a:pt x="3973" y="2600"/>
                        </a:lnTo>
                        <a:lnTo>
                          <a:pt x="3962" y="2531"/>
                        </a:lnTo>
                        <a:lnTo>
                          <a:pt x="3986" y="2420"/>
                        </a:lnTo>
                        <a:lnTo>
                          <a:pt x="3983" y="2388"/>
                        </a:lnTo>
                        <a:lnTo>
                          <a:pt x="3999" y="2357"/>
                        </a:lnTo>
                        <a:lnTo>
                          <a:pt x="3984" y="2338"/>
                        </a:lnTo>
                        <a:lnTo>
                          <a:pt x="3984" y="2285"/>
                        </a:lnTo>
                        <a:lnTo>
                          <a:pt x="4007" y="2263"/>
                        </a:lnTo>
                        <a:lnTo>
                          <a:pt x="4021" y="2200"/>
                        </a:lnTo>
                        <a:lnTo>
                          <a:pt x="4031" y="2179"/>
                        </a:lnTo>
                        <a:lnTo>
                          <a:pt x="4002" y="2157"/>
                        </a:lnTo>
                        <a:lnTo>
                          <a:pt x="4029" y="2123"/>
                        </a:lnTo>
                        <a:lnTo>
                          <a:pt x="4029" y="2061"/>
                        </a:lnTo>
                        <a:lnTo>
                          <a:pt x="4068" y="2064"/>
                        </a:lnTo>
                        <a:lnTo>
                          <a:pt x="4061" y="2104"/>
                        </a:lnTo>
                        <a:lnTo>
                          <a:pt x="4053" y="2126"/>
                        </a:lnTo>
                        <a:lnTo>
                          <a:pt x="4079" y="2123"/>
                        </a:lnTo>
                        <a:lnTo>
                          <a:pt x="4085" y="2085"/>
                        </a:lnTo>
                        <a:lnTo>
                          <a:pt x="4119" y="2037"/>
                        </a:lnTo>
                        <a:lnTo>
                          <a:pt x="4132" y="1987"/>
                        </a:lnTo>
                        <a:lnTo>
                          <a:pt x="4149" y="1968"/>
                        </a:lnTo>
                        <a:lnTo>
                          <a:pt x="4156" y="1910"/>
                        </a:lnTo>
                        <a:lnTo>
                          <a:pt x="4162" y="1887"/>
                        </a:lnTo>
                        <a:lnTo>
                          <a:pt x="4132" y="1913"/>
                        </a:lnTo>
                        <a:lnTo>
                          <a:pt x="4119" y="1977"/>
                        </a:lnTo>
                        <a:lnTo>
                          <a:pt x="4080" y="2003"/>
                        </a:lnTo>
                        <a:lnTo>
                          <a:pt x="4091" y="1971"/>
                        </a:lnTo>
                        <a:lnTo>
                          <a:pt x="4072" y="1961"/>
                        </a:lnTo>
                        <a:lnTo>
                          <a:pt x="4058" y="1934"/>
                        </a:lnTo>
                        <a:lnTo>
                          <a:pt x="4018" y="1924"/>
                        </a:lnTo>
                        <a:lnTo>
                          <a:pt x="3976" y="1903"/>
                        </a:lnTo>
                        <a:lnTo>
                          <a:pt x="3903" y="1879"/>
                        </a:lnTo>
                        <a:lnTo>
                          <a:pt x="3867" y="1843"/>
                        </a:lnTo>
                        <a:lnTo>
                          <a:pt x="3839" y="1827"/>
                        </a:lnTo>
                        <a:lnTo>
                          <a:pt x="3810" y="1831"/>
                        </a:lnTo>
                        <a:lnTo>
                          <a:pt x="3784" y="1821"/>
                        </a:lnTo>
                        <a:lnTo>
                          <a:pt x="3779" y="1815"/>
                        </a:lnTo>
                        <a:lnTo>
                          <a:pt x="3760" y="1793"/>
                        </a:lnTo>
                        <a:lnTo>
                          <a:pt x="3763" y="1735"/>
                        </a:lnTo>
                        <a:lnTo>
                          <a:pt x="3718" y="1605"/>
                        </a:lnTo>
                        <a:lnTo>
                          <a:pt x="3714" y="1591"/>
                        </a:lnTo>
                        <a:lnTo>
                          <a:pt x="3714" y="1580"/>
                        </a:lnTo>
                        <a:lnTo>
                          <a:pt x="3718" y="1538"/>
                        </a:lnTo>
                        <a:lnTo>
                          <a:pt x="3722" y="1499"/>
                        </a:lnTo>
                        <a:lnTo>
                          <a:pt x="3685" y="1461"/>
                        </a:lnTo>
                        <a:lnTo>
                          <a:pt x="3664" y="1423"/>
                        </a:lnTo>
                        <a:lnTo>
                          <a:pt x="3654" y="1380"/>
                        </a:lnTo>
                        <a:lnTo>
                          <a:pt x="3619" y="1361"/>
                        </a:lnTo>
                        <a:lnTo>
                          <a:pt x="3610" y="1333"/>
                        </a:lnTo>
                        <a:lnTo>
                          <a:pt x="3591" y="1321"/>
                        </a:lnTo>
                        <a:lnTo>
                          <a:pt x="3562" y="1240"/>
                        </a:lnTo>
                        <a:lnTo>
                          <a:pt x="3551" y="1209"/>
                        </a:lnTo>
                        <a:lnTo>
                          <a:pt x="3527" y="1197"/>
                        </a:lnTo>
                        <a:lnTo>
                          <a:pt x="3524" y="1145"/>
                        </a:lnTo>
                        <a:lnTo>
                          <a:pt x="3518" y="1111"/>
                        </a:lnTo>
                        <a:lnTo>
                          <a:pt x="3506" y="1092"/>
                        </a:lnTo>
                        <a:lnTo>
                          <a:pt x="3489" y="1045"/>
                        </a:lnTo>
                        <a:lnTo>
                          <a:pt x="3455" y="992"/>
                        </a:lnTo>
                        <a:lnTo>
                          <a:pt x="3411" y="956"/>
                        </a:lnTo>
                        <a:lnTo>
                          <a:pt x="3392" y="923"/>
                        </a:lnTo>
                        <a:lnTo>
                          <a:pt x="3362" y="908"/>
                        </a:lnTo>
                        <a:lnTo>
                          <a:pt x="3334" y="913"/>
                        </a:lnTo>
                        <a:lnTo>
                          <a:pt x="3324" y="900"/>
                        </a:lnTo>
                        <a:lnTo>
                          <a:pt x="3307" y="892"/>
                        </a:lnTo>
                        <a:lnTo>
                          <a:pt x="3265" y="895"/>
                        </a:lnTo>
                        <a:lnTo>
                          <a:pt x="3227" y="889"/>
                        </a:lnTo>
                        <a:lnTo>
                          <a:pt x="3187" y="889"/>
                        </a:lnTo>
                        <a:lnTo>
                          <a:pt x="3174" y="916"/>
                        </a:lnTo>
                        <a:lnTo>
                          <a:pt x="3157" y="919"/>
                        </a:lnTo>
                        <a:lnTo>
                          <a:pt x="3152" y="912"/>
                        </a:lnTo>
                        <a:lnTo>
                          <a:pt x="3136" y="908"/>
                        </a:lnTo>
                        <a:lnTo>
                          <a:pt x="3110" y="917"/>
                        </a:lnTo>
                        <a:lnTo>
                          <a:pt x="3087" y="940"/>
                        </a:lnTo>
                        <a:lnTo>
                          <a:pt x="3055" y="1001"/>
                        </a:lnTo>
                        <a:lnTo>
                          <a:pt x="3035" y="1025"/>
                        </a:lnTo>
                        <a:lnTo>
                          <a:pt x="3040" y="1037"/>
                        </a:lnTo>
                        <a:lnTo>
                          <a:pt x="3035" y="1056"/>
                        </a:lnTo>
                        <a:lnTo>
                          <a:pt x="3013" y="1062"/>
                        </a:lnTo>
                        <a:lnTo>
                          <a:pt x="2981" y="1087"/>
                        </a:lnTo>
                        <a:lnTo>
                          <a:pt x="2977" y="1101"/>
                        </a:lnTo>
                        <a:lnTo>
                          <a:pt x="2956" y="1109"/>
                        </a:lnTo>
                        <a:lnTo>
                          <a:pt x="2937" y="1106"/>
                        </a:lnTo>
                        <a:lnTo>
                          <a:pt x="2924" y="1091"/>
                        </a:lnTo>
                        <a:lnTo>
                          <a:pt x="2879" y="1068"/>
                        </a:lnTo>
                        <a:lnTo>
                          <a:pt x="2841" y="1056"/>
                        </a:lnTo>
                        <a:lnTo>
                          <a:pt x="2835" y="1041"/>
                        </a:lnTo>
                        <a:lnTo>
                          <a:pt x="2790" y="1018"/>
                        </a:lnTo>
                        <a:lnTo>
                          <a:pt x="2764" y="1017"/>
                        </a:lnTo>
                        <a:lnTo>
                          <a:pt x="2750" y="1002"/>
                        </a:lnTo>
                        <a:lnTo>
                          <a:pt x="2747" y="988"/>
                        </a:lnTo>
                        <a:lnTo>
                          <a:pt x="2739" y="972"/>
                        </a:lnTo>
                        <a:lnTo>
                          <a:pt x="2717" y="963"/>
                        </a:lnTo>
                        <a:lnTo>
                          <a:pt x="2703" y="964"/>
                        </a:lnTo>
                        <a:lnTo>
                          <a:pt x="2685" y="946"/>
                        </a:lnTo>
                        <a:lnTo>
                          <a:pt x="2671" y="946"/>
                        </a:lnTo>
                        <a:lnTo>
                          <a:pt x="2673" y="934"/>
                        </a:lnTo>
                        <a:lnTo>
                          <a:pt x="2663" y="902"/>
                        </a:lnTo>
                        <a:lnTo>
                          <a:pt x="2632" y="866"/>
                        </a:lnTo>
                        <a:lnTo>
                          <a:pt x="2594" y="820"/>
                        </a:lnTo>
                        <a:lnTo>
                          <a:pt x="2594" y="804"/>
                        </a:lnTo>
                        <a:lnTo>
                          <a:pt x="2620" y="798"/>
                        </a:lnTo>
                        <a:lnTo>
                          <a:pt x="2632" y="788"/>
                        </a:lnTo>
                        <a:lnTo>
                          <a:pt x="2631" y="754"/>
                        </a:lnTo>
                        <a:lnTo>
                          <a:pt x="2605" y="730"/>
                        </a:lnTo>
                        <a:lnTo>
                          <a:pt x="2598" y="713"/>
                        </a:lnTo>
                        <a:lnTo>
                          <a:pt x="2585" y="711"/>
                        </a:lnTo>
                        <a:lnTo>
                          <a:pt x="2570" y="692"/>
                        </a:lnTo>
                        <a:lnTo>
                          <a:pt x="2565" y="643"/>
                        </a:lnTo>
                        <a:lnTo>
                          <a:pt x="2545" y="611"/>
                        </a:lnTo>
                        <a:lnTo>
                          <a:pt x="2514" y="591"/>
                        </a:lnTo>
                        <a:lnTo>
                          <a:pt x="2487" y="583"/>
                        </a:lnTo>
                        <a:lnTo>
                          <a:pt x="2498" y="566"/>
                        </a:lnTo>
                        <a:lnTo>
                          <a:pt x="2501" y="546"/>
                        </a:lnTo>
                        <a:lnTo>
                          <a:pt x="2467" y="518"/>
                        </a:lnTo>
                        <a:lnTo>
                          <a:pt x="2432" y="505"/>
                        </a:lnTo>
                        <a:lnTo>
                          <a:pt x="2440" y="483"/>
                        </a:lnTo>
                        <a:lnTo>
                          <a:pt x="2419" y="453"/>
                        </a:lnTo>
                        <a:lnTo>
                          <a:pt x="2396" y="453"/>
                        </a:lnTo>
                        <a:lnTo>
                          <a:pt x="2392" y="432"/>
                        </a:lnTo>
                        <a:lnTo>
                          <a:pt x="2373" y="409"/>
                        </a:lnTo>
                        <a:lnTo>
                          <a:pt x="2337" y="358"/>
                        </a:lnTo>
                        <a:lnTo>
                          <a:pt x="2296" y="333"/>
                        </a:lnTo>
                        <a:lnTo>
                          <a:pt x="1935" y="321"/>
                        </a:lnTo>
                        <a:lnTo>
                          <a:pt x="1931" y="403"/>
                        </a:lnTo>
                        <a:lnTo>
                          <a:pt x="1294" y="383"/>
                        </a:lnTo>
                        <a:lnTo>
                          <a:pt x="537" y="37"/>
                        </a:lnTo>
                        <a:lnTo>
                          <a:pt x="545" y="19"/>
                        </a:lnTo>
                        <a:lnTo>
                          <a:pt x="534" y="0"/>
                        </a:lnTo>
                        <a:lnTo>
                          <a:pt x="0" y="9"/>
                        </a:lnTo>
                        <a:lnTo>
                          <a:pt x="7" y="63"/>
                        </a:lnTo>
                        <a:lnTo>
                          <a:pt x="38" y="177"/>
                        </a:lnTo>
                        <a:lnTo>
                          <a:pt x="63" y="225"/>
                        </a:lnTo>
                        <a:lnTo>
                          <a:pt x="87" y="257"/>
                        </a:lnTo>
                        <a:lnTo>
                          <a:pt x="70" y="270"/>
                        </a:lnTo>
                        <a:lnTo>
                          <a:pt x="63" y="305"/>
                        </a:lnTo>
                        <a:lnTo>
                          <a:pt x="78" y="347"/>
                        </a:lnTo>
                        <a:lnTo>
                          <a:pt x="137" y="419"/>
                        </a:lnTo>
                        <a:lnTo>
                          <a:pt x="135" y="443"/>
                        </a:lnTo>
                        <a:lnTo>
                          <a:pt x="121" y="458"/>
                        </a:lnTo>
                        <a:lnTo>
                          <a:pt x="131" y="485"/>
                        </a:lnTo>
                        <a:lnTo>
                          <a:pt x="177" y="527"/>
                        </a:lnTo>
                        <a:lnTo>
                          <a:pt x="184" y="570"/>
                        </a:lnTo>
                        <a:lnTo>
                          <a:pt x="169" y="591"/>
                        </a:lnTo>
                        <a:lnTo>
                          <a:pt x="166" y="636"/>
                        </a:lnTo>
                        <a:lnTo>
                          <a:pt x="193" y="660"/>
                        </a:lnTo>
                        <a:lnTo>
                          <a:pt x="206" y="686"/>
                        </a:lnTo>
                        <a:lnTo>
                          <a:pt x="208" y="761"/>
                        </a:lnTo>
                        <a:lnTo>
                          <a:pt x="228" y="822"/>
                        </a:lnTo>
                        <a:lnTo>
                          <a:pt x="267" y="859"/>
                        </a:lnTo>
                        <a:lnTo>
                          <a:pt x="293" y="857"/>
                        </a:lnTo>
                        <a:lnTo>
                          <a:pt x="355" y="920"/>
                        </a:lnTo>
                        <a:lnTo>
                          <a:pt x="387" y="965"/>
                        </a:lnTo>
                        <a:lnTo>
                          <a:pt x="397" y="1000"/>
                        </a:lnTo>
                        <a:lnTo>
                          <a:pt x="451" y="1055"/>
                        </a:lnTo>
                        <a:lnTo>
                          <a:pt x="474" y="1122"/>
                        </a:lnTo>
                        <a:lnTo>
                          <a:pt x="493" y="1130"/>
                        </a:lnTo>
                        <a:lnTo>
                          <a:pt x="522" y="1178"/>
                        </a:lnTo>
                        <a:lnTo>
                          <a:pt x="496" y="1212"/>
                        </a:lnTo>
                        <a:lnTo>
                          <a:pt x="495" y="1236"/>
                        </a:lnTo>
                        <a:lnTo>
                          <a:pt x="511" y="1262"/>
                        </a:lnTo>
                        <a:lnTo>
                          <a:pt x="500" y="1297"/>
                        </a:lnTo>
                        <a:lnTo>
                          <a:pt x="474" y="1286"/>
                        </a:lnTo>
                        <a:lnTo>
                          <a:pt x="451" y="1310"/>
                        </a:lnTo>
                        <a:lnTo>
                          <a:pt x="456" y="1321"/>
                        </a:lnTo>
                        <a:lnTo>
                          <a:pt x="493" y="1328"/>
                        </a:lnTo>
                        <a:lnTo>
                          <a:pt x="487" y="1355"/>
                        </a:lnTo>
                        <a:lnTo>
                          <a:pt x="471" y="1377"/>
                        </a:lnTo>
                        <a:lnTo>
                          <a:pt x="440" y="1358"/>
                        </a:lnTo>
                        <a:lnTo>
                          <a:pt x="386" y="1348"/>
                        </a:lnTo>
                        <a:lnTo>
                          <a:pt x="352" y="1335"/>
                        </a:lnTo>
                        <a:lnTo>
                          <a:pt x="294" y="1340"/>
                        </a:lnTo>
                        <a:lnTo>
                          <a:pt x="283" y="1353"/>
                        </a:lnTo>
                        <a:lnTo>
                          <a:pt x="328" y="1412"/>
                        </a:lnTo>
                        <a:lnTo>
                          <a:pt x="368" y="1430"/>
                        </a:lnTo>
                        <a:lnTo>
                          <a:pt x="371" y="1473"/>
                        </a:lnTo>
                        <a:lnTo>
                          <a:pt x="394" y="1513"/>
                        </a:lnTo>
                        <a:lnTo>
                          <a:pt x="432" y="1526"/>
                        </a:lnTo>
                        <a:lnTo>
                          <a:pt x="484" y="1550"/>
                        </a:lnTo>
                        <a:lnTo>
                          <a:pt x="484" y="1573"/>
                        </a:lnTo>
                        <a:lnTo>
                          <a:pt x="512" y="1571"/>
                        </a:lnTo>
                        <a:lnTo>
                          <a:pt x="541" y="1583"/>
                        </a:lnTo>
                        <a:lnTo>
                          <a:pt x="535" y="1599"/>
                        </a:lnTo>
                        <a:lnTo>
                          <a:pt x="551" y="1631"/>
                        </a:lnTo>
                        <a:lnTo>
                          <a:pt x="580" y="1618"/>
                        </a:lnTo>
                        <a:lnTo>
                          <a:pt x="609" y="1616"/>
                        </a:lnTo>
                        <a:lnTo>
                          <a:pt x="647" y="1571"/>
                        </a:lnTo>
                        <a:lnTo>
                          <a:pt x="665" y="1576"/>
                        </a:lnTo>
                        <a:lnTo>
                          <a:pt x="650" y="1613"/>
                        </a:lnTo>
                        <a:lnTo>
                          <a:pt x="662" y="1684"/>
                        </a:lnTo>
                        <a:lnTo>
                          <a:pt x="739" y="1757"/>
                        </a:lnTo>
                        <a:lnTo>
                          <a:pt x="771" y="1772"/>
                        </a:lnTo>
                        <a:lnTo>
                          <a:pt x="793" y="1765"/>
                        </a:lnTo>
                        <a:lnTo>
                          <a:pt x="816" y="1799"/>
                        </a:lnTo>
                        <a:lnTo>
                          <a:pt x="843" y="1884"/>
                        </a:lnTo>
                        <a:lnTo>
                          <a:pt x="849" y="1975"/>
                        </a:lnTo>
                        <a:lnTo>
                          <a:pt x="835" y="2048"/>
                        </a:lnTo>
                        <a:lnTo>
                          <a:pt x="798" y="2110"/>
                        </a:lnTo>
                        <a:lnTo>
                          <a:pt x="804" y="2146"/>
                        </a:lnTo>
                        <a:lnTo>
                          <a:pt x="848" y="2181"/>
                        </a:lnTo>
                        <a:lnTo>
                          <a:pt x="867" y="2176"/>
                        </a:lnTo>
                        <a:lnTo>
                          <a:pt x="878" y="2207"/>
                        </a:lnTo>
                        <a:lnTo>
                          <a:pt x="921" y="2216"/>
                        </a:lnTo>
                        <a:lnTo>
                          <a:pt x="942" y="2259"/>
                        </a:lnTo>
                        <a:lnTo>
                          <a:pt x="1037" y="2362"/>
                        </a:lnTo>
                        <a:lnTo>
                          <a:pt x="1071" y="2377"/>
                        </a:lnTo>
                        <a:lnTo>
                          <a:pt x="1087" y="2407"/>
                        </a:lnTo>
                        <a:lnTo>
                          <a:pt x="1121" y="2447"/>
                        </a:lnTo>
                        <a:lnTo>
                          <a:pt x="1167" y="2452"/>
                        </a:lnTo>
                        <a:lnTo>
                          <a:pt x="1188" y="2481"/>
                        </a:lnTo>
                        <a:lnTo>
                          <a:pt x="1193" y="2540"/>
                        </a:lnTo>
                        <a:lnTo>
                          <a:pt x="1218" y="2561"/>
                        </a:lnTo>
                        <a:lnTo>
                          <a:pt x="1221" y="2595"/>
                        </a:lnTo>
                        <a:lnTo>
                          <a:pt x="1241" y="2641"/>
                        </a:lnTo>
                        <a:lnTo>
                          <a:pt x="1268" y="2649"/>
                        </a:lnTo>
                        <a:lnTo>
                          <a:pt x="1335" y="2619"/>
                        </a:lnTo>
                        <a:lnTo>
                          <a:pt x="1376" y="2558"/>
                        </a:lnTo>
                        <a:lnTo>
                          <a:pt x="1379" y="2502"/>
                        </a:lnTo>
                        <a:lnTo>
                          <a:pt x="1351" y="2484"/>
                        </a:lnTo>
                        <a:lnTo>
                          <a:pt x="1339" y="2444"/>
                        </a:lnTo>
                        <a:lnTo>
                          <a:pt x="1318" y="2423"/>
                        </a:lnTo>
                        <a:lnTo>
                          <a:pt x="1305" y="2382"/>
                        </a:lnTo>
                        <a:lnTo>
                          <a:pt x="1271" y="2362"/>
                        </a:lnTo>
                        <a:lnTo>
                          <a:pt x="1257" y="2333"/>
                        </a:lnTo>
                        <a:lnTo>
                          <a:pt x="1234" y="2304"/>
                        </a:lnTo>
                        <a:lnTo>
                          <a:pt x="1213" y="2293"/>
                        </a:lnTo>
                        <a:lnTo>
                          <a:pt x="1201" y="2303"/>
                        </a:lnTo>
                        <a:lnTo>
                          <a:pt x="1202" y="2333"/>
                        </a:lnTo>
                        <a:lnTo>
                          <a:pt x="1183" y="2341"/>
                        </a:lnTo>
                        <a:lnTo>
                          <a:pt x="1177" y="2316"/>
                        </a:lnTo>
                        <a:lnTo>
                          <a:pt x="1143" y="2288"/>
                        </a:lnTo>
                        <a:lnTo>
                          <a:pt x="1104" y="2242"/>
                        </a:lnTo>
                        <a:lnTo>
                          <a:pt x="1100" y="2215"/>
                        </a:lnTo>
                        <a:lnTo>
                          <a:pt x="1122" y="2169"/>
                        </a:lnTo>
                        <a:lnTo>
                          <a:pt x="1120" y="2122"/>
                        </a:lnTo>
                        <a:lnTo>
                          <a:pt x="1087" y="2076"/>
                        </a:lnTo>
                        <a:lnTo>
                          <a:pt x="1096" y="2045"/>
                        </a:lnTo>
                        <a:lnTo>
                          <a:pt x="1095" y="2018"/>
                        </a:lnTo>
                        <a:lnTo>
                          <a:pt x="1074" y="1993"/>
                        </a:lnTo>
                        <a:lnTo>
                          <a:pt x="1076" y="1961"/>
                        </a:lnTo>
                        <a:lnTo>
                          <a:pt x="1050" y="1932"/>
                        </a:lnTo>
                        <a:lnTo>
                          <a:pt x="1050" y="1889"/>
                        </a:lnTo>
                        <a:lnTo>
                          <a:pt x="1037" y="1868"/>
                        </a:lnTo>
                        <a:lnTo>
                          <a:pt x="1032" y="1812"/>
                        </a:lnTo>
                        <a:lnTo>
                          <a:pt x="1042" y="1780"/>
                        </a:lnTo>
                        <a:lnTo>
                          <a:pt x="1029" y="1696"/>
                        </a:lnTo>
                        <a:lnTo>
                          <a:pt x="1002" y="1651"/>
                        </a:lnTo>
                        <a:lnTo>
                          <a:pt x="989" y="1621"/>
                        </a:lnTo>
                        <a:lnTo>
                          <a:pt x="973" y="1618"/>
                        </a:lnTo>
                        <a:lnTo>
                          <a:pt x="971" y="1635"/>
                        </a:lnTo>
                        <a:lnTo>
                          <a:pt x="973" y="1661"/>
                        </a:lnTo>
                        <a:lnTo>
                          <a:pt x="957" y="1675"/>
                        </a:lnTo>
                        <a:lnTo>
                          <a:pt x="917" y="1614"/>
                        </a:lnTo>
                        <a:lnTo>
                          <a:pt x="914" y="1586"/>
                        </a:lnTo>
                        <a:lnTo>
                          <a:pt x="928" y="1554"/>
                        </a:lnTo>
                        <a:lnTo>
                          <a:pt x="915" y="1531"/>
                        </a:lnTo>
                        <a:lnTo>
                          <a:pt x="896" y="1530"/>
                        </a:lnTo>
                        <a:lnTo>
                          <a:pt x="883" y="1440"/>
                        </a:lnTo>
                        <a:lnTo>
                          <a:pt x="846" y="1380"/>
                        </a:lnTo>
                        <a:lnTo>
                          <a:pt x="828" y="1374"/>
                        </a:lnTo>
                        <a:lnTo>
                          <a:pt x="787" y="1335"/>
                        </a:lnTo>
                        <a:lnTo>
                          <a:pt x="785" y="1283"/>
                        </a:lnTo>
                        <a:lnTo>
                          <a:pt x="790" y="1236"/>
                        </a:lnTo>
                        <a:lnTo>
                          <a:pt x="753" y="1178"/>
                        </a:lnTo>
                        <a:lnTo>
                          <a:pt x="724" y="1172"/>
                        </a:lnTo>
                        <a:lnTo>
                          <a:pt x="707" y="1152"/>
                        </a:lnTo>
                        <a:lnTo>
                          <a:pt x="702" y="1104"/>
                        </a:lnTo>
                        <a:lnTo>
                          <a:pt x="673" y="1074"/>
                        </a:lnTo>
                        <a:lnTo>
                          <a:pt x="636" y="1056"/>
                        </a:lnTo>
                        <a:lnTo>
                          <a:pt x="625" y="1016"/>
                        </a:lnTo>
                        <a:lnTo>
                          <a:pt x="633" y="987"/>
                        </a:lnTo>
                        <a:lnTo>
                          <a:pt x="620" y="928"/>
                        </a:lnTo>
                        <a:lnTo>
                          <a:pt x="559" y="886"/>
                        </a:lnTo>
                        <a:lnTo>
                          <a:pt x="538" y="854"/>
                        </a:lnTo>
                        <a:lnTo>
                          <a:pt x="514" y="852"/>
                        </a:lnTo>
                        <a:lnTo>
                          <a:pt x="516" y="809"/>
                        </a:lnTo>
                        <a:lnTo>
                          <a:pt x="485" y="745"/>
                        </a:lnTo>
                        <a:lnTo>
                          <a:pt x="461" y="719"/>
                        </a:lnTo>
                        <a:lnTo>
                          <a:pt x="480" y="683"/>
                        </a:lnTo>
                        <a:lnTo>
                          <a:pt x="474" y="527"/>
                        </a:lnTo>
                        <a:lnTo>
                          <a:pt x="463" y="432"/>
                        </a:lnTo>
                        <a:lnTo>
                          <a:pt x="482" y="382"/>
                        </a:lnTo>
                        <a:lnTo>
                          <a:pt x="503" y="305"/>
                        </a:lnTo>
                        <a:lnTo>
                          <a:pt x="495" y="264"/>
                        </a:lnTo>
                        <a:lnTo>
                          <a:pt x="479" y="212"/>
                        </a:lnTo>
                        <a:lnTo>
                          <a:pt x="508" y="264"/>
                        </a:lnTo>
                        <a:lnTo>
                          <a:pt x="567" y="291"/>
                        </a:lnTo>
                        <a:lnTo>
                          <a:pt x="607" y="354"/>
                        </a:lnTo>
                        <a:lnTo>
                          <a:pt x="633" y="376"/>
                        </a:lnTo>
                        <a:lnTo>
                          <a:pt x="670" y="370"/>
                        </a:lnTo>
                        <a:lnTo>
                          <a:pt x="690" y="354"/>
                        </a:lnTo>
                        <a:lnTo>
                          <a:pt x="727" y="389"/>
                        </a:lnTo>
                        <a:lnTo>
                          <a:pt x="740" y="415"/>
                        </a:lnTo>
                        <a:lnTo>
                          <a:pt x="784" y="416"/>
                        </a:lnTo>
                        <a:lnTo>
                          <a:pt x="830" y="442"/>
                        </a:lnTo>
                        <a:lnTo>
                          <a:pt x="830" y="464"/>
                        </a:lnTo>
                        <a:lnTo>
                          <a:pt x="800" y="500"/>
                        </a:lnTo>
                        <a:lnTo>
                          <a:pt x="803" y="538"/>
                        </a:lnTo>
                        <a:lnTo>
                          <a:pt x="825" y="591"/>
                        </a:lnTo>
                        <a:lnTo>
                          <a:pt x="836" y="668"/>
                        </a:lnTo>
                        <a:lnTo>
                          <a:pt x="856" y="703"/>
                        </a:lnTo>
                        <a:lnTo>
                          <a:pt x="862" y="756"/>
                        </a:lnTo>
                        <a:lnTo>
                          <a:pt x="853" y="785"/>
                        </a:lnTo>
                        <a:lnTo>
                          <a:pt x="869" y="824"/>
                        </a:lnTo>
                        <a:lnTo>
                          <a:pt x="923" y="901"/>
                        </a:lnTo>
                        <a:lnTo>
                          <a:pt x="920" y="923"/>
                        </a:lnTo>
                        <a:lnTo>
                          <a:pt x="907" y="944"/>
                        </a:lnTo>
                        <a:lnTo>
                          <a:pt x="921" y="974"/>
                        </a:lnTo>
                        <a:lnTo>
                          <a:pt x="939" y="974"/>
                        </a:lnTo>
                        <a:lnTo>
                          <a:pt x="955" y="999"/>
                        </a:lnTo>
                        <a:lnTo>
                          <a:pt x="979" y="1071"/>
                        </a:lnTo>
                        <a:lnTo>
                          <a:pt x="1010" y="1085"/>
                        </a:lnTo>
                        <a:lnTo>
                          <a:pt x="1023" y="1121"/>
                        </a:lnTo>
                        <a:lnTo>
                          <a:pt x="1027" y="1172"/>
                        </a:lnTo>
                        <a:lnTo>
                          <a:pt x="1045" y="1191"/>
                        </a:lnTo>
                        <a:lnTo>
                          <a:pt x="1074" y="1199"/>
                        </a:lnTo>
                        <a:lnTo>
                          <a:pt x="1098" y="1251"/>
                        </a:lnTo>
                        <a:lnTo>
                          <a:pt x="1111" y="1289"/>
                        </a:lnTo>
                        <a:lnTo>
                          <a:pt x="1140" y="1313"/>
                        </a:lnTo>
                        <a:lnTo>
                          <a:pt x="1149" y="1334"/>
                        </a:lnTo>
                        <a:lnTo>
                          <a:pt x="1178" y="1335"/>
                        </a:lnTo>
                        <a:lnTo>
                          <a:pt x="1194" y="1348"/>
                        </a:lnTo>
                        <a:lnTo>
                          <a:pt x="1225" y="1335"/>
                        </a:lnTo>
                        <a:lnTo>
                          <a:pt x="1249" y="1355"/>
                        </a:lnTo>
                        <a:lnTo>
                          <a:pt x="1247" y="1406"/>
                        </a:lnTo>
                        <a:lnTo>
                          <a:pt x="1230" y="1433"/>
                        </a:lnTo>
                        <a:lnTo>
                          <a:pt x="1238" y="1494"/>
                        </a:lnTo>
                        <a:lnTo>
                          <a:pt x="1315" y="1563"/>
                        </a:lnTo>
                        <a:lnTo>
                          <a:pt x="1342" y="1560"/>
                        </a:lnTo>
                        <a:lnTo>
                          <a:pt x="1369" y="1570"/>
                        </a:lnTo>
                        <a:lnTo>
                          <a:pt x="1360" y="1610"/>
                        </a:lnTo>
                        <a:lnTo>
                          <a:pt x="1379" y="1647"/>
                        </a:lnTo>
                        <a:lnTo>
                          <a:pt x="1417" y="1656"/>
                        </a:lnTo>
                        <a:lnTo>
                          <a:pt x="1452" y="1651"/>
                        </a:lnTo>
                        <a:lnTo>
                          <a:pt x="1491" y="1700"/>
                        </a:lnTo>
                        <a:lnTo>
                          <a:pt x="1497" y="1733"/>
                        </a:lnTo>
                        <a:lnTo>
                          <a:pt x="1528" y="1749"/>
                        </a:lnTo>
                        <a:lnTo>
                          <a:pt x="1542" y="1735"/>
                        </a:lnTo>
                        <a:lnTo>
                          <a:pt x="1554" y="1749"/>
                        </a:lnTo>
                        <a:lnTo>
                          <a:pt x="1560" y="1778"/>
                        </a:lnTo>
                        <a:lnTo>
                          <a:pt x="1542" y="1799"/>
                        </a:lnTo>
                        <a:lnTo>
                          <a:pt x="1520" y="1775"/>
                        </a:lnTo>
                        <a:lnTo>
                          <a:pt x="1491" y="1785"/>
                        </a:lnTo>
                        <a:lnTo>
                          <a:pt x="1452" y="1826"/>
                        </a:lnTo>
                        <a:lnTo>
                          <a:pt x="1430" y="1889"/>
                        </a:lnTo>
                        <a:lnTo>
                          <a:pt x="1437" y="1934"/>
                        </a:lnTo>
                        <a:lnTo>
                          <a:pt x="1473" y="1959"/>
                        </a:lnTo>
                        <a:lnTo>
                          <a:pt x="1514" y="1963"/>
                        </a:lnTo>
                        <a:lnTo>
                          <a:pt x="1539" y="1985"/>
                        </a:lnTo>
                        <a:lnTo>
                          <a:pt x="1627" y="2054"/>
                        </a:lnTo>
                        <a:lnTo>
                          <a:pt x="1679" y="2067"/>
                        </a:lnTo>
                        <a:lnTo>
                          <a:pt x="1706" y="2067"/>
                        </a:lnTo>
                        <a:lnTo>
                          <a:pt x="1717" y="2093"/>
                        </a:lnTo>
                        <a:lnTo>
                          <a:pt x="1733" y="2134"/>
                        </a:lnTo>
                        <a:lnTo>
                          <a:pt x="1751" y="2162"/>
                        </a:lnTo>
                        <a:lnTo>
                          <a:pt x="1733" y="2200"/>
                        </a:lnTo>
                        <a:lnTo>
                          <a:pt x="1706" y="2211"/>
                        </a:lnTo>
                        <a:lnTo>
                          <a:pt x="1709" y="2227"/>
                        </a:lnTo>
                        <a:lnTo>
                          <a:pt x="1746" y="2248"/>
                        </a:lnTo>
                        <a:lnTo>
                          <a:pt x="1812" y="2276"/>
                        </a:lnTo>
                        <a:lnTo>
                          <a:pt x="1815" y="2303"/>
                        </a:lnTo>
                        <a:lnTo>
                          <a:pt x="1836" y="2317"/>
                        </a:lnTo>
                        <a:lnTo>
                          <a:pt x="1895" y="2369"/>
                        </a:lnTo>
                        <a:lnTo>
                          <a:pt x="1963" y="2457"/>
                        </a:lnTo>
                        <a:lnTo>
                          <a:pt x="2013" y="2548"/>
                        </a:lnTo>
                        <a:lnTo>
                          <a:pt x="2085" y="2622"/>
                        </a:lnTo>
                        <a:lnTo>
                          <a:pt x="2086" y="2667"/>
                        </a:lnTo>
                        <a:lnTo>
                          <a:pt x="2168" y="2770"/>
                        </a:lnTo>
                        <a:lnTo>
                          <a:pt x="2176" y="2813"/>
                        </a:lnTo>
                        <a:lnTo>
                          <a:pt x="2160" y="2855"/>
                        </a:lnTo>
                        <a:lnTo>
                          <a:pt x="2176" y="2885"/>
                        </a:lnTo>
                        <a:lnTo>
                          <a:pt x="2200" y="2949"/>
                        </a:lnTo>
                        <a:lnTo>
                          <a:pt x="2248" y="3071"/>
                        </a:lnTo>
                        <a:lnTo>
                          <a:pt x="2252" y="3121"/>
                        </a:lnTo>
                        <a:lnTo>
                          <a:pt x="2227" y="3161"/>
                        </a:lnTo>
                        <a:lnTo>
                          <a:pt x="2176" y="3206"/>
                        </a:lnTo>
                        <a:lnTo>
                          <a:pt x="2170" y="3232"/>
                        </a:lnTo>
                        <a:lnTo>
                          <a:pt x="2192" y="3235"/>
                        </a:lnTo>
                        <a:lnTo>
                          <a:pt x="2218" y="3259"/>
                        </a:lnTo>
                        <a:lnTo>
                          <a:pt x="2199" y="3282"/>
                        </a:lnTo>
                        <a:lnTo>
                          <a:pt x="2147" y="3280"/>
                        </a:lnTo>
                        <a:lnTo>
                          <a:pt x="2120" y="3296"/>
                        </a:lnTo>
                        <a:lnTo>
                          <a:pt x="2120" y="3317"/>
                        </a:lnTo>
                        <a:lnTo>
                          <a:pt x="2150" y="3395"/>
                        </a:lnTo>
                        <a:lnTo>
                          <a:pt x="2179" y="3424"/>
                        </a:lnTo>
                        <a:lnTo>
                          <a:pt x="2179" y="3456"/>
                        </a:lnTo>
                        <a:lnTo>
                          <a:pt x="2221" y="3511"/>
                        </a:lnTo>
                        <a:lnTo>
                          <a:pt x="2237" y="3565"/>
                        </a:lnTo>
                        <a:lnTo>
                          <a:pt x="2258" y="3583"/>
                        </a:lnTo>
                        <a:lnTo>
                          <a:pt x="2292" y="3583"/>
                        </a:lnTo>
                        <a:lnTo>
                          <a:pt x="2305" y="3609"/>
                        </a:lnTo>
                        <a:lnTo>
                          <a:pt x="2375" y="3626"/>
                        </a:lnTo>
                        <a:lnTo>
                          <a:pt x="2423" y="3617"/>
                        </a:lnTo>
                        <a:lnTo>
                          <a:pt x="2450" y="3622"/>
                        </a:lnTo>
                        <a:lnTo>
                          <a:pt x="2430" y="3649"/>
                        </a:lnTo>
                        <a:lnTo>
                          <a:pt x="2430" y="3668"/>
                        </a:lnTo>
                        <a:lnTo>
                          <a:pt x="2484" y="3687"/>
                        </a:lnTo>
                        <a:lnTo>
                          <a:pt x="2540" y="3740"/>
                        </a:lnTo>
                        <a:lnTo>
                          <a:pt x="2579" y="3801"/>
                        </a:lnTo>
                        <a:lnTo>
                          <a:pt x="2611" y="3851"/>
                        </a:lnTo>
                        <a:lnTo>
                          <a:pt x="2656" y="3868"/>
                        </a:lnTo>
                        <a:lnTo>
                          <a:pt x="2674" y="3861"/>
                        </a:lnTo>
                        <a:lnTo>
                          <a:pt x="2718" y="3880"/>
                        </a:lnTo>
                        <a:lnTo>
                          <a:pt x="2747" y="3882"/>
                        </a:lnTo>
                        <a:lnTo>
                          <a:pt x="2832" y="3915"/>
                        </a:lnTo>
                        <a:lnTo>
                          <a:pt x="2866" y="3918"/>
                        </a:lnTo>
                        <a:lnTo>
                          <a:pt x="2877" y="3901"/>
                        </a:lnTo>
                        <a:lnTo>
                          <a:pt x="2902" y="3899"/>
                        </a:lnTo>
                        <a:lnTo>
                          <a:pt x="2922" y="3925"/>
                        </a:lnTo>
                        <a:lnTo>
                          <a:pt x="3031" y="4031"/>
                        </a:lnTo>
                        <a:lnTo>
                          <a:pt x="3060" y="4036"/>
                        </a:lnTo>
                        <a:lnTo>
                          <a:pt x="3124" y="4101"/>
                        </a:lnTo>
                        <a:lnTo>
                          <a:pt x="3221" y="4140"/>
                        </a:lnTo>
                        <a:lnTo>
                          <a:pt x="3331" y="4156"/>
                        </a:lnTo>
                        <a:lnTo>
                          <a:pt x="3384" y="4183"/>
                        </a:lnTo>
                        <a:lnTo>
                          <a:pt x="3412" y="4228"/>
                        </a:lnTo>
                        <a:lnTo>
                          <a:pt x="3474" y="4233"/>
                        </a:lnTo>
                        <a:lnTo>
                          <a:pt x="3532" y="4260"/>
                        </a:lnTo>
                        <a:lnTo>
                          <a:pt x="3564" y="4247"/>
                        </a:lnTo>
                        <a:lnTo>
                          <a:pt x="3577" y="4257"/>
                        </a:lnTo>
                        <a:lnTo>
                          <a:pt x="3607" y="4307"/>
                        </a:lnTo>
                        <a:lnTo>
                          <a:pt x="3663" y="4332"/>
                        </a:lnTo>
                        <a:lnTo>
                          <a:pt x="3700" y="4336"/>
                        </a:lnTo>
                        <a:lnTo>
                          <a:pt x="3718" y="4331"/>
                        </a:lnTo>
                        <a:lnTo>
                          <a:pt x="3760" y="4356"/>
                        </a:lnTo>
                        <a:lnTo>
                          <a:pt x="3841" y="4388"/>
                        </a:lnTo>
                        <a:lnTo>
                          <a:pt x="3918" y="4388"/>
                        </a:lnTo>
                        <a:lnTo>
                          <a:pt x="3978" y="4421"/>
                        </a:lnTo>
                        <a:lnTo>
                          <a:pt x="4089" y="4461"/>
                        </a:lnTo>
                        <a:lnTo>
                          <a:pt x="4133" y="4457"/>
                        </a:lnTo>
                        <a:lnTo>
                          <a:pt x="4247" y="4409"/>
                        </a:lnTo>
                        <a:lnTo>
                          <a:pt x="4295" y="4406"/>
                        </a:lnTo>
                        <a:lnTo>
                          <a:pt x="4356" y="4366"/>
                        </a:lnTo>
                        <a:lnTo>
                          <a:pt x="4401" y="4358"/>
                        </a:lnTo>
                        <a:lnTo>
                          <a:pt x="4458" y="4353"/>
                        </a:lnTo>
                        <a:lnTo>
                          <a:pt x="4480" y="4356"/>
                        </a:lnTo>
                        <a:lnTo>
                          <a:pt x="4480" y="4344"/>
                        </a:lnTo>
                        <a:lnTo>
                          <a:pt x="4437" y="4337"/>
                        </a:lnTo>
                        <a:lnTo>
                          <a:pt x="4400" y="4337"/>
                        </a:lnTo>
                        <a:lnTo>
                          <a:pt x="4401" y="4316"/>
                        </a:lnTo>
                        <a:lnTo>
                          <a:pt x="4451" y="4287"/>
                        </a:lnTo>
                        <a:lnTo>
                          <a:pt x="4467" y="4295"/>
                        </a:lnTo>
                        <a:lnTo>
                          <a:pt x="4467" y="4320"/>
                        </a:lnTo>
                        <a:lnTo>
                          <a:pt x="4494" y="4305"/>
                        </a:lnTo>
                        <a:lnTo>
                          <a:pt x="4523" y="4305"/>
                        </a:lnTo>
                        <a:lnTo>
                          <a:pt x="4523" y="4324"/>
                        </a:lnTo>
                        <a:lnTo>
                          <a:pt x="4501" y="4326"/>
                        </a:lnTo>
                        <a:lnTo>
                          <a:pt x="4491" y="4336"/>
                        </a:lnTo>
                        <a:lnTo>
                          <a:pt x="4507" y="4344"/>
                        </a:lnTo>
                        <a:lnTo>
                          <a:pt x="4539" y="4342"/>
                        </a:lnTo>
                        <a:lnTo>
                          <a:pt x="4579" y="4356"/>
                        </a:lnTo>
                        <a:lnTo>
                          <a:pt x="4647" y="4400"/>
                        </a:lnTo>
                        <a:lnTo>
                          <a:pt x="4677" y="4427"/>
                        </a:lnTo>
                        <a:lnTo>
                          <a:pt x="4677" y="4414"/>
                        </a:lnTo>
                        <a:lnTo>
                          <a:pt x="4626" y="4363"/>
                        </a:lnTo>
                        <a:lnTo>
                          <a:pt x="4554" y="4331"/>
                        </a:lnTo>
                        <a:lnTo>
                          <a:pt x="4551" y="4318"/>
                        </a:lnTo>
                        <a:lnTo>
                          <a:pt x="4567" y="4316"/>
                        </a:lnTo>
                        <a:lnTo>
                          <a:pt x="4575" y="4324"/>
                        </a:lnTo>
                        <a:lnTo>
                          <a:pt x="4618" y="4332"/>
                        </a:lnTo>
                        <a:lnTo>
                          <a:pt x="4656" y="4366"/>
                        </a:lnTo>
                        <a:lnTo>
                          <a:pt x="4695" y="4414"/>
                        </a:lnTo>
                        <a:lnTo>
                          <a:pt x="4695" y="4434"/>
                        </a:lnTo>
                        <a:lnTo>
                          <a:pt x="4714" y="4459"/>
                        </a:lnTo>
                        <a:lnTo>
                          <a:pt x="4868" y="4587"/>
                        </a:lnTo>
                        <a:lnTo>
                          <a:pt x="4916" y="4602"/>
                        </a:lnTo>
                        <a:lnTo>
                          <a:pt x="4923" y="4628"/>
                        </a:lnTo>
                        <a:lnTo>
                          <a:pt x="4985" y="4676"/>
                        </a:lnTo>
                        <a:lnTo>
                          <a:pt x="5020" y="4718"/>
                        </a:lnTo>
                        <a:lnTo>
                          <a:pt x="5028" y="4712"/>
                        </a:lnTo>
                        <a:lnTo>
                          <a:pt x="5036" y="4688"/>
                        </a:lnTo>
                        <a:close/>
                        <a:moveTo>
                          <a:pt x="4034" y="2234"/>
                        </a:moveTo>
                        <a:lnTo>
                          <a:pt x="4040" y="2241"/>
                        </a:lnTo>
                        <a:lnTo>
                          <a:pt x="4051" y="2203"/>
                        </a:lnTo>
                        <a:lnTo>
                          <a:pt x="4039" y="2203"/>
                        </a:lnTo>
                        <a:lnTo>
                          <a:pt x="4034" y="2234"/>
                        </a:lnTo>
                        <a:close/>
                        <a:moveTo>
                          <a:pt x="4028" y="2293"/>
                        </a:moveTo>
                        <a:lnTo>
                          <a:pt x="4027" y="2259"/>
                        </a:lnTo>
                        <a:lnTo>
                          <a:pt x="4008" y="2332"/>
                        </a:lnTo>
                        <a:lnTo>
                          <a:pt x="4028" y="2293"/>
                        </a:lnTo>
                        <a:close/>
                        <a:moveTo>
                          <a:pt x="4064" y="2148"/>
                        </a:moveTo>
                        <a:lnTo>
                          <a:pt x="4048" y="2150"/>
                        </a:lnTo>
                        <a:lnTo>
                          <a:pt x="4043" y="2180"/>
                        </a:lnTo>
                        <a:lnTo>
                          <a:pt x="4057" y="2174"/>
                        </a:lnTo>
                        <a:lnTo>
                          <a:pt x="4064" y="2148"/>
                        </a:lnTo>
                        <a:close/>
                        <a:moveTo>
                          <a:pt x="1133" y="2083"/>
                        </a:moveTo>
                        <a:lnTo>
                          <a:pt x="1145" y="2102"/>
                        </a:lnTo>
                        <a:lnTo>
                          <a:pt x="1153" y="2147"/>
                        </a:lnTo>
                        <a:lnTo>
                          <a:pt x="1177" y="2131"/>
                        </a:lnTo>
                        <a:lnTo>
                          <a:pt x="1170" y="2099"/>
                        </a:lnTo>
                        <a:lnTo>
                          <a:pt x="1145" y="2064"/>
                        </a:lnTo>
                        <a:lnTo>
                          <a:pt x="1133" y="2083"/>
                        </a:lnTo>
                        <a:close/>
                        <a:moveTo>
                          <a:pt x="5629" y="4969"/>
                        </a:moveTo>
                        <a:lnTo>
                          <a:pt x="5648" y="4968"/>
                        </a:lnTo>
                        <a:lnTo>
                          <a:pt x="5629" y="4969"/>
                        </a:lnTo>
                        <a:close/>
                        <a:moveTo>
                          <a:pt x="4242" y="1445"/>
                        </a:moveTo>
                        <a:lnTo>
                          <a:pt x="4261" y="1432"/>
                        </a:lnTo>
                        <a:lnTo>
                          <a:pt x="4307" y="1374"/>
                        </a:lnTo>
                        <a:lnTo>
                          <a:pt x="4339" y="1332"/>
                        </a:lnTo>
                        <a:lnTo>
                          <a:pt x="4294" y="1366"/>
                        </a:lnTo>
                        <a:lnTo>
                          <a:pt x="4242" y="1445"/>
                        </a:lnTo>
                        <a:close/>
                        <a:moveTo>
                          <a:pt x="4185" y="1583"/>
                        </a:moveTo>
                        <a:lnTo>
                          <a:pt x="4145" y="1682"/>
                        </a:lnTo>
                        <a:lnTo>
                          <a:pt x="4140" y="1783"/>
                        </a:lnTo>
                        <a:cubicBezTo>
                          <a:pt x="4140" y="1783"/>
                          <a:pt x="4165" y="1844"/>
                          <a:pt x="4171" y="1860"/>
                        </a:cubicBezTo>
                        <a:lnTo>
                          <a:pt x="4151" y="1788"/>
                        </a:lnTo>
                        <a:lnTo>
                          <a:pt x="4158" y="1688"/>
                        </a:lnTo>
                        <a:lnTo>
                          <a:pt x="4185" y="1583"/>
                        </a:lnTo>
                        <a:close/>
                        <a:moveTo>
                          <a:pt x="4171" y="1860"/>
                        </a:moveTo>
                        <a:lnTo>
                          <a:pt x="4172" y="1863"/>
                        </a:lnTo>
                        <a:cubicBezTo>
                          <a:pt x="4172" y="1863"/>
                          <a:pt x="4172" y="1862"/>
                          <a:pt x="4171" y="1860"/>
                        </a:cubicBezTo>
                        <a:close/>
                        <a:moveTo>
                          <a:pt x="4207" y="1550"/>
                        </a:moveTo>
                        <a:lnTo>
                          <a:pt x="4228" y="1495"/>
                        </a:lnTo>
                        <a:lnTo>
                          <a:pt x="4226" y="1474"/>
                        </a:lnTo>
                        <a:lnTo>
                          <a:pt x="4192" y="1561"/>
                        </a:lnTo>
                        <a:lnTo>
                          <a:pt x="4207" y="1550"/>
                        </a:lnTo>
                        <a:close/>
                      </a:path>
                    </a:pathLst>
                  </a:custGeom>
                  <a:solidFill>
                    <a:schemeClr val="accent4"/>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1" name="Guatemala">
                    <a:extLst>
                      <a:ext uri="{FF2B5EF4-FFF2-40B4-BE49-F238E27FC236}">
                        <a16:creationId xmlns:a16="http://schemas.microsoft.com/office/drawing/2014/main" id="{00000000-0008-0000-0A00-000079000000}"/>
                      </a:ext>
                    </a:extLst>
                  </xdr:cNvPr>
                  <xdr:cNvSpPr>
                    <a:spLocks/>
                  </xdr:cNvSpPr>
                </xdr:nvSpPr>
                <xdr:spPr bwMode="auto">
                  <a:xfrm>
                    <a:off x="3102" y="755"/>
                    <a:ext cx="176" cy="184"/>
                  </a:xfrm>
                  <a:custGeom>
                    <a:avLst/>
                    <a:gdLst>
                      <a:gd name="T0" fmla="*/ 469 w 921"/>
                      <a:gd name="T1" fmla="*/ 914 h 962"/>
                      <a:gd name="T2" fmla="*/ 511 w 921"/>
                      <a:gd name="T3" fmla="*/ 870 h 962"/>
                      <a:gd name="T4" fmla="*/ 566 w 921"/>
                      <a:gd name="T5" fmla="*/ 857 h 962"/>
                      <a:gd name="T6" fmla="*/ 604 w 921"/>
                      <a:gd name="T7" fmla="*/ 846 h 962"/>
                      <a:gd name="T8" fmla="*/ 604 w 921"/>
                      <a:gd name="T9" fmla="*/ 829 h 962"/>
                      <a:gd name="T10" fmla="*/ 604 w 921"/>
                      <a:gd name="T11" fmla="*/ 821 h 962"/>
                      <a:gd name="T12" fmla="*/ 665 w 921"/>
                      <a:gd name="T13" fmla="*/ 777 h 962"/>
                      <a:gd name="T14" fmla="*/ 693 w 921"/>
                      <a:gd name="T15" fmla="*/ 717 h 962"/>
                      <a:gd name="T16" fmla="*/ 681 w 921"/>
                      <a:gd name="T17" fmla="*/ 679 h 962"/>
                      <a:gd name="T18" fmla="*/ 717 w 921"/>
                      <a:gd name="T19" fmla="*/ 642 h 962"/>
                      <a:gd name="T20" fmla="*/ 774 w 921"/>
                      <a:gd name="T21" fmla="*/ 582 h 962"/>
                      <a:gd name="T22" fmla="*/ 808 w 921"/>
                      <a:gd name="T23" fmla="*/ 584 h 962"/>
                      <a:gd name="T24" fmla="*/ 871 w 921"/>
                      <a:gd name="T25" fmla="*/ 547 h 962"/>
                      <a:gd name="T26" fmla="*/ 885 w 921"/>
                      <a:gd name="T27" fmla="*/ 509 h 962"/>
                      <a:gd name="T28" fmla="*/ 914 w 921"/>
                      <a:gd name="T29" fmla="*/ 488 h 962"/>
                      <a:gd name="T30" fmla="*/ 921 w 921"/>
                      <a:gd name="T31" fmla="*/ 469 h 962"/>
                      <a:gd name="T32" fmla="*/ 904 w 921"/>
                      <a:gd name="T33" fmla="*/ 454 h 962"/>
                      <a:gd name="T34" fmla="*/ 864 w 921"/>
                      <a:gd name="T35" fmla="*/ 450 h 962"/>
                      <a:gd name="T36" fmla="*/ 852 w 921"/>
                      <a:gd name="T37" fmla="*/ 477 h 962"/>
                      <a:gd name="T38" fmla="*/ 817 w 921"/>
                      <a:gd name="T39" fmla="*/ 453 h 962"/>
                      <a:gd name="T40" fmla="*/ 785 w 921"/>
                      <a:gd name="T41" fmla="*/ 453 h 962"/>
                      <a:gd name="T42" fmla="*/ 771 w 921"/>
                      <a:gd name="T43" fmla="*/ 428 h 962"/>
                      <a:gd name="T44" fmla="*/ 747 w 921"/>
                      <a:gd name="T45" fmla="*/ 429 h 962"/>
                      <a:gd name="T46" fmla="*/ 734 w 921"/>
                      <a:gd name="T47" fmla="*/ 422 h 962"/>
                      <a:gd name="T48" fmla="*/ 702 w 921"/>
                      <a:gd name="T49" fmla="*/ 421 h 962"/>
                      <a:gd name="T50" fmla="*/ 708 w 921"/>
                      <a:gd name="T51" fmla="*/ 7 h 962"/>
                      <a:gd name="T52" fmla="*/ 707 w 921"/>
                      <a:gd name="T53" fmla="*/ 6 h 962"/>
                      <a:gd name="T54" fmla="*/ 321 w 921"/>
                      <a:gd name="T55" fmla="*/ 0 h 962"/>
                      <a:gd name="T56" fmla="*/ 312 w 921"/>
                      <a:gd name="T57" fmla="*/ 117 h 962"/>
                      <a:gd name="T58" fmla="*/ 219 w 921"/>
                      <a:gd name="T59" fmla="*/ 125 h 962"/>
                      <a:gd name="T60" fmla="*/ 252 w 921"/>
                      <a:gd name="T61" fmla="*/ 152 h 962"/>
                      <a:gd name="T62" fmla="*/ 264 w 921"/>
                      <a:gd name="T63" fmla="*/ 175 h 962"/>
                      <a:gd name="T64" fmla="*/ 299 w 921"/>
                      <a:gd name="T65" fmla="*/ 219 h 962"/>
                      <a:gd name="T66" fmla="*/ 335 w 921"/>
                      <a:gd name="T67" fmla="*/ 243 h 962"/>
                      <a:gd name="T68" fmla="*/ 359 w 921"/>
                      <a:gd name="T69" fmla="*/ 243 h 962"/>
                      <a:gd name="T70" fmla="*/ 376 w 921"/>
                      <a:gd name="T71" fmla="*/ 273 h 962"/>
                      <a:gd name="T72" fmla="*/ 381 w 921"/>
                      <a:gd name="T73" fmla="*/ 305 h 962"/>
                      <a:gd name="T74" fmla="*/ 396 w 921"/>
                      <a:gd name="T75" fmla="*/ 322 h 962"/>
                      <a:gd name="T76" fmla="*/ 434 w 921"/>
                      <a:gd name="T77" fmla="*/ 324 h 962"/>
                      <a:gd name="T78" fmla="*/ 458 w 921"/>
                      <a:gd name="T79" fmla="*/ 338 h 962"/>
                      <a:gd name="T80" fmla="*/ 459 w 921"/>
                      <a:gd name="T81" fmla="*/ 367 h 962"/>
                      <a:gd name="T82" fmla="*/ 437 w 921"/>
                      <a:gd name="T83" fmla="*/ 392 h 962"/>
                      <a:gd name="T84" fmla="*/ 152 w 921"/>
                      <a:gd name="T85" fmla="*/ 394 h 962"/>
                      <a:gd name="T86" fmla="*/ 19 w 921"/>
                      <a:gd name="T87" fmla="*/ 605 h 962"/>
                      <a:gd name="T88" fmla="*/ 23 w 921"/>
                      <a:gd name="T89" fmla="*/ 641 h 962"/>
                      <a:gd name="T90" fmla="*/ 27 w 921"/>
                      <a:gd name="T91" fmla="*/ 652 h 962"/>
                      <a:gd name="T92" fmla="*/ 23 w 921"/>
                      <a:gd name="T93" fmla="*/ 675 h 962"/>
                      <a:gd name="T94" fmla="*/ 32 w 921"/>
                      <a:gd name="T95" fmla="*/ 692 h 962"/>
                      <a:gd name="T96" fmla="*/ 38 w 921"/>
                      <a:gd name="T97" fmla="*/ 698 h 962"/>
                      <a:gd name="T98" fmla="*/ 36 w 921"/>
                      <a:gd name="T99" fmla="*/ 717 h 962"/>
                      <a:gd name="T100" fmla="*/ 16 w 921"/>
                      <a:gd name="T101" fmla="*/ 733 h 962"/>
                      <a:gd name="T102" fmla="*/ 7 w 921"/>
                      <a:gd name="T103" fmla="*/ 757 h 962"/>
                      <a:gd name="T104" fmla="*/ 0 w 921"/>
                      <a:gd name="T105" fmla="*/ 763 h 962"/>
                      <a:gd name="T106" fmla="*/ 36 w 921"/>
                      <a:gd name="T107" fmla="*/ 807 h 962"/>
                      <a:gd name="T108" fmla="*/ 63 w 921"/>
                      <a:gd name="T109" fmla="*/ 852 h 962"/>
                      <a:gd name="T110" fmla="*/ 97 w 921"/>
                      <a:gd name="T111" fmla="*/ 855 h 962"/>
                      <a:gd name="T112" fmla="*/ 127 w 921"/>
                      <a:gd name="T113" fmla="*/ 892 h 962"/>
                      <a:gd name="T114" fmla="*/ 244 w 921"/>
                      <a:gd name="T115" fmla="*/ 937 h 962"/>
                      <a:gd name="T116" fmla="*/ 313 w 921"/>
                      <a:gd name="T117" fmla="*/ 939 h 962"/>
                      <a:gd name="T118" fmla="*/ 366 w 921"/>
                      <a:gd name="T119" fmla="*/ 933 h 962"/>
                      <a:gd name="T120" fmla="*/ 452 w 921"/>
                      <a:gd name="T121" fmla="*/ 962 h 962"/>
                      <a:gd name="T122" fmla="*/ 468 w 921"/>
                      <a:gd name="T123" fmla="*/ 937 h 962"/>
                      <a:gd name="T124" fmla="*/ 469 w 921"/>
                      <a:gd name="T125" fmla="*/ 914 h 9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921" h="962">
                        <a:moveTo>
                          <a:pt x="469" y="914"/>
                        </a:moveTo>
                        <a:lnTo>
                          <a:pt x="511" y="870"/>
                        </a:lnTo>
                        <a:lnTo>
                          <a:pt x="566" y="857"/>
                        </a:lnTo>
                        <a:lnTo>
                          <a:pt x="604" y="846"/>
                        </a:lnTo>
                        <a:lnTo>
                          <a:pt x="604" y="829"/>
                        </a:lnTo>
                        <a:lnTo>
                          <a:pt x="604" y="821"/>
                        </a:lnTo>
                        <a:lnTo>
                          <a:pt x="665" y="777"/>
                        </a:lnTo>
                        <a:lnTo>
                          <a:pt x="693" y="717"/>
                        </a:lnTo>
                        <a:lnTo>
                          <a:pt x="681" y="679"/>
                        </a:lnTo>
                        <a:lnTo>
                          <a:pt x="717" y="642"/>
                        </a:lnTo>
                        <a:lnTo>
                          <a:pt x="774" y="582"/>
                        </a:lnTo>
                        <a:lnTo>
                          <a:pt x="808" y="584"/>
                        </a:lnTo>
                        <a:lnTo>
                          <a:pt x="871" y="547"/>
                        </a:lnTo>
                        <a:lnTo>
                          <a:pt x="885" y="509"/>
                        </a:lnTo>
                        <a:lnTo>
                          <a:pt x="914" y="488"/>
                        </a:lnTo>
                        <a:lnTo>
                          <a:pt x="921" y="469"/>
                        </a:lnTo>
                        <a:lnTo>
                          <a:pt x="904" y="454"/>
                        </a:lnTo>
                        <a:lnTo>
                          <a:pt x="864" y="450"/>
                        </a:lnTo>
                        <a:lnTo>
                          <a:pt x="852" y="477"/>
                        </a:lnTo>
                        <a:lnTo>
                          <a:pt x="817" y="453"/>
                        </a:lnTo>
                        <a:lnTo>
                          <a:pt x="785" y="453"/>
                        </a:lnTo>
                        <a:lnTo>
                          <a:pt x="771" y="428"/>
                        </a:lnTo>
                        <a:lnTo>
                          <a:pt x="747" y="429"/>
                        </a:lnTo>
                        <a:lnTo>
                          <a:pt x="734" y="422"/>
                        </a:lnTo>
                        <a:lnTo>
                          <a:pt x="702" y="421"/>
                        </a:lnTo>
                        <a:lnTo>
                          <a:pt x="708" y="7"/>
                        </a:lnTo>
                        <a:lnTo>
                          <a:pt x="707" y="6"/>
                        </a:lnTo>
                        <a:lnTo>
                          <a:pt x="321" y="0"/>
                        </a:lnTo>
                        <a:lnTo>
                          <a:pt x="312" y="117"/>
                        </a:lnTo>
                        <a:lnTo>
                          <a:pt x="219" y="125"/>
                        </a:lnTo>
                        <a:lnTo>
                          <a:pt x="252" y="152"/>
                        </a:lnTo>
                        <a:lnTo>
                          <a:pt x="264" y="175"/>
                        </a:lnTo>
                        <a:lnTo>
                          <a:pt x="299" y="219"/>
                        </a:lnTo>
                        <a:lnTo>
                          <a:pt x="335" y="243"/>
                        </a:lnTo>
                        <a:lnTo>
                          <a:pt x="359" y="243"/>
                        </a:lnTo>
                        <a:lnTo>
                          <a:pt x="376" y="273"/>
                        </a:lnTo>
                        <a:lnTo>
                          <a:pt x="381" y="305"/>
                        </a:lnTo>
                        <a:lnTo>
                          <a:pt x="396" y="322"/>
                        </a:lnTo>
                        <a:lnTo>
                          <a:pt x="434" y="324"/>
                        </a:lnTo>
                        <a:lnTo>
                          <a:pt x="458" y="338"/>
                        </a:lnTo>
                        <a:lnTo>
                          <a:pt x="459" y="367"/>
                        </a:lnTo>
                        <a:lnTo>
                          <a:pt x="437" y="392"/>
                        </a:lnTo>
                        <a:lnTo>
                          <a:pt x="152" y="394"/>
                        </a:lnTo>
                        <a:lnTo>
                          <a:pt x="19" y="605"/>
                        </a:lnTo>
                        <a:lnTo>
                          <a:pt x="23" y="641"/>
                        </a:lnTo>
                        <a:lnTo>
                          <a:pt x="27" y="652"/>
                        </a:lnTo>
                        <a:lnTo>
                          <a:pt x="23" y="675"/>
                        </a:lnTo>
                        <a:lnTo>
                          <a:pt x="32" y="692"/>
                        </a:lnTo>
                        <a:lnTo>
                          <a:pt x="38" y="698"/>
                        </a:lnTo>
                        <a:lnTo>
                          <a:pt x="36" y="717"/>
                        </a:lnTo>
                        <a:lnTo>
                          <a:pt x="16" y="733"/>
                        </a:lnTo>
                        <a:lnTo>
                          <a:pt x="7" y="757"/>
                        </a:lnTo>
                        <a:lnTo>
                          <a:pt x="0" y="763"/>
                        </a:lnTo>
                        <a:lnTo>
                          <a:pt x="36" y="807"/>
                        </a:lnTo>
                        <a:lnTo>
                          <a:pt x="63" y="852"/>
                        </a:lnTo>
                        <a:lnTo>
                          <a:pt x="97" y="855"/>
                        </a:lnTo>
                        <a:lnTo>
                          <a:pt x="127" y="892"/>
                        </a:lnTo>
                        <a:lnTo>
                          <a:pt x="244" y="937"/>
                        </a:lnTo>
                        <a:lnTo>
                          <a:pt x="313" y="939"/>
                        </a:lnTo>
                        <a:lnTo>
                          <a:pt x="366" y="933"/>
                        </a:lnTo>
                        <a:lnTo>
                          <a:pt x="452" y="962"/>
                        </a:lnTo>
                        <a:lnTo>
                          <a:pt x="468" y="937"/>
                        </a:lnTo>
                        <a:lnTo>
                          <a:pt x="469" y="914"/>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2" name="Belize">
                    <a:extLst>
                      <a:ext uri="{FF2B5EF4-FFF2-40B4-BE49-F238E27FC236}">
                        <a16:creationId xmlns:a16="http://schemas.microsoft.com/office/drawing/2014/main" id="{00000000-0008-0000-0A00-00007A000000}"/>
                      </a:ext>
                    </a:extLst>
                  </xdr:cNvPr>
                  <xdr:cNvSpPr>
                    <a:spLocks/>
                  </xdr:cNvSpPr>
                </xdr:nvSpPr>
                <xdr:spPr bwMode="auto">
                  <a:xfrm>
                    <a:off x="3236" y="728"/>
                    <a:ext cx="50" cy="109"/>
                  </a:xfrm>
                  <a:custGeom>
                    <a:avLst/>
                    <a:gdLst>
                      <a:gd name="T0" fmla="*/ 151 w 261"/>
                      <a:gd name="T1" fmla="*/ 9 h 570"/>
                      <a:gd name="T2" fmla="*/ 142 w 261"/>
                      <a:gd name="T3" fmla="*/ 27 h 570"/>
                      <a:gd name="T4" fmla="*/ 133 w 261"/>
                      <a:gd name="T5" fmla="*/ 60 h 570"/>
                      <a:gd name="T6" fmla="*/ 105 w 261"/>
                      <a:gd name="T7" fmla="*/ 99 h 570"/>
                      <a:gd name="T8" fmla="*/ 102 w 261"/>
                      <a:gd name="T9" fmla="*/ 108 h 570"/>
                      <a:gd name="T10" fmla="*/ 85 w 261"/>
                      <a:gd name="T11" fmla="*/ 112 h 570"/>
                      <a:gd name="T12" fmla="*/ 77 w 261"/>
                      <a:gd name="T13" fmla="*/ 124 h 570"/>
                      <a:gd name="T14" fmla="*/ 67 w 261"/>
                      <a:gd name="T15" fmla="*/ 117 h 570"/>
                      <a:gd name="T16" fmla="*/ 65 w 261"/>
                      <a:gd name="T17" fmla="*/ 100 h 570"/>
                      <a:gd name="T18" fmla="*/ 33 w 261"/>
                      <a:gd name="T19" fmla="*/ 98 h 570"/>
                      <a:gd name="T20" fmla="*/ 9 w 261"/>
                      <a:gd name="T21" fmla="*/ 115 h 570"/>
                      <a:gd name="T22" fmla="*/ 6 w 261"/>
                      <a:gd name="T23" fmla="*/ 147 h 570"/>
                      <a:gd name="T24" fmla="*/ 5 w 261"/>
                      <a:gd name="T25" fmla="*/ 147 h 570"/>
                      <a:gd name="T26" fmla="*/ 6 w 261"/>
                      <a:gd name="T27" fmla="*/ 148 h 570"/>
                      <a:gd name="T28" fmla="*/ 0 w 261"/>
                      <a:gd name="T29" fmla="*/ 562 h 570"/>
                      <a:gd name="T30" fmla="*/ 32 w 261"/>
                      <a:gd name="T31" fmla="*/ 563 h 570"/>
                      <a:gd name="T32" fmla="*/ 45 w 261"/>
                      <a:gd name="T33" fmla="*/ 570 h 570"/>
                      <a:gd name="T34" fmla="*/ 69 w 261"/>
                      <a:gd name="T35" fmla="*/ 569 h 570"/>
                      <a:gd name="T36" fmla="*/ 69 w 261"/>
                      <a:gd name="T37" fmla="*/ 568 h 570"/>
                      <a:gd name="T38" fmla="*/ 86 w 261"/>
                      <a:gd name="T39" fmla="*/ 531 h 570"/>
                      <a:gd name="T40" fmla="*/ 128 w 261"/>
                      <a:gd name="T41" fmla="*/ 488 h 570"/>
                      <a:gd name="T42" fmla="*/ 152 w 261"/>
                      <a:gd name="T43" fmla="*/ 509 h 570"/>
                      <a:gd name="T44" fmla="*/ 215 w 261"/>
                      <a:gd name="T45" fmla="*/ 422 h 570"/>
                      <a:gd name="T46" fmla="*/ 237 w 261"/>
                      <a:gd name="T47" fmla="*/ 361 h 570"/>
                      <a:gd name="T48" fmla="*/ 239 w 261"/>
                      <a:gd name="T49" fmla="*/ 287 h 570"/>
                      <a:gd name="T50" fmla="*/ 215 w 261"/>
                      <a:gd name="T51" fmla="*/ 263 h 570"/>
                      <a:gd name="T52" fmla="*/ 224 w 261"/>
                      <a:gd name="T53" fmla="*/ 197 h 570"/>
                      <a:gd name="T54" fmla="*/ 248 w 261"/>
                      <a:gd name="T55" fmla="*/ 157 h 570"/>
                      <a:gd name="T56" fmla="*/ 255 w 261"/>
                      <a:gd name="T57" fmla="*/ 48 h 570"/>
                      <a:gd name="T58" fmla="*/ 261 w 261"/>
                      <a:gd name="T59" fmla="*/ 24 h 570"/>
                      <a:gd name="T60" fmla="*/ 256 w 261"/>
                      <a:gd name="T61" fmla="*/ 0 h 570"/>
                      <a:gd name="T62" fmla="*/ 227 w 261"/>
                      <a:gd name="T63" fmla="*/ 0 h 570"/>
                      <a:gd name="T64" fmla="*/ 205 w 261"/>
                      <a:gd name="T65" fmla="*/ 21 h 570"/>
                      <a:gd name="T66" fmla="*/ 194 w 261"/>
                      <a:gd name="T67" fmla="*/ 1 h 570"/>
                      <a:gd name="T68" fmla="*/ 178 w 261"/>
                      <a:gd name="T69" fmla="*/ 0 h 570"/>
                      <a:gd name="T70" fmla="*/ 151 w 261"/>
                      <a:gd name="T71" fmla="*/ 9 h 5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261" h="570">
                        <a:moveTo>
                          <a:pt x="151" y="9"/>
                        </a:moveTo>
                        <a:lnTo>
                          <a:pt x="142" y="27"/>
                        </a:lnTo>
                        <a:lnTo>
                          <a:pt x="133" y="60"/>
                        </a:lnTo>
                        <a:lnTo>
                          <a:pt x="105" y="99"/>
                        </a:lnTo>
                        <a:lnTo>
                          <a:pt x="102" y="108"/>
                        </a:lnTo>
                        <a:lnTo>
                          <a:pt x="85" y="112"/>
                        </a:lnTo>
                        <a:lnTo>
                          <a:pt x="77" y="124"/>
                        </a:lnTo>
                        <a:lnTo>
                          <a:pt x="67" y="117"/>
                        </a:lnTo>
                        <a:lnTo>
                          <a:pt x="65" y="100"/>
                        </a:lnTo>
                        <a:lnTo>
                          <a:pt x="33" y="98"/>
                        </a:lnTo>
                        <a:lnTo>
                          <a:pt x="9" y="115"/>
                        </a:lnTo>
                        <a:lnTo>
                          <a:pt x="6" y="147"/>
                        </a:lnTo>
                        <a:lnTo>
                          <a:pt x="5" y="147"/>
                        </a:lnTo>
                        <a:lnTo>
                          <a:pt x="6" y="148"/>
                        </a:lnTo>
                        <a:lnTo>
                          <a:pt x="0" y="562"/>
                        </a:lnTo>
                        <a:lnTo>
                          <a:pt x="32" y="563"/>
                        </a:lnTo>
                        <a:lnTo>
                          <a:pt x="45" y="570"/>
                        </a:lnTo>
                        <a:lnTo>
                          <a:pt x="69" y="569"/>
                        </a:lnTo>
                        <a:lnTo>
                          <a:pt x="69" y="568"/>
                        </a:lnTo>
                        <a:lnTo>
                          <a:pt x="86" y="531"/>
                        </a:lnTo>
                        <a:lnTo>
                          <a:pt x="128" y="488"/>
                        </a:lnTo>
                        <a:lnTo>
                          <a:pt x="152" y="509"/>
                        </a:lnTo>
                        <a:lnTo>
                          <a:pt x="215" y="422"/>
                        </a:lnTo>
                        <a:lnTo>
                          <a:pt x="237" y="361"/>
                        </a:lnTo>
                        <a:lnTo>
                          <a:pt x="239" y="287"/>
                        </a:lnTo>
                        <a:lnTo>
                          <a:pt x="215" y="263"/>
                        </a:lnTo>
                        <a:lnTo>
                          <a:pt x="224" y="197"/>
                        </a:lnTo>
                        <a:lnTo>
                          <a:pt x="248" y="157"/>
                        </a:lnTo>
                        <a:lnTo>
                          <a:pt x="255" y="48"/>
                        </a:lnTo>
                        <a:lnTo>
                          <a:pt x="261" y="24"/>
                        </a:lnTo>
                        <a:lnTo>
                          <a:pt x="256" y="0"/>
                        </a:lnTo>
                        <a:lnTo>
                          <a:pt x="227" y="0"/>
                        </a:lnTo>
                        <a:lnTo>
                          <a:pt x="205" y="21"/>
                        </a:lnTo>
                        <a:lnTo>
                          <a:pt x="194" y="1"/>
                        </a:lnTo>
                        <a:lnTo>
                          <a:pt x="178" y="0"/>
                        </a:lnTo>
                        <a:lnTo>
                          <a:pt x="151" y="9"/>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3" name="El Salvador">
                    <a:extLst>
                      <a:ext uri="{FF2B5EF4-FFF2-40B4-BE49-F238E27FC236}">
                        <a16:creationId xmlns:a16="http://schemas.microsoft.com/office/drawing/2014/main" id="{00000000-0008-0000-0A00-00007B000000}"/>
                      </a:ext>
                    </a:extLst>
                  </xdr:cNvPr>
                  <xdr:cNvSpPr>
                    <a:spLocks/>
                  </xdr:cNvSpPr>
                </xdr:nvSpPr>
                <xdr:spPr bwMode="auto">
                  <a:xfrm>
                    <a:off x="3188" y="904"/>
                    <a:ext cx="106" cy="63"/>
                  </a:xfrm>
                  <a:custGeom>
                    <a:avLst/>
                    <a:gdLst>
                      <a:gd name="T0" fmla="*/ 551 w 556"/>
                      <a:gd name="T1" fmla="*/ 199 h 327"/>
                      <a:gd name="T2" fmla="*/ 546 w 556"/>
                      <a:gd name="T3" fmla="*/ 182 h 327"/>
                      <a:gd name="T4" fmla="*/ 556 w 556"/>
                      <a:gd name="T5" fmla="*/ 141 h 327"/>
                      <a:gd name="T6" fmla="*/ 556 w 556"/>
                      <a:gd name="T7" fmla="*/ 104 h 327"/>
                      <a:gd name="T8" fmla="*/ 526 w 556"/>
                      <a:gd name="T9" fmla="*/ 94 h 327"/>
                      <a:gd name="T10" fmla="*/ 504 w 556"/>
                      <a:gd name="T11" fmla="*/ 87 h 327"/>
                      <a:gd name="T12" fmla="*/ 466 w 556"/>
                      <a:gd name="T13" fmla="*/ 90 h 327"/>
                      <a:gd name="T14" fmla="*/ 457 w 556"/>
                      <a:gd name="T15" fmla="*/ 116 h 327"/>
                      <a:gd name="T16" fmla="*/ 448 w 556"/>
                      <a:gd name="T17" fmla="*/ 136 h 327"/>
                      <a:gd name="T18" fmla="*/ 420 w 556"/>
                      <a:gd name="T19" fmla="*/ 117 h 327"/>
                      <a:gd name="T20" fmla="*/ 413 w 556"/>
                      <a:gd name="T21" fmla="*/ 91 h 327"/>
                      <a:gd name="T22" fmla="*/ 386 w 556"/>
                      <a:gd name="T23" fmla="*/ 56 h 327"/>
                      <a:gd name="T24" fmla="*/ 341 w 556"/>
                      <a:gd name="T25" fmla="*/ 46 h 327"/>
                      <a:gd name="T26" fmla="*/ 298 w 556"/>
                      <a:gd name="T27" fmla="*/ 53 h 327"/>
                      <a:gd name="T28" fmla="*/ 277 w 556"/>
                      <a:gd name="T29" fmla="*/ 29 h 327"/>
                      <a:gd name="T30" fmla="*/ 252 w 556"/>
                      <a:gd name="T31" fmla="*/ 20 h 327"/>
                      <a:gd name="T32" fmla="*/ 245 w 556"/>
                      <a:gd name="T33" fmla="*/ 9 h 327"/>
                      <a:gd name="T34" fmla="*/ 208 w 556"/>
                      <a:gd name="T35" fmla="*/ 0 h 327"/>
                      <a:gd name="T36" fmla="*/ 191 w 556"/>
                      <a:gd name="T37" fmla="*/ 13 h 327"/>
                      <a:gd name="T38" fmla="*/ 152 w 556"/>
                      <a:gd name="T39" fmla="*/ 41 h 327"/>
                      <a:gd name="T40" fmla="*/ 152 w 556"/>
                      <a:gd name="T41" fmla="*/ 49 h 327"/>
                      <a:gd name="T42" fmla="*/ 152 w 556"/>
                      <a:gd name="T43" fmla="*/ 66 h 327"/>
                      <a:gd name="T44" fmla="*/ 114 w 556"/>
                      <a:gd name="T45" fmla="*/ 77 h 327"/>
                      <a:gd name="T46" fmla="*/ 59 w 556"/>
                      <a:gd name="T47" fmla="*/ 90 h 327"/>
                      <a:gd name="T48" fmla="*/ 18 w 556"/>
                      <a:gd name="T49" fmla="*/ 134 h 327"/>
                      <a:gd name="T50" fmla="*/ 16 w 556"/>
                      <a:gd name="T51" fmla="*/ 157 h 327"/>
                      <a:gd name="T52" fmla="*/ 0 w 556"/>
                      <a:gd name="T53" fmla="*/ 182 h 327"/>
                      <a:gd name="T54" fmla="*/ 20 w 556"/>
                      <a:gd name="T55" fmla="*/ 190 h 327"/>
                      <a:gd name="T56" fmla="*/ 64 w 556"/>
                      <a:gd name="T57" fmla="*/ 190 h 327"/>
                      <a:gd name="T58" fmla="*/ 99 w 556"/>
                      <a:gd name="T59" fmla="*/ 223 h 327"/>
                      <a:gd name="T60" fmla="*/ 150 w 556"/>
                      <a:gd name="T61" fmla="*/ 234 h 327"/>
                      <a:gd name="T62" fmla="*/ 157 w 556"/>
                      <a:gd name="T63" fmla="*/ 234 h 327"/>
                      <a:gd name="T64" fmla="*/ 176 w 556"/>
                      <a:gd name="T65" fmla="*/ 233 h 327"/>
                      <a:gd name="T66" fmla="*/ 251 w 556"/>
                      <a:gd name="T67" fmla="*/ 266 h 327"/>
                      <a:gd name="T68" fmla="*/ 322 w 556"/>
                      <a:gd name="T69" fmla="*/ 305 h 327"/>
                      <a:gd name="T70" fmla="*/ 331 w 556"/>
                      <a:gd name="T71" fmla="*/ 286 h 327"/>
                      <a:gd name="T72" fmla="*/ 299 w 556"/>
                      <a:gd name="T73" fmla="*/ 268 h 327"/>
                      <a:gd name="T74" fmla="*/ 315 w 556"/>
                      <a:gd name="T75" fmla="*/ 258 h 327"/>
                      <a:gd name="T76" fmla="*/ 356 w 556"/>
                      <a:gd name="T77" fmla="*/ 260 h 327"/>
                      <a:gd name="T78" fmla="*/ 389 w 556"/>
                      <a:gd name="T79" fmla="*/ 305 h 327"/>
                      <a:gd name="T80" fmla="*/ 413 w 556"/>
                      <a:gd name="T81" fmla="*/ 326 h 327"/>
                      <a:gd name="T82" fmla="*/ 514 w 556"/>
                      <a:gd name="T83" fmla="*/ 327 h 327"/>
                      <a:gd name="T84" fmla="*/ 543 w 556"/>
                      <a:gd name="T85" fmla="*/ 287 h 327"/>
                      <a:gd name="T86" fmla="*/ 532 w 556"/>
                      <a:gd name="T87" fmla="*/ 266 h 327"/>
                      <a:gd name="T88" fmla="*/ 545 w 556"/>
                      <a:gd name="T89" fmla="*/ 254 h 327"/>
                      <a:gd name="T90" fmla="*/ 539 w 556"/>
                      <a:gd name="T91" fmla="*/ 233 h 327"/>
                      <a:gd name="T92" fmla="*/ 551 w 556"/>
                      <a:gd name="T93" fmla="*/ 199 h 3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556" h="327">
                        <a:moveTo>
                          <a:pt x="551" y="199"/>
                        </a:moveTo>
                        <a:lnTo>
                          <a:pt x="546" y="182"/>
                        </a:lnTo>
                        <a:lnTo>
                          <a:pt x="556" y="141"/>
                        </a:lnTo>
                        <a:lnTo>
                          <a:pt x="556" y="104"/>
                        </a:lnTo>
                        <a:lnTo>
                          <a:pt x="526" y="94"/>
                        </a:lnTo>
                        <a:lnTo>
                          <a:pt x="504" y="87"/>
                        </a:lnTo>
                        <a:lnTo>
                          <a:pt x="466" y="90"/>
                        </a:lnTo>
                        <a:lnTo>
                          <a:pt x="457" y="116"/>
                        </a:lnTo>
                        <a:lnTo>
                          <a:pt x="448" y="136"/>
                        </a:lnTo>
                        <a:lnTo>
                          <a:pt x="420" y="117"/>
                        </a:lnTo>
                        <a:lnTo>
                          <a:pt x="413" y="91"/>
                        </a:lnTo>
                        <a:lnTo>
                          <a:pt x="386" y="56"/>
                        </a:lnTo>
                        <a:lnTo>
                          <a:pt x="341" y="46"/>
                        </a:lnTo>
                        <a:lnTo>
                          <a:pt x="298" y="53"/>
                        </a:lnTo>
                        <a:lnTo>
                          <a:pt x="277" y="29"/>
                        </a:lnTo>
                        <a:lnTo>
                          <a:pt x="252" y="20"/>
                        </a:lnTo>
                        <a:lnTo>
                          <a:pt x="245" y="9"/>
                        </a:lnTo>
                        <a:lnTo>
                          <a:pt x="208" y="0"/>
                        </a:lnTo>
                        <a:lnTo>
                          <a:pt x="191" y="13"/>
                        </a:lnTo>
                        <a:lnTo>
                          <a:pt x="152" y="41"/>
                        </a:lnTo>
                        <a:lnTo>
                          <a:pt x="152" y="49"/>
                        </a:lnTo>
                        <a:lnTo>
                          <a:pt x="152" y="66"/>
                        </a:lnTo>
                        <a:lnTo>
                          <a:pt x="114" y="77"/>
                        </a:lnTo>
                        <a:lnTo>
                          <a:pt x="59" y="90"/>
                        </a:lnTo>
                        <a:lnTo>
                          <a:pt x="18" y="134"/>
                        </a:lnTo>
                        <a:lnTo>
                          <a:pt x="16" y="157"/>
                        </a:lnTo>
                        <a:lnTo>
                          <a:pt x="0" y="182"/>
                        </a:lnTo>
                        <a:lnTo>
                          <a:pt x="20" y="190"/>
                        </a:lnTo>
                        <a:lnTo>
                          <a:pt x="64" y="190"/>
                        </a:lnTo>
                        <a:lnTo>
                          <a:pt x="99" y="223"/>
                        </a:lnTo>
                        <a:lnTo>
                          <a:pt x="150" y="234"/>
                        </a:lnTo>
                        <a:lnTo>
                          <a:pt x="157" y="234"/>
                        </a:lnTo>
                        <a:lnTo>
                          <a:pt x="176" y="233"/>
                        </a:lnTo>
                        <a:lnTo>
                          <a:pt x="251" y="266"/>
                        </a:lnTo>
                        <a:lnTo>
                          <a:pt x="322" y="305"/>
                        </a:lnTo>
                        <a:lnTo>
                          <a:pt x="331" y="286"/>
                        </a:lnTo>
                        <a:lnTo>
                          <a:pt x="299" y="268"/>
                        </a:lnTo>
                        <a:lnTo>
                          <a:pt x="315" y="258"/>
                        </a:lnTo>
                        <a:lnTo>
                          <a:pt x="356" y="260"/>
                        </a:lnTo>
                        <a:lnTo>
                          <a:pt x="389" y="305"/>
                        </a:lnTo>
                        <a:lnTo>
                          <a:pt x="413" y="326"/>
                        </a:lnTo>
                        <a:lnTo>
                          <a:pt x="514" y="327"/>
                        </a:lnTo>
                        <a:lnTo>
                          <a:pt x="543" y="287"/>
                        </a:lnTo>
                        <a:lnTo>
                          <a:pt x="532" y="266"/>
                        </a:lnTo>
                        <a:lnTo>
                          <a:pt x="545" y="254"/>
                        </a:lnTo>
                        <a:lnTo>
                          <a:pt x="539" y="233"/>
                        </a:lnTo>
                        <a:lnTo>
                          <a:pt x="551" y="199"/>
                        </a:lnTo>
                        <a:close/>
                      </a:path>
                    </a:pathLst>
                  </a:custGeom>
                  <a:solidFill>
                    <a:schemeClr val="accent4"/>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4" name="Honduras">
                    <a:extLst>
                      <a:ext uri="{FF2B5EF4-FFF2-40B4-BE49-F238E27FC236}">
                        <a16:creationId xmlns:a16="http://schemas.microsoft.com/office/drawing/2014/main" id="{00000000-0008-0000-0A00-00007C000000}"/>
                      </a:ext>
                    </a:extLst>
                  </xdr:cNvPr>
                  <xdr:cNvSpPr>
                    <a:spLocks/>
                  </xdr:cNvSpPr>
                </xdr:nvSpPr>
                <xdr:spPr bwMode="auto">
                  <a:xfrm>
                    <a:off x="3225" y="829"/>
                    <a:ext cx="271" cy="138"/>
                  </a:xfrm>
                  <a:custGeom>
                    <a:avLst/>
                    <a:gdLst>
                      <a:gd name="T0" fmla="*/ 555 w 1419"/>
                      <a:gd name="T1" fmla="*/ 677 h 720"/>
                      <a:gd name="T2" fmla="*/ 562 w 1419"/>
                      <a:gd name="T3" fmla="*/ 587 h 720"/>
                      <a:gd name="T4" fmla="*/ 626 w 1419"/>
                      <a:gd name="T5" fmla="*/ 537 h 720"/>
                      <a:gd name="T6" fmla="*/ 752 w 1419"/>
                      <a:gd name="T7" fmla="*/ 507 h 720"/>
                      <a:gd name="T8" fmla="*/ 801 w 1419"/>
                      <a:gd name="T9" fmla="*/ 525 h 720"/>
                      <a:gd name="T10" fmla="*/ 844 w 1419"/>
                      <a:gd name="T11" fmla="*/ 511 h 720"/>
                      <a:gd name="T12" fmla="*/ 935 w 1419"/>
                      <a:gd name="T13" fmla="*/ 451 h 720"/>
                      <a:gd name="T14" fmla="*/ 959 w 1419"/>
                      <a:gd name="T15" fmla="*/ 415 h 720"/>
                      <a:gd name="T16" fmla="*/ 1036 w 1419"/>
                      <a:gd name="T17" fmla="*/ 359 h 720"/>
                      <a:gd name="T18" fmla="*/ 1064 w 1419"/>
                      <a:gd name="T19" fmla="*/ 317 h 720"/>
                      <a:gd name="T20" fmla="*/ 1102 w 1419"/>
                      <a:gd name="T21" fmla="*/ 361 h 720"/>
                      <a:gd name="T22" fmla="*/ 1171 w 1419"/>
                      <a:gd name="T23" fmla="*/ 362 h 720"/>
                      <a:gd name="T24" fmla="*/ 1218 w 1419"/>
                      <a:gd name="T25" fmla="*/ 332 h 720"/>
                      <a:gd name="T26" fmla="*/ 1286 w 1419"/>
                      <a:gd name="T27" fmla="*/ 290 h 720"/>
                      <a:gd name="T28" fmla="*/ 1315 w 1419"/>
                      <a:gd name="T29" fmla="*/ 250 h 720"/>
                      <a:gd name="T30" fmla="*/ 1348 w 1419"/>
                      <a:gd name="T31" fmla="*/ 268 h 720"/>
                      <a:gd name="T32" fmla="*/ 1405 w 1419"/>
                      <a:gd name="T33" fmla="*/ 260 h 720"/>
                      <a:gd name="T34" fmla="*/ 1406 w 1419"/>
                      <a:gd name="T35" fmla="*/ 223 h 720"/>
                      <a:gd name="T36" fmla="*/ 1307 w 1419"/>
                      <a:gd name="T37" fmla="*/ 160 h 720"/>
                      <a:gd name="T38" fmla="*/ 1323 w 1419"/>
                      <a:gd name="T39" fmla="*/ 205 h 720"/>
                      <a:gd name="T40" fmla="*/ 1217 w 1419"/>
                      <a:gd name="T41" fmla="*/ 197 h 720"/>
                      <a:gd name="T42" fmla="*/ 1153 w 1419"/>
                      <a:gd name="T43" fmla="*/ 175 h 720"/>
                      <a:gd name="T44" fmla="*/ 1126 w 1419"/>
                      <a:gd name="T45" fmla="*/ 157 h 720"/>
                      <a:gd name="T46" fmla="*/ 1151 w 1419"/>
                      <a:gd name="T47" fmla="*/ 128 h 720"/>
                      <a:gd name="T48" fmla="*/ 1206 w 1419"/>
                      <a:gd name="T49" fmla="*/ 132 h 720"/>
                      <a:gd name="T50" fmla="*/ 1273 w 1419"/>
                      <a:gd name="T51" fmla="*/ 143 h 720"/>
                      <a:gd name="T52" fmla="*/ 1179 w 1419"/>
                      <a:gd name="T53" fmla="*/ 80 h 720"/>
                      <a:gd name="T54" fmla="*/ 1103 w 1419"/>
                      <a:gd name="T55" fmla="*/ 85 h 720"/>
                      <a:gd name="T56" fmla="*/ 1069 w 1419"/>
                      <a:gd name="T57" fmla="*/ 101 h 720"/>
                      <a:gd name="T58" fmla="*/ 943 w 1419"/>
                      <a:gd name="T59" fmla="*/ 71 h 720"/>
                      <a:gd name="T60" fmla="*/ 797 w 1419"/>
                      <a:gd name="T61" fmla="*/ 22 h 720"/>
                      <a:gd name="T62" fmla="*/ 741 w 1419"/>
                      <a:gd name="T63" fmla="*/ 27 h 720"/>
                      <a:gd name="T64" fmla="*/ 723 w 1419"/>
                      <a:gd name="T65" fmla="*/ 55 h 720"/>
                      <a:gd name="T66" fmla="*/ 663 w 1419"/>
                      <a:gd name="T67" fmla="*/ 58 h 720"/>
                      <a:gd name="T68" fmla="*/ 495 w 1419"/>
                      <a:gd name="T69" fmla="*/ 69 h 720"/>
                      <a:gd name="T70" fmla="*/ 306 w 1419"/>
                      <a:gd name="T71" fmla="*/ 104 h 720"/>
                      <a:gd name="T72" fmla="*/ 271 w 1419"/>
                      <a:gd name="T73" fmla="*/ 101 h 720"/>
                      <a:gd name="T74" fmla="*/ 228 w 1419"/>
                      <a:gd name="T75" fmla="*/ 160 h 720"/>
                      <a:gd name="T76" fmla="*/ 131 w 1419"/>
                      <a:gd name="T77" fmla="*/ 195 h 720"/>
                      <a:gd name="T78" fmla="*/ 38 w 1419"/>
                      <a:gd name="T79" fmla="*/ 292 h 720"/>
                      <a:gd name="T80" fmla="*/ 22 w 1419"/>
                      <a:gd name="T81" fmla="*/ 390 h 720"/>
                      <a:gd name="T82" fmla="*/ 17 w 1419"/>
                      <a:gd name="T83" fmla="*/ 393 h 720"/>
                      <a:gd name="T84" fmla="*/ 61 w 1419"/>
                      <a:gd name="T85" fmla="*/ 413 h 720"/>
                      <a:gd name="T86" fmla="*/ 107 w 1419"/>
                      <a:gd name="T87" fmla="*/ 446 h 720"/>
                      <a:gd name="T88" fmla="*/ 195 w 1419"/>
                      <a:gd name="T89" fmla="*/ 449 h 720"/>
                      <a:gd name="T90" fmla="*/ 229 w 1419"/>
                      <a:gd name="T91" fmla="*/ 510 h 720"/>
                      <a:gd name="T92" fmla="*/ 266 w 1419"/>
                      <a:gd name="T93" fmla="*/ 509 h 720"/>
                      <a:gd name="T94" fmla="*/ 313 w 1419"/>
                      <a:gd name="T95" fmla="*/ 480 h 720"/>
                      <a:gd name="T96" fmla="*/ 365 w 1419"/>
                      <a:gd name="T97" fmla="*/ 497 h 720"/>
                      <a:gd name="T98" fmla="*/ 355 w 1419"/>
                      <a:gd name="T99" fmla="*/ 575 h 720"/>
                      <a:gd name="T100" fmla="*/ 348 w 1419"/>
                      <a:gd name="T101" fmla="*/ 626 h 720"/>
                      <a:gd name="T102" fmla="*/ 355 w 1419"/>
                      <a:gd name="T103" fmla="*/ 645 h 720"/>
                      <a:gd name="T104" fmla="*/ 391 w 1419"/>
                      <a:gd name="T105" fmla="*/ 674 h 720"/>
                      <a:gd name="T106" fmla="*/ 420 w 1419"/>
                      <a:gd name="T107" fmla="*/ 658 h 720"/>
                      <a:gd name="T108" fmla="*/ 437 w 1419"/>
                      <a:gd name="T109" fmla="*/ 695 h 720"/>
                      <a:gd name="T110" fmla="*/ 447 w 1419"/>
                      <a:gd name="T111" fmla="*/ 720 h 720"/>
                      <a:gd name="T112" fmla="*/ 539 w 1419"/>
                      <a:gd name="T113" fmla="*/ 709 h 7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1419" h="720">
                        <a:moveTo>
                          <a:pt x="539" y="709"/>
                        </a:moveTo>
                        <a:lnTo>
                          <a:pt x="555" y="677"/>
                        </a:lnTo>
                        <a:lnTo>
                          <a:pt x="562" y="619"/>
                        </a:lnTo>
                        <a:lnTo>
                          <a:pt x="562" y="587"/>
                        </a:lnTo>
                        <a:lnTo>
                          <a:pt x="557" y="545"/>
                        </a:lnTo>
                        <a:lnTo>
                          <a:pt x="626" y="537"/>
                        </a:lnTo>
                        <a:lnTo>
                          <a:pt x="699" y="497"/>
                        </a:lnTo>
                        <a:lnTo>
                          <a:pt x="752" y="507"/>
                        </a:lnTo>
                        <a:lnTo>
                          <a:pt x="778" y="531"/>
                        </a:lnTo>
                        <a:lnTo>
                          <a:pt x="801" y="525"/>
                        </a:lnTo>
                        <a:lnTo>
                          <a:pt x="831" y="535"/>
                        </a:lnTo>
                        <a:lnTo>
                          <a:pt x="844" y="511"/>
                        </a:lnTo>
                        <a:lnTo>
                          <a:pt x="890" y="494"/>
                        </a:lnTo>
                        <a:lnTo>
                          <a:pt x="935" y="451"/>
                        </a:lnTo>
                        <a:lnTo>
                          <a:pt x="956" y="439"/>
                        </a:lnTo>
                        <a:lnTo>
                          <a:pt x="959" y="415"/>
                        </a:lnTo>
                        <a:lnTo>
                          <a:pt x="995" y="361"/>
                        </a:lnTo>
                        <a:lnTo>
                          <a:pt x="1036" y="359"/>
                        </a:lnTo>
                        <a:lnTo>
                          <a:pt x="1046" y="319"/>
                        </a:lnTo>
                        <a:lnTo>
                          <a:pt x="1064" y="317"/>
                        </a:lnTo>
                        <a:lnTo>
                          <a:pt x="1094" y="342"/>
                        </a:lnTo>
                        <a:lnTo>
                          <a:pt x="1102" y="361"/>
                        </a:lnTo>
                        <a:lnTo>
                          <a:pt x="1142" y="354"/>
                        </a:lnTo>
                        <a:lnTo>
                          <a:pt x="1171" y="362"/>
                        </a:lnTo>
                        <a:lnTo>
                          <a:pt x="1181" y="335"/>
                        </a:lnTo>
                        <a:lnTo>
                          <a:pt x="1218" y="332"/>
                        </a:lnTo>
                        <a:lnTo>
                          <a:pt x="1257" y="304"/>
                        </a:lnTo>
                        <a:lnTo>
                          <a:pt x="1286" y="290"/>
                        </a:lnTo>
                        <a:lnTo>
                          <a:pt x="1295" y="261"/>
                        </a:lnTo>
                        <a:lnTo>
                          <a:pt x="1315" y="250"/>
                        </a:lnTo>
                        <a:lnTo>
                          <a:pt x="1340" y="250"/>
                        </a:lnTo>
                        <a:lnTo>
                          <a:pt x="1348" y="268"/>
                        </a:lnTo>
                        <a:lnTo>
                          <a:pt x="1380" y="265"/>
                        </a:lnTo>
                        <a:lnTo>
                          <a:pt x="1405" y="260"/>
                        </a:lnTo>
                        <a:lnTo>
                          <a:pt x="1419" y="245"/>
                        </a:lnTo>
                        <a:lnTo>
                          <a:pt x="1406" y="223"/>
                        </a:lnTo>
                        <a:lnTo>
                          <a:pt x="1355" y="181"/>
                        </a:lnTo>
                        <a:lnTo>
                          <a:pt x="1307" y="160"/>
                        </a:lnTo>
                        <a:lnTo>
                          <a:pt x="1304" y="168"/>
                        </a:lnTo>
                        <a:lnTo>
                          <a:pt x="1323" y="205"/>
                        </a:lnTo>
                        <a:lnTo>
                          <a:pt x="1275" y="204"/>
                        </a:lnTo>
                        <a:lnTo>
                          <a:pt x="1217" y="197"/>
                        </a:lnTo>
                        <a:lnTo>
                          <a:pt x="1194" y="180"/>
                        </a:lnTo>
                        <a:lnTo>
                          <a:pt x="1153" y="175"/>
                        </a:lnTo>
                        <a:lnTo>
                          <a:pt x="1116" y="175"/>
                        </a:lnTo>
                        <a:lnTo>
                          <a:pt x="1126" y="157"/>
                        </a:lnTo>
                        <a:lnTo>
                          <a:pt x="1154" y="149"/>
                        </a:lnTo>
                        <a:lnTo>
                          <a:pt x="1151" y="128"/>
                        </a:lnTo>
                        <a:lnTo>
                          <a:pt x="1170" y="123"/>
                        </a:lnTo>
                        <a:lnTo>
                          <a:pt x="1206" y="132"/>
                        </a:lnTo>
                        <a:lnTo>
                          <a:pt x="1265" y="149"/>
                        </a:lnTo>
                        <a:lnTo>
                          <a:pt x="1273" y="143"/>
                        </a:lnTo>
                        <a:lnTo>
                          <a:pt x="1233" y="111"/>
                        </a:lnTo>
                        <a:lnTo>
                          <a:pt x="1179" y="80"/>
                        </a:lnTo>
                        <a:lnTo>
                          <a:pt x="1140" y="77"/>
                        </a:lnTo>
                        <a:lnTo>
                          <a:pt x="1103" y="85"/>
                        </a:lnTo>
                        <a:lnTo>
                          <a:pt x="1079" y="74"/>
                        </a:lnTo>
                        <a:lnTo>
                          <a:pt x="1069" y="101"/>
                        </a:lnTo>
                        <a:lnTo>
                          <a:pt x="1041" y="80"/>
                        </a:lnTo>
                        <a:lnTo>
                          <a:pt x="943" y="71"/>
                        </a:lnTo>
                        <a:lnTo>
                          <a:pt x="848" y="66"/>
                        </a:lnTo>
                        <a:lnTo>
                          <a:pt x="797" y="22"/>
                        </a:lnTo>
                        <a:lnTo>
                          <a:pt x="750" y="0"/>
                        </a:lnTo>
                        <a:lnTo>
                          <a:pt x="741" y="27"/>
                        </a:lnTo>
                        <a:lnTo>
                          <a:pt x="758" y="40"/>
                        </a:lnTo>
                        <a:lnTo>
                          <a:pt x="723" y="55"/>
                        </a:lnTo>
                        <a:lnTo>
                          <a:pt x="700" y="71"/>
                        </a:lnTo>
                        <a:lnTo>
                          <a:pt x="663" y="58"/>
                        </a:lnTo>
                        <a:lnTo>
                          <a:pt x="590" y="77"/>
                        </a:lnTo>
                        <a:lnTo>
                          <a:pt x="495" y="69"/>
                        </a:lnTo>
                        <a:lnTo>
                          <a:pt x="363" y="72"/>
                        </a:lnTo>
                        <a:lnTo>
                          <a:pt x="306" y="104"/>
                        </a:lnTo>
                        <a:lnTo>
                          <a:pt x="279" y="82"/>
                        </a:lnTo>
                        <a:lnTo>
                          <a:pt x="271" y="101"/>
                        </a:lnTo>
                        <a:lnTo>
                          <a:pt x="242" y="122"/>
                        </a:lnTo>
                        <a:lnTo>
                          <a:pt x="228" y="160"/>
                        </a:lnTo>
                        <a:lnTo>
                          <a:pt x="165" y="197"/>
                        </a:lnTo>
                        <a:lnTo>
                          <a:pt x="131" y="195"/>
                        </a:lnTo>
                        <a:lnTo>
                          <a:pt x="74" y="255"/>
                        </a:lnTo>
                        <a:lnTo>
                          <a:pt x="38" y="292"/>
                        </a:lnTo>
                        <a:lnTo>
                          <a:pt x="50" y="330"/>
                        </a:lnTo>
                        <a:lnTo>
                          <a:pt x="22" y="390"/>
                        </a:lnTo>
                        <a:lnTo>
                          <a:pt x="0" y="406"/>
                        </a:lnTo>
                        <a:lnTo>
                          <a:pt x="17" y="393"/>
                        </a:lnTo>
                        <a:lnTo>
                          <a:pt x="54" y="402"/>
                        </a:lnTo>
                        <a:lnTo>
                          <a:pt x="61" y="413"/>
                        </a:lnTo>
                        <a:lnTo>
                          <a:pt x="86" y="422"/>
                        </a:lnTo>
                        <a:lnTo>
                          <a:pt x="107" y="446"/>
                        </a:lnTo>
                        <a:lnTo>
                          <a:pt x="150" y="439"/>
                        </a:lnTo>
                        <a:lnTo>
                          <a:pt x="195" y="449"/>
                        </a:lnTo>
                        <a:lnTo>
                          <a:pt x="222" y="484"/>
                        </a:lnTo>
                        <a:lnTo>
                          <a:pt x="229" y="510"/>
                        </a:lnTo>
                        <a:lnTo>
                          <a:pt x="257" y="529"/>
                        </a:lnTo>
                        <a:lnTo>
                          <a:pt x="266" y="509"/>
                        </a:lnTo>
                        <a:lnTo>
                          <a:pt x="275" y="483"/>
                        </a:lnTo>
                        <a:lnTo>
                          <a:pt x="313" y="480"/>
                        </a:lnTo>
                        <a:lnTo>
                          <a:pt x="335" y="487"/>
                        </a:lnTo>
                        <a:lnTo>
                          <a:pt x="365" y="497"/>
                        </a:lnTo>
                        <a:lnTo>
                          <a:pt x="365" y="534"/>
                        </a:lnTo>
                        <a:lnTo>
                          <a:pt x="355" y="575"/>
                        </a:lnTo>
                        <a:lnTo>
                          <a:pt x="360" y="592"/>
                        </a:lnTo>
                        <a:lnTo>
                          <a:pt x="348" y="626"/>
                        </a:lnTo>
                        <a:lnTo>
                          <a:pt x="354" y="647"/>
                        </a:lnTo>
                        <a:lnTo>
                          <a:pt x="355" y="645"/>
                        </a:lnTo>
                        <a:lnTo>
                          <a:pt x="380" y="658"/>
                        </a:lnTo>
                        <a:lnTo>
                          <a:pt x="391" y="674"/>
                        </a:lnTo>
                        <a:lnTo>
                          <a:pt x="410" y="672"/>
                        </a:lnTo>
                        <a:lnTo>
                          <a:pt x="420" y="658"/>
                        </a:lnTo>
                        <a:lnTo>
                          <a:pt x="437" y="667"/>
                        </a:lnTo>
                        <a:lnTo>
                          <a:pt x="437" y="695"/>
                        </a:lnTo>
                        <a:lnTo>
                          <a:pt x="447" y="719"/>
                        </a:lnTo>
                        <a:lnTo>
                          <a:pt x="447" y="720"/>
                        </a:lnTo>
                        <a:lnTo>
                          <a:pt x="484" y="714"/>
                        </a:lnTo>
                        <a:lnTo>
                          <a:pt x="539" y="709"/>
                        </a:lnTo>
                        <a:close/>
                      </a:path>
                    </a:pathLst>
                  </a:custGeom>
                  <a:solidFill>
                    <a:schemeClr val="accent4"/>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5" name="Nicaragua">
                    <a:extLst>
                      <a:ext uri="{FF2B5EF4-FFF2-40B4-BE49-F238E27FC236}">
                        <a16:creationId xmlns:a16="http://schemas.microsoft.com/office/drawing/2014/main" id="{00000000-0008-0000-0A00-00007D000000}"/>
                      </a:ext>
                    </a:extLst>
                  </xdr:cNvPr>
                  <xdr:cNvSpPr>
                    <a:spLocks/>
                  </xdr:cNvSpPr>
                </xdr:nvSpPr>
                <xdr:spPr bwMode="auto">
                  <a:xfrm>
                    <a:off x="3297" y="877"/>
                    <a:ext cx="196" cy="192"/>
                  </a:xfrm>
                  <a:custGeom>
                    <a:avLst/>
                    <a:gdLst>
                      <a:gd name="T0" fmla="*/ 475 w 1025"/>
                      <a:gd name="T1" fmla="*/ 879 h 1008"/>
                      <a:gd name="T2" fmla="*/ 636 w 1025"/>
                      <a:gd name="T3" fmla="*/ 908 h 1008"/>
                      <a:gd name="T4" fmla="*/ 721 w 1025"/>
                      <a:gd name="T5" fmla="*/ 939 h 1008"/>
                      <a:gd name="T6" fmla="*/ 750 w 1025"/>
                      <a:gd name="T7" fmla="*/ 966 h 1008"/>
                      <a:gd name="T8" fmla="*/ 818 w 1025"/>
                      <a:gd name="T9" fmla="*/ 995 h 1008"/>
                      <a:gd name="T10" fmla="*/ 845 w 1025"/>
                      <a:gd name="T11" fmla="*/ 990 h 1008"/>
                      <a:gd name="T12" fmla="*/ 859 w 1025"/>
                      <a:gd name="T13" fmla="*/ 944 h 1008"/>
                      <a:gd name="T14" fmla="*/ 824 w 1025"/>
                      <a:gd name="T15" fmla="*/ 868 h 1008"/>
                      <a:gd name="T16" fmla="*/ 866 w 1025"/>
                      <a:gd name="T17" fmla="*/ 780 h 1008"/>
                      <a:gd name="T18" fmla="*/ 855 w 1025"/>
                      <a:gd name="T19" fmla="*/ 759 h 1008"/>
                      <a:gd name="T20" fmla="*/ 826 w 1025"/>
                      <a:gd name="T21" fmla="*/ 793 h 1008"/>
                      <a:gd name="T22" fmla="*/ 837 w 1025"/>
                      <a:gd name="T23" fmla="*/ 725 h 1008"/>
                      <a:gd name="T24" fmla="*/ 851 w 1025"/>
                      <a:gd name="T25" fmla="*/ 648 h 1008"/>
                      <a:gd name="T26" fmla="*/ 879 w 1025"/>
                      <a:gd name="T27" fmla="*/ 552 h 1008"/>
                      <a:gd name="T28" fmla="*/ 890 w 1025"/>
                      <a:gd name="T29" fmla="*/ 575 h 1008"/>
                      <a:gd name="T30" fmla="*/ 888 w 1025"/>
                      <a:gd name="T31" fmla="*/ 657 h 1008"/>
                      <a:gd name="T32" fmla="*/ 918 w 1025"/>
                      <a:gd name="T33" fmla="*/ 628 h 1008"/>
                      <a:gd name="T34" fmla="*/ 928 w 1025"/>
                      <a:gd name="T35" fmla="*/ 439 h 1008"/>
                      <a:gd name="T36" fmla="*/ 919 w 1025"/>
                      <a:gd name="T37" fmla="*/ 391 h 1008"/>
                      <a:gd name="T38" fmla="*/ 905 w 1025"/>
                      <a:gd name="T39" fmla="*/ 363 h 1008"/>
                      <a:gd name="T40" fmla="*/ 934 w 1025"/>
                      <a:gd name="T41" fmla="*/ 348 h 1008"/>
                      <a:gd name="T42" fmla="*/ 956 w 1025"/>
                      <a:gd name="T43" fmla="*/ 306 h 1008"/>
                      <a:gd name="T44" fmla="*/ 1009 w 1025"/>
                      <a:gd name="T45" fmla="*/ 230 h 1008"/>
                      <a:gd name="T46" fmla="*/ 991 w 1025"/>
                      <a:gd name="T47" fmla="*/ 193 h 1008"/>
                      <a:gd name="T48" fmla="*/ 1002 w 1025"/>
                      <a:gd name="T49" fmla="*/ 145 h 1008"/>
                      <a:gd name="T50" fmla="*/ 999 w 1025"/>
                      <a:gd name="T51" fmla="*/ 48 h 1008"/>
                      <a:gd name="T52" fmla="*/ 1025 w 1025"/>
                      <a:gd name="T53" fmla="*/ 10 h 1008"/>
                      <a:gd name="T54" fmla="*/ 968 w 1025"/>
                      <a:gd name="T55" fmla="*/ 18 h 1008"/>
                      <a:gd name="T56" fmla="*/ 935 w 1025"/>
                      <a:gd name="T57" fmla="*/ 0 h 1008"/>
                      <a:gd name="T58" fmla="*/ 906 w 1025"/>
                      <a:gd name="T59" fmla="*/ 40 h 1008"/>
                      <a:gd name="T60" fmla="*/ 838 w 1025"/>
                      <a:gd name="T61" fmla="*/ 82 h 1008"/>
                      <a:gd name="T62" fmla="*/ 791 w 1025"/>
                      <a:gd name="T63" fmla="*/ 112 h 1008"/>
                      <a:gd name="T64" fmla="*/ 722 w 1025"/>
                      <a:gd name="T65" fmla="*/ 111 h 1008"/>
                      <a:gd name="T66" fmla="*/ 684 w 1025"/>
                      <a:gd name="T67" fmla="*/ 67 h 1008"/>
                      <a:gd name="T68" fmla="*/ 656 w 1025"/>
                      <a:gd name="T69" fmla="*/ 109 h 1008"/>
                      <a:gd name="T70" fmla="*/ 579 w 1025"/>
                      <a:gd name="T71" fmla="*/ 165 h 1008"/>
                      <a:gd name="T72" fmla="*/ 555 w 1025"/>
                      <a:gd name="T73" fmla="*/ 201 h 1008"/>
                      <a:gd name="T74" fmla="*/ 464 w 1025"/>
                      <a:gd name="T75" fmla="*/ 261 h 1008"/>
                      <a:gd name="T76" fmla="*/ 421 w 1025"/>
                      <a:gd name="T77" fmla="*/ 275 h 1008"/>
                      <a:gd name="T78" fmla="*/ 372 w 1025"/>
                      <a:gd name="T79" fmla="*/ 257 h 1008"/>
                      <a:gd name="T80" fmla="*/ 246 w 1025"/>
                      <a:gd name="T81" fmla="*/ 287 h 1008"/>
                      <a:gd name="T82" fmla="*/ 182 w 1025"/>
                      <a:gd name="T83" fmla="*/ 337 h 1008"/>
                      <a:gd name="T84" fmla="*/ 175 w 1025"/>
                      <a:gd name="T85" fmla="*/ 427 h 1008"/>
                      <a:gd name="T86" fmla="*/ 104 w 1025"/>
                      <a:gd name="T87" fmla="*/ 464 h 1008"/>
                      <a:gd name="T88" fmla="*/ 65 w 1025"/>
                      <a:gd name="T89" fmla="*/ 494 h 1008"/>
                      <a:gd name="T90" fmla="*/ 8 w 1025"/>
                      <a:gd name="T91" fmla="*/ 483 h 1008"/>
                      <a:gd name="T92" fmla="*/ 80 w 1025"/>
                      <a:gd name="T93" fmla="*/ 595 h 1008"/>
                      <a:gd name="T94" fmla="*/ 118 w 1025"/>
                      <a:gd name="T95" fmla="*/ 648 h 1008"/>
                      <a:gd name="T96" fmla="*/ 239 w 1025"/>
                      <a:gd name="T97" fmla="*/ 783 h 1008"/>
                      <a:gd name="T98" fmla="*/ 369 w 1025"/>
                      <a:gd name="T99" fmla="*/ 899 h 1008"/>
                      <a:gd name="T100" fmla="*/ 400 w 1025"/>
                      <a:gd name="T101" fmla="*/ 903 h 10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1025" h="1008">
                        <a:moveTo>
                          <a:pt x="400" y="890"/>
                        </a:moveTo>
                        <a:lnTo>
                          <a:pt x="475" y="879"/>
                        </a:lnTo>
                        <a:lnTo>
                          <a:pt x="595" y="915"/>
                        </a:lnTo>
                        <a:lnTo>
                          <a:pt x="636" y="908"/>
                        </a:lnTo>
                        <a:lnTo>
                          <a:pt x="696" y="905"/>
                        </a:lnTo>
                        <a:lnTo>
                          <a:pt x="721" y="939"/>
                        </a:lnTo>
                        <a:lnTo>
                          <a:pt x="750" y="948"/>
                        </a:lnTo>
                        <a:lnTo>
                          <a:pt x="750" y="966"/>
                        </a:lnTo>
                        <a:lnTo>
                          <a:pt x="796" y="1008"/>
                        </a:lnTo>
                        <a:lnTo>
                          <a:pt x="818" y="995"/>
                        </a:lnTo>
                        <a:lnTo>
                          <a:pt x="842" y="995"/>
                        </a:lnTo>
                        <a:lnTo>
                          <a:pt x="845" y="990"/>
                        </a:lnTo>
                        <a:lnTo>
                          <a:pt x="866" y="977"/>
                        </a:lnTo>
                        <a:lnTo>
                          <a:pt x="859" y="944"/>
                        </a:lnTo>
                        <a:lnTo>
                          <a:pt x="835" y="915"/>
                        </a:lnTo>
                        <a:lnTo>
                          <a:pt x="824" y="868"/>
                        </a:lnTo>
                        <a:lnTo>
                          <a:pt x="851" y="815"/>
                        </a:lnTo>
                        <a:lnTo>
                          <a:pt x="866" y="780"/>
                        </a:lnTo>
                        <a:lnTo>
                          <a:pt x="867" y="733"/>
                        </a:lnTo>
                        <a:lnTo>
                          <a:pt x="855" y="759"/>
                        </a:lnTo>
                        <a:lnTo>
                          <a:pt x="848" y="780"/>
                        </a:lnTo>
                        <a:lnTo>
                          <a:pt x="826" y="793"/>
                        </a:lnTo>
                        <a:lnTo>
                          <a:pt x="826" y="761"/>
                        </a:lnTo>
                        <a:lnTo>
                          <a:pt x="837" y="725"/>
                        </a:lnTo>
                        <a:lnTo>
                          <a:pt x="858" y="677"/>
                        </a:lnTo>
                        <a:lnTo>
                          <a:pt x="851" y="648"/>
                        </a:lnTo>
                        <a:lnTo>
                          <a:pt x="853" y="618"/>
                        </a:lnTo>
                        <a:lnTo>
                          <a:pt x="879" y="552"/>
                        </a:lnTo>
                        <a:lnTo>
                          <a:pt x="898" y="557"/>
                        </a:lnTo>
                        <a:lnTo>
                          <a:pt x="890" y="575"/>
                        </a:lnTo>
                        <a:cubicBezTo>
                          <a:pt x="890" y="575"/>
                          <a:pt x="888" y="602"/>
                          <a:pt x="888" y="610"/>
                        </a:cubicBezTo>
                        <a:cubicBezTo>
                          <a:pt x="888" y="618"/>
                          <a:pt x="888" y="657"/>
                          <a:pt x="888" y="657"/>
                        </a:cubicBezTo>
                        <a:lnTo>
                          <a:pt x="901" y="658"/>
                        </a:lnTo>
                        <a:lnTo>
                          <a:pt x="918" y="628"/>
                        </a:lnTo>
                        <a:lnTo>
                          <a:pt x="929" y="542"/>
                        </a:lnTo>
                        <a:lnTo>
                          <a:pt x="928" y="439"/>
                        </a:lnTo>
                        <a:lnTo>
                          <a:pt x="936" y="417"/>
                        </a:lnTo>
                        <a:lnTo>
                          <a:pt x="919" y="391"/>
                        </a:lnTo>
                        <a:lnTo>
                          <a:pt x="905" y="385"/>
                        </a:lnTo>
                        <a:lnTo>
                          <a:pt x="905" y="363"/>
                        </a:lnTo>
                        <a:lnTo>
                          <a:pt x="921" y="346"/>
                        </a:lnTo>
                        <a:lnTo>
                          <a:pt x="934" y="348"/>
                        </a:lnTo>
                        <a:lnTo>
                          <a:pt x="942" y="362"/>
                        </a:lnTo>
                        <a:lnTo>
                          <a:pt x="956" y="306"/>
                        </a:lnTo>
                        <a:lnTo>
                          <a:pt x="992" y="260"/>
                        </a:lnTo>
                        <a:lnTo>
                          <a:pt x="1009" y="230"/>
                        </a:lnTo>
                        <a:lnTo>
                          <a:pt x="1013" y="208"/>
                        </a:lnTo>
                        <a:lnTo>
                          <a:pt x="991" y="193"/>
                        </a:lnTo>
                        <a:lnTo>
                          <a:pt x="989" y="173"/>
                        </a:lnTo>
                        <a:lnTo>
                          <a:pt x="1002" y="145"/>
                        </a:lnTo>
                        <a:lnTo>
                          <a:pt x="996" y="108"/>
                        </a:lnTo>
                        <a:lnTo>
                          <a:pt x="999" y="48"/>
                        </a:lnTo>
                        <a:lnTo>
                          <a:pt x="1012" y="24"/>
                        </a:lnTo>
                        <a:lnTo>
                          <a:pt x="1025" y="10"/>
                        </a:lnTo>
                        <a:lnTo>
                          <a:pt x="1000" y="15"/>
                        </a:lnTo>
                        <a:lnTo>
                          <a:pt x="968" y="18"/>
                        </a:lnTo>
                        <a:lnTo>
                          <a:pt x="960" y="0"/>
                        </a:lnTo>
                        <a:lnTo>
                          <a:pt x="935" y="0"/>
                        </a:lnTo>
                        <a:lnTo>
                          <a:pt x="915" y="11"/>
                        </a:lnTo>
                        <a:lnTo>
                          <a:pt x="906" y="40"/>
                        </a:lnTo>
                        <a:lnTo>
                          <a:pt x="877" y="54"/>
                        </a:lnTo>
                        <a:lnTo>
                          <a:pt x="838" y="82"/>
                        </a:lnTo>
                        <a:lnTo>
                          <a:pt x="801" y="85"/>
                        </a:lnTo>
                        <a:lnTo>
                          <a:pt x="791" y="112"/>
                        </a:lnTo>
                        <a:lnTo>
                          <a:pt x="762" y="104"/>
                        </a:lnTo>
                        <a:lnTo>
                          <a:pt x="722" y="111"/>
                        </a:lnTo>
                        <a:lnTo>
                          <a:pt x="714" y="92"/>
                        </a:lnTo>
                        <a:lnTo>
                          <a:pt x="684" y="67"/>
                        </a:lnTo>
                        <a:lnTo>
                          <a:pt x="666" y="69"/>
                        </a:lnTo>
                        <a:lnTo>
                          <a:pt x="656" y="109"/>
                        </a:lnTo>
                        <a:lnTo>
                          <a:pt x="615" y="111"/>
                        </a:lnTo>
                        <a:lnTo>
                          <a:pt x="579" y="165"/>
                        </a:lnTo>
                        <a:lnTo>
                          <a:pt x="576" y="189"/>
                        </a:lnTo>
                        <a:lnTo>
                          <a:pt x="555" y="201"/>
                        </a:lnTo>
                        <a:lnTo>
                          <a:pt x="510" y="244"/>
                        </a:lnTo>
                        <a:lnTo>
                          <a:pt x="464" y="261"/>
                        </a:lnTo>
                        <a:lnTo>
                          <a:pt x="451" y="285"/>
                        </a:lnTo>
                        <a:lnTo>
                          <a:pt x="421" y="275"/>
                        </a:lnTo>
                        <a:lnTo>
                          <a:pt x="398" y="281"/>
                        </a:lnTo>
                        <a:lnTo>
                          <a:pt x="372" y="257"/>
                        </a:lnTo>
                        <a:lnTo>
                          <a:pt x="319" y="247"/>
                        </a:lnTo>
                        <a:lnTo>
                          <a:pt x="246" y="287"/>
                        </a:lnTo>
                        <a:lnTo>
                          <a:pt x="177" y="295"/>
                        </a:lnTo>
                        <a:lnTo>
                          <a:pt x="182" y="337"/>
                        </a:lnTo>
                        <a:lnTo>
                          <a:pt x="182" y="369"/>
                        </a:lnTo>
                        <a:lnTo>
                          <a:pt x="175" y="427"/>
                        </a:lnTo>
                        <a:lnTo>
                          <a:pt x="159" y="459"/>
                        </a:lnTo>
                        <a:lnTo>
                          <a:pt x="104" y="464"/>
                        </a:lnTo>
                        <a:lnTo>
                          <a:pt x="67" y="470"/>
                        </a:lnTo>
                        <a:lnTo>
                          <a:pt x="65" y="494"/>
                        </a:lnTo>
                        <a:lnTo>
                          <a:pt x="48" y="498"/>
                        </a:lnTo>
                        <a:lnTo>
                          <a:pt x="8" y="483"/>
                        </a:lnTo>
                        <a:lnTo>
                          <a:pt x="0" y="498"/>
                        </a:lnTo>
                        <a:lnTo>
                          <a:pt x="80" y="595"/>
                        </a:lnTo>
                        <a:lnTo>
                          <a:pt x="118" y="621"/>
                        </a:lnTo>
                        <a:lnTo>
                          <a:pt x="118" y="648"/>
                        </a:lnTo>
                        <a:lnTo>
                          <a:pt x="182" y="706"/>
                        </a:lnTo>
                        <a:lnTo>
                          <a:pt x="239" y="783"/>
                        </a:lnTo>
                        <a:lnTo>
                          <a:pt x="341" y="896"/>
                        </a:lnTo>
                        <a:lnTo>
                          <a:pt x="369" y="899"/>
                        </a:lnTo>
                        <a:lnTo>
                          <a:pt x="384" y="910"/>
                        </a:lnTo>
                        <a:lnTo>
                          <a:pt x="400" y="903"/>
                        </a:lnTo>
                        <a:lnTo>
                          <a:pt x="400" y="890"/>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6" name="Costa Rica">
                    <a:extLst>
                      <a:ext uri="{FF2B5EF4-FFF2-40B4-BE49-F238E27FC236}">
                        <a16:creationId xmlns:a16="http://schemas.microsoft.com/office/drawing/2014/main" id="{00000000-0008-0000-0A00-00007E000000}"/>
                      </a:ext>
                    </a:extLst>
                  </xdr:cNvPr>
                  <xdr:cNvSpPr>
                    <a:spLocks/>
                  </xdr:cNvSpPr>
                </xdr:nvSpPr>
                <xdr:spPr bwMode="auto">
                  <a:xfrm>
                    <a:off x="3366" y="1045"/>
                    <a:ext cx="143" cy="136"/>
                  </a:xfrm>
                  <a:custGeom>
                    <a:avLst/>
                    <a:gdLst>
                      <a:gd name="T0" fmla="*/ 676 w 750"/>
                      <a:gd name="T1" fmla="*/ 584 h 713"/>
                      <a:gd name="T2" fmla="*/ 684 w 750"/>
                      <a:gd name="T3" fmla="*/ 519 h 713"/>
                      <a:gd name="T4" fmla="*/ 665 w 750"/>
                      <a:gd name="T5" fmla="*/ 475 h 713"/>
                      <a:gd name="T6" fmla="*/ 691 w 750"/>
                      <a:gd name="T7" fmla="*/ 406 h 713"/>
                      <a:gd name="T8" fmla="*/ 750 w 750"/>
                      <a:gd name="T9" fmla="*/ 393 h 713"/>
                      <a:gd name="T10" fmla="*/ 714 w 750"/>
                      <a:gd name="T11" fmla="*/ 359 h 713"/>
                      <a:gd name="T12" fmla="*/ 655 w 750"/>
                      <a:gd name="T13" fmla="*/ 319 h 713"/>
                      <a:gd name="T14" fmla="*/ 596 w 750"/>
                      <a:gd name="T15" fmla="*/ 238 h 713"/>
                      <a:gd name="T16" fmla="*/ 563 w 750"/>
                      <a:gd name="T17" fmla="*/ 146 h 713"/>
                      <a:gd name="T18" fmla="*/ 526 w 750"/>
                      <a:gd name="T19" fmla="*/ 111 h 713"/>
                      <a:gd name="T20" fmla="*/ 473 w 750"/>
                      <a:gd name="T21" fmla="*/ 132 h 713"/>
                      <a:gd name="T22" fmla="*/ 459 w 750"/>
                      <a:gd name="T23" fmla="*/ 116 h 713"/>
                      <a:gd name="T24" fmla="*/ 391 w 750"/>
                      <a:gd name="T25" fmla="*/ 87 h 713"/>
                      <a:gd name="T26" fmla="*/ 362 w 750"/>
                      <a:gd name="T27" fmla="*/ 60 h 713"/>
                      <a:gd name="T28" fmla="*/ 277 w 750"/>
                      <a:gd name="T29" fmla="*/ 29 h 713"/>
                      <a:gd name="T30" fmla="*/ 116 w 750"/>
                      <a:gd name="T31" fmla="*/ 0 h 713"/>
                      <a:gd name="T32" fmla="*/ 41 w 750"/>
                      <a:gd name="T33" fmla="*/ 24 h 713"/>
                      <a:gd name="T34" fmla="*/ 30 w 750"/>
                      <a:gd name="T35" fmla="*/ 34 h 713"/>
                      <a:gd name="T36" fmla="*/ 3 w 750"/>
                      <a:gd name="T37" fmla="*/ 97 h 713"/>
                      <a:gd name="T38" fmla="*/ 50 w 750"/>
                      <a:gd name="T39" fmla="*/ 116 h 713"/>
                      <a:gd name="T40" fmla="*/ 21 w 750"/>
                      <a:gd name="T41" fmla="*/ 183 h 713"/>
                      <a:gd name="T42" fmla="*/ 10 w 750"/>
                      <a:gd name="T43" fmla="*/ 278 h 713"/>
                      <a:gd name="T44" fmla="*/ 128 w 750"/>
                      <a:gd name="T45" fmla="*/ 331 h 713"/>
                      <a:gd name="T46" fmla="*/ 184 w 750"/>
                      <a:gd name="T47" fmla="*/ 390 h 713"/>
                      <a:gd name="T48" fmla="*/ 231 w 750"/>
                      <a:gd name="T49" fmla="*/ 345 h 713"/>
                      <a:gd name="T50" fmla="*/ 160 w 750"/>
                      <a:gd name="T51" fmla="*/ 264 h 713"/>
                      <a:gd name="T52" fmla="*/ 165 w 750"/>
                      <a:gd name="T53" fmla="*/ 223 h 713"/>
                      <a:gd name="T54" fmla="*/ 245 w 750"/>
                      <a:gd name="T55" fmla="*/ 275 h 713"/>
                      <a:gd name="T56" fmla="*/ 292 w 750"/>
                      <a:gd name="T57" fmla="*/ 342 h 713"/>
                      <a:gd name="T58" fmla="*/ 358 w 750"/>
                      <a:gd name="T59" fmla="*/ 416 h 713"/>
                      <a:gd name="T60" fmla="*/ 425 w 750"/>
                      <a:gd name="T61" fmla="*/ 469 h 713"/>
                      <a:gd name="T62" fmla="*/ 481 w 750"/>
                      <a:gd name="T63" fmla="*/ 546 h 713"/>
                      <a:gd name="T64" fmla="*/ 452 w 750"/>
                      <a:gd name="T65" fmla="*/ 613 h 713"/>
                      <a:gd name="T66" fmla="*/ 525 w 750"/>
                      <a:gd name="T67" fmla="*/ 663 h 713"/>
                      <a:gd name="T68" fmla="*/ 577 w 750"/>
                      <a:gd name="T69" fmla="*/ 676 h 713"/>
                      <a:gd name="T70" fmla="*/ 561 w 750"/>
                      <a:gd name="T71" fmla="*/ 612 h 713"/>
                      <a:gd name="T72" fmla="*/ 523 w 750"/>
                      <a:gd name="T73" fmla="*/ 585 h 713"/>
                      <a:gd name="T74" fmla="*/ 563 w 750"/>
                      <a:gd name="T75" fmla="*/ 591 h 713"/>
                      <a:gd name="T76" fmla="*/ 600 w 750"/>
                      <a:gd name="T77" fmla="*/ 678 h 713"/>
                      <a:gd name="T78" fmla="*/ 627 w 750"/>
                      <a:gd name="T79" fmla="*/ 693 h 713"/>
                      <a:gd name="T80" fmla="*/ 671 w 750"/>
                      <a:gd name="T81" fmla="*/ 713 h 713"/>
                      <a:gd name="T82" fmla="*/ 676 w 750"/>
                      <a:gd name="T83" fmla="*/ 665 h 713"/>
                      <a:gd name="T84" fmla="*/ 668 w 750"/>
                      <a:gd name="T85" fmla="*/ 643 h 7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750" h="713">
                        <a:moveTo>
                          <a:pt x="666" y="619"/>
                        </a:moveTo>
                        <a:lnTo>
                          <a:pt x="676" y="584"/>
                        </a:lnTo>
                        <a:lnTo>
                          <a:pt x="711" y="557"/>
                        </a:lnTo>
                        <a:lnTo>
                          <a:pt x="684" y="519"/>
                        </a:lnTo>
                        <a:lnTo>
                          <a:pt x="658" y="510"/>
                        </a:lnTo>
                        <a:lnTo>
                          <a:pt x="665" y="475"/>
                        </a:lnTo>
                        <a:lnTo>
                          <a:pt x="692" y="445"/>
                        </a:lnTo>
                        <a:lnTo>
                          <a:pt x="691" y="406"/>
                        </a:lnTo>
                        <a:lnTo>
                          <a:pt x="711" y="392"/>
                        </a:lnTo>
                        <a:lnTo>
                          <a:pt x="750" y="393"/>
                        </a:lnTo>
                        <a:lnTo>
                          <a:pt x="746" y="383"/>
                        </a:lnTo>
                        <a:lnTo>
                          <a:pt x="714" y="359"/>
                        </a:lnTo>
                        <a:lnTo>
                          <a:pt x="679" y="349"/>
                        </a:lnTo>
                        <a:lnTo>
                          <a:pt x="655" y="319"/>
                        </a:lnTo>
                        <a:lnTo>
                          <a:pt x="641" y="283"/>
                        </a:lnTo>
                        <a:lnTo>
                          <a:pt x="596" y="238"/>
                        </a:lnTo>
                        <a:lnTo>
                          <a:pt x="569" y="194"/>
                        </a:lnTo>
                        <a:lnTo>
                          <a:pt x="563" y="146"/>
                        </a:lnTo>
                        <a:lnTo>
                          <a:pt x="547" y="107"/>
                        </a:lnTo>
                        <a:lnTo>
                          <a:pt x="526" y="111"/>
                        </a:lnTo>
                        <a:lnTo>
                          <a:pt x="520" y="132"/>
                        </a:lnTo>
                        <a:lnTo>
                          <a:pt x="473" y="132"/>
                        </a:lnTo>
                        <a:lnTo>
                          <a:pt x="483" y="116"/>
                        </a:lnTo>
                        <a:lnTo>
                          <a:pt x="459" y="116"/>
                        </a:lnTo>
                        <a:lnTo>
                          <a:pt x="437" y="129"/>
                        </a:lnTo>
                        <a:lnTo>
                          <a:pt x="391" y="87"/>
                        </a:lnTo>
                        <a:lnTo>
                          <a:pt x="391" y="69"/>
                        </a:lnTo>
                        <a:lnTo>
                          <a:pt x="362" y="60"/>
                        </a:lnTo>
                        <a:lnTo>
                          <a:pt x="337" y="26"/>
                        </a:lnTo>
                        <a:lnTo>
                          <a:pt x="277" y="29"/>
                        </a:lnTo>
                        <a:lnTo>
                          <a:pt x="236" y="36"/>
                        </a:lnTo>
                        <a:lnTo>
                          <a:pt x="116" y="0"/>
                        </a:lnTo>
                        <a:lnTo>
                          <a:pt x="41" y="11"/>
                        </a:lnTo>
                        <a:lnTo>
                          <a:pt x="41" y="24"/>
                        </a:lnTo>
                        <a:lnTo>
                          <a:pt x="25" y="31"/>
                        </a:lnTo>
                        <a:lnTo>
                          <a:pt x="30" y="34"/>
                        </a:lnTo>
                        <a:lnTo>
                          <a:pt x="18" y="84"/>
                        </a:lnTo>
                        <a:lnTo>
                          <a:pt x="3" y="97"/>
                        </a:lnTo>
                        <a:lnTo>
                          <a:pt x="16" y="108"/>
                        </a:lnTo>
                        <a:lnTo>
                          <a:pt x="50" y="116"/>
                        </a:lnTo>
                        <a:lnTo>
                          <a:pt x="59" y="161"/>
                        </a:lnTo>
                        <a:lnTo>
                          <a:pt x="21" y="183"/>
                        </a:lnTo>
                        <a:lnTo>
                          <a:pt x="0" y="235"/>
                        </a:lnTo>
                        <a:lnTo>
                          <a:pt x="10" y="278"/>
                        </a:lnTo>
                        <a:lnTo>
                          <a:pt x="69" y="329"/>
                        </a:lnTo>
                        <a:lnTo>
                          <a:pt x="128" y="331"/>
                        </a:lnTo>
                        <a:lnTo>
                          <a:pt x="164" y="354"/>
                        </a:lnTo>
                        <a:lnTo>
                          <a:pt x="184" y="390"/>
                        </a:lnTo>
                        <a:lnTo>
                          <a:pt x="205" y="390"/>
                        </a:lnTo>
                        <a:lnTo>
                          <a:pt x="231" y="345"/>
                        </a:lnTo>
                        <a:lnTo>
                          <a:pt x="220" y="307"/>
                        </a:lnTo>
                        <a:lnTo>
                          <a:pt x="160" y="264"/>
                        </a:lnTo>
                        <a:lnTo>
                          <a:pt x="146" y="240"/>
                        </a:lnTo>
                        <a:lnTo>
                          <a:pt x="165" y="223"/>
                        </a:lnTo>
                        <a:lnTo>
                          <a:pt x="204" y="254"/>
                        </a:lnTo>
                        <a:lnTo>
                          <a:pt x="245" y="275"/>
                        </a:lnTo>
                        <a:lnTo>
                          <a:pt x="249" y="312"/>
                        </a:lnTo>
                        <a:lnTo>
                          <a:pt x="292" y="342"/>
                        </a:lnTo>
                        <a:lnTo>
                          <a:pt x="306" y="387"/>
                        </a:lnTo>
                        <a:lnTo>
                          <a:pt x="358" y="416"/>
                        </a:lnTo>
                        <a:lnTo>
                          <a:pt x="396" y="451"/>
                        </a:lnTo>
                        <a:lnTo>
                          <a:pt x="425" y="469"/>
                        </a:lnTo>
                        <a:lnTo>
                          <a:pt x="473" y="525"/>
                        </a:lnTo>
                        <a:lnTo>
                          <a:pt x="481" y="546"/>
                        </a:lnTo>
                        <a:lnTo>
                          <a:pt x="452" y="583"/>
                        </a:lnTo>
                        <a:lnTo>
                          <a:pt x="452" y="613"/>
                        </a:lnTo>
                        <a:lnTo>
                          <a:pt x="472" y="644"/>
                        </a:lnTo>
                        <a:lnTo>
                          <a:pt x="525" y="663"/>
                        </a:lnTo>
                        <a:lnTo>
                          <a:pt x="560" y="686"/>
                        </a:lnTo>
                        <a:lnTo>
                          <a:pt x="577" y="676"/>
                        </a:lnTo>
                        <a:lnTo>
                          <a:pt x="582" y="639"/>
                        </a:lnTo>
                        <a:lnTo>
                          <a:pt x="561" y="612"/>
                        </a:lnTo>
                        <a:lnTo>
                          <a:pt x="523" y="592"/>
                        </a:lnTo>
                        <a:lnTo>
                          <a:pt x="523" y="585"/>
                        </a:lnTo>
                        <a:lnTo>
                          <a:pt x="539" y="573"/>
                        </a:lnTo>
                        <a:lnTo>
                          <a:pt x="563" y="591"/>
                        </a:lnTo>
                        <a:lnTo>
                          <a:pt x="602" y="637"/>
                        </a:lnTo>
                        <a:lnTo>
                          <a:pt x="600" y="678"/>
                        </a:lnTo>
                        <a:lnTo>
                          <a:pt x="615" y="686"/>
                        </a:lnTo>
                        <a:lnTo>
                          <a:pt x="627" y="693"/>
                        </a:lnTo>
                        <a:lnTo>
                          <a:pt x="643" y="711"/>
                        </a:lnTo>
                        <a:lnTo>
                          <a:pt x="671" y="713"/>
                        </a:lnTo>
                        <a:lnTo>
                          <a:pt x="678" y="691"/>
                        </a:lnTo>
                        <a:lnTo>
                          <a:pt x="676" y="665"/>
                        </a:lnTo>
                        <a:lnTo>
                          <a:pt x="682" y="665"/>
                        </a:lnTo>
                        <a:lnTo>
                          <a:pt x="668" y="643"/>
                        </a:lnTo>
                        <a:lnTo>
                          <a:pt x="666" y="619"/>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7" name="Panamá">
                    <a:extLst>
                      <a:ext uri="{FF2B5EF4-FFF2-40B4-BE49-F238E27FC236}">
                        <a16:creationId xmlns:a16="http://schemas.microsoft.com/office/drawing/2014/main" id="{00000000-0008-0000-0A00-00007F000000}"/>
                      </a:ext>
                    </a:extLst>
                  </xdr:cNvPr>
                  <xdr:cNvSpPr>
                    <a:spLocks/>
                  </xdr:cNvSpPr>
                </xdr:nvSpPr>
                <xdr:spPr bwMode="auto">
                  <a:xfrm>
                    <a:off x="3491" y="1114"/>
                    <a:ext cx="236" cy="107"/>
                  </a:xfrm>
                  <a:custGeom>
                    <a:avLst/>
                    <a:gdLst>
                      <a:gd name="T0" fmla="*/ 1188 w 1236"/>
                      <a:gd name="T1" fmla="*/ 450 h 564"/>
                      <a:gd name="T2" fmla="*/ 1236 w 1236"/>
                      <a:gd name="T3" fmla="*/ 339 h 564"/>
                      <a:gd name="T4" fmla="*/ 1209 w 1236"/>
                      <a:gd name="T5" fmla="*/ 254 h 564"/>
                      <a:gd name="T6" fmla="*/ 1200 w 1236"/>
                      <a:gd name="T7" fmla="*/ 199 h 564"/>
                      <a:gd name="T8" fmla="*/ 1161 w 1236"/>
                      <a:gd name="T9" fmla="*/ 157 h 564"/>
                      <a:gd name="T10" fmla="*/ 1028 w 1236"/>
                      <a:gd name="T11" fmla="*/ 56 h 564"/>
                      <a:gd name="T12" fmla="*/ 876 w 1236"/>
                      <a:gd name="T13" fmla="*/ 43 h 564"/>
                      <a:gd name="T14" fmla="*/ 831 w 1236"/>
                      <a:gd name="T15" fmla="*/ 15 h 564"/>
                      <a:gd name="T16" fmla="*/ 775 w 1236"/>
                      <a:gd name="T17" fmla="*/ 3 h 564"/>
                      <a:gd name="T18" fmla="*/ 645 w 1236"/>
                      <a:gd name="T19" fmla="*/ 64 h 564"/>
                      <a:gd name="T20" fmla="*/ 468 w 1236"/>
                      <a:gd name="T21" fmla="*/ 172 h 564"/>
                      <a:gd name="T22" fmla="*/ 357 w 1236"/>
                      <a:gd name="T23" fmla="*/ 173 h 564"/>
                      <a:gd name="T24" fmla="*/ 229 w 1236"/>
                      <a:gd name="T25" fmla="*/ 96 h 564"/>
                      <a:gd name="T26" fmla="*/ 242 w 1236"/>
                      <a:gd name="T27" fmla="*/ 124 h 564"/>
                      <a:gd name="T28" fmla="*/ 207 w 1236"/>
                      <a:gd name="T29" fmla="*/ 152 h 564"/>
                      <a:gd name="T30" fmla="*/ 159 w 1236"/>
                      <a:gd name="T31" fmla="*/ 115 h 564"/>
                      <a:gd name="T32" fmla="*/ 183 w 1236"/>
                      <a:gd name="T33" fmla="*/ 102 h 564"/>
                      <a:gd name="T34" fmla="*/ 153 w 1236"/>
                      <a:gd name="T35" fmla="*/ 90 h 564"/>
                      <a:gd name="T36" fmla="*/ 101 w 1236"/>
                      <a:gd name="T37" fmla="*/ 55 h 564"/>
                      <a:gd name="T38" fmla="*/ 53 w 1236"/>
                      <a:gd name="T39" fmla="*/ 29 h 564"/>
                      <a:gd name="T40" fmla="*/ 34 w 1236"/>
                      <a:gd name="T41" fmla="*/ 82 h 564"/>
                      <a:gd name="T42" fmla="*/ 0 w 1236"/>
                      <a:gd name="T43" fmla="*/ 147 h 564"/>
                      <a:gd name="T44" fmla="*/ 53 w 1236"/>
                      <a:gd name="T45" fmla="*/ 194 h 564"/>
                      <a:gd name="T46" fmla="*/ 8 w 1236"/>
                      <a:gd name="T47" fmla="*/ 256 h 564"/>
                      <a:gd name="T48" fmla="*/ 24 w 1236"/>
                      <a:gd name="T49" fmla="*/ 302 h 564"/>
                      <a:gd name="T50" fmla="*/ 93 w 1236"/>
                      <a:gd name="T51" fmla="*/ 305 h 564"/>
                      <a:gd name="T52" fmla="*/ 155 w 1236"/>
                      <a:gd name="T53" fmla="*/ 282 h 564"/>
                      <a:gd name="T54" fmla="*/ 172 w 1236"/>
                      <a:gd name="T55" fmla="*/ 319 h 564"/>
                      <a:gd name="T56" fmla="*/ 278 w 1236"/>
                      <a:gd name="T57" fmla="*/ 338 h 564"/>
                      <a:gd name="T58" fmla="*/ 317 w 1236"/>
                      <a:gd name="T59" fmla="*/ 452 h 564"/>
                      <a:gd name="T60" fmla="*/ 389 w 1236"/>
                      <a:gd name="T61" fmla="*/ 471 h 564"/>
                      <a:gd name="T62" fmla="*/ 387 w 1236"/>
                      <a:gd name="T63" fmla="*/ 428 h 564"/>
                      <a:gd name="T64" fmla="*/ 432 w 1236"/>
                      <a:gd name="T65" fmla="*/ 409 h 564"/>
                      <a:gd name="T66" fmla="*/ 437 w 1236"/>
                      <a:gd name="T67" fmla="*/ 452 h 564"/>
                      <a:gd name="T68" fmla="*/ 441 w 1236"/>
                      <a:gd name="T69" fmla="*/ 529 h 564"/>
                      <a:gd name="T70" fmla="*/ 518 w 1236"/>
                      <a:gd name="T71" fmla="*/ 564 h 564"/>
                      <a:gd name="T72" fmla="*/ 575 w 1236"/>
                      <a:gd name="T73" fmla="*/ 491 h 564"/>
                      <a:gd name="T74" fmla="*/ 638 w 1236"/>
                      <a:gd name="T75" fmla="*/ 490 h 564"/>
                      <a:gd name="T76" fmla="*/ 606 w 1236"/>
                      <a:gd name="T77" fmla="*/ 414 h 564"/>
                      <a:gd name="T78" fmla="*/ 552 w 1236"/>
                      <a:gd name="T79" fmla="*/ 351 h 564"/>
                      <a:gd name="T80" fmla="*/ 597 w 1236"/>
                      <a:gd name="T81" fmla="*/ 307 h 564"/>
                      <a:gd name="T82" fmla="*/ 729 w 1236"/>
                      <a:gd name="T83" fmla="*/ 235 h 564"/>
                      <a:gd name="T84" fmla="*/ 714 w 1236"/>
                      <a:gd name="T85" fmla="*/ 203 h 564"/>
                      <a:gd name="T86" fmla="*/ 785 w 1236"/>
                      <a:gd name="T87" fmla="*/ 125 h 564"/>
                      <a:gd name="T88" fmla="*/ 867 w 1236"/>
                      <a:gd name="T89" fmla="*/ 136 h 564"/>
                      <a:gd name="T90" fmla="*/ 937 w 1236"/>
                      <a:gd name="T91" fmla="*/ 181 h 564"/>
                      <a:gd name="T92" fmla="*/ 991 w 1236"/>
                      <a:gd name="T93" fmla="*/ 273 h 564"/>
                      <a:gd name="T94" fmla="*/ 1028 w 1236"/>
                      <a:gd name="T95" fmla="*/ 281 h 564"/>
                      <a:gd name="T96" fmla="*/ 1081 w 1236"/>
                      <a:gd name="T97" fmla="*/ 246 h 564"/>
                      <a:gd name="T98" fmla="*/ 1073 w 1236"/>
                      <a:gd name="T99" fmla="*/ 296 h 564"/>
                      <a:gd name="T100" fmla="*/ 1014 w 1236"/>
                      <a:gd name="T101" fmla="*/ 354 h 564"/>
                      <a:gd name="T102" fmla="*/ 1014 w 1236"/>
                      <a:gd name="T103" fmla="*/ 429 h 564"/>
                      <a:gd name="T104" fmla="*/ 1110 w 1236"/>
                      <a:gd name="T105" fmla="*/ 540 h 564"/>
                      <a:gd name="T106" fmla="*/ 1161 w 1236"/>
                      <a:gd name="T107" fmla="*/ 471 h 5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1236" h="564">
                        <a:moveTo>
                          <a:pt x="1161" y="471"/>
                        </a:moveTo>
                        <a:lnTo>
                          <a:pt x="1188" y="450"/>
                        </a:lnTo>
                        <a:lnTo>
                          <a:pt x="1204" y="396"/>
                        </a:lnTo>
                        <a:lnTo>
                          <a:pt x="1236" y="339"/>
                        </a:lnTo>
                        <a:lnTo>
                          <a:pt x="1216" y="283"/>
                        </a:lnTo>
                        <a:lnTo>
                          <a:pt x="1209" y="254"/>
                        </a:lnTo>
                        <a:lnTo>
                          <a:pt x="1218" y="215"/>
                        </a:lnTo>
                        <a:lnTo>
                          <a:pt x="1200" y="199"/>
                        </a:lnTo>
                        <a:lnTo>
                          <a:pt x="1169" y="181"/>
                        </a:lnTo>
                        <a:lnTo>
                          <a:pt x="1161" y="157"/>
                        </a:lnTo>
                        <a:lnTo>
                          <a:pt x="1121" y="111"/>
                        </a:lnTo>
                        <a:lnTo>
                          <a:pt x="1028" y="56"/>
                        </a:lnTo>
                        <a:lnTo>
                          <a:pt x="974" y="43"/>
                        </a:lnTo>
                        <a:lnTo>
                          <a:pt x="876" y="43"/>
                        </a:lnTo>
                        <a:lnTo>
                          <a:pt x="844" y="36"/>
                        </a:lnTo>
                        <a:lnTo>
                          <a:pt x="831" y="15"/>
                        </a:lnTo>
                        <a:lnTo>
                          <a:pt x="797" y="0"/>
                        </a:lnTo>
                        <a:lnTo>
                          <a:pt x="775" y="3"/>
                        </a:lnTo>
                        <a:lnTo>
                          <a:pt x="712" y="48"/>
                        </a:lnTo>
                        <a:lnTo>
                          <a:pt x="645" y="64"/>
                        </a:lnTo>
                        <a:lnTo>
                          <a:pt x="508" y="133"/>
                        </a:lnTo>
                        <a:lnTo>
                          <a:pt x="468" y="172"/>
                        </a:lnTo>
                        <a:lnTo>
                          <a:pt x="430" y="176"/>
                        </a:lnTo>
                        <a:lnTo>
                          <a:pt x="357" y="173"/>
                        </a:lnTo>
                        <a:lnTo>
                          <a:pt x="280" y="120"/>
                        </a:lnTo>
                        <a:lnTo>
                          <a:pt x="229" y="96"/>
                        </a:lnTo>
                        <a:lnTo>
                          <a:pt x="216" y="108"/>
                        </a:lnTo>
                        <a:lnTo>
                          <a:pt x="242" y="124"/>
                        </a:lnTo>
                        <a:lnTo>
                          <a:pt x="242" y="146"/>
                        </a:lnTo>
                        <a:lnTo>
                          <a:pt x="207" y="152"/>
                        </a:lnTo>
                        <a:lnTo>
                          <a:pt x="170" y="133"/>
                        </a:lnTo>
                        <a:lnTo>
                          <a:pt x="159" y="115"/>
                        </a:lnTo>
                        <a:lnTo>
                          <a:pt x="167" y="107"/>
                        </a:lnTo>
                        <a:lnTo>
                          <a:pt x="183" y="102"/>
                        </a:lnTo>
                        <a:lnTo>
                          <a:pt x="170" y="88"/>
                        </a:lnTo>
                        <a:lnTo>
                          <a:pt x="153" y="90"/>
                        </a:lnTo>
                        <a:lnTo>
                          <a:pt x="125" y="81"/>
                        </a:lnTo>
                        <a:lnTo>
                          <a:pt x="101" y="55"/>
                        </a:lnTo>
                        <a:lnTo>
                          <a:pt x="92" y="30"/>
                        </a:lnTo>
                        <a:lnTo>
                          <a:pt x="53" y="29"/>
                        </a:lnTo>
                        <a:lnTo>
                          <a:pt x="33" y="43"/>
                        </a:lnTo>
                        <a:lnTo>
                          <a:pt x="34" y="82"/>
                        </a:lnTo>
                        <a:lnTo>
                          <a:pt x="7" y="112"/>
                        </a:lnTo>
                        <a:lnTo>
                          <a:pt x="0" y="147"/>
                        </a:lnTo>
                        <a:lnTo>
                          <a:pt x="26" y="156"/>
                        </a:lnTo>
                        <a:lnTo>
                          <a:pt x="53" y="194"/>
                        </a:lnTo>
                        <a:lnTo>
                          <a:pt x="18" y="221"/>
                        </a:lnTo>
                        <a:lnTo>
                          <a:pt x="8" y="256"/>
                        </a:lnTo>
                        <a:lnTo>
                          <a:pt x="10" y="280"/>
                        </a:lnTo>
                        <a:lnTo>
                          <a:pt x="24" y="302"/>
                        </a:lnTo>
                        <a:lnTo>
                          <a:pt x="56" y="298"/>
                        </a:lnTo>
                        <a:lnTo>
                          <a:pt x="93" y="305"/>
                        </a:lnTo>
                        <a:lnTo>
                          <a:pt x="134" y="297"/>
                        </a:lnTo>
                        <a:lnTo>
                          <a:pt x="155" y="282"/>
                        </a:lnTo>
                        <a:lnTo>
                          <a:pt x="175" y="303"/>
                        </a:lnTo>
                        <a:lnTo>
                          <a:pt x="172" y="319"/>
                        </a:lnTo>
                        <a:lnTo>
                          <a:pt x="197" y="326"/>
                        </a:lnTo>
                        <a:lnTo>
                          <a:pt x="278" y="338"/>
                        </a:lnTo>
                        <a:lnTo>
                          <a:pt x="289" y="395"/>
                        </a:lnTo>
                        <a:lnTo>
                          <a:pt x="317" y="452"/>
                        </a:lnTo>
                        <a:lnTo>
                          <a:pt x="352" y="473"/>
                        </a:lnTo>
                        <a:lnTo>
                          <a:pt x="389" y="471"/>
                        </a:lnTo>
                        <a:lnTo>
                          <a:pt x="403" y="445"/>
                        </a:lnTo>
                        <a:lnTo>
                          <a:pt x="387" y="428"/>
                        </a:lnTo>
                        <a:lnTo>
                          <a:pt x="402" y="404"/>
                        </a:lnTo>
                        <a:lnTo>
                          <a:pt x="432" y="409"/>
                        </a:lnTo>
                        <a:lnTo>
                          <a:pt x="445" y="428"/>
                        </a:lnTo>
                        <a:lnTo>
                          <a:pt x="437" y="452"/>
                        </a:lnTo>
                        <a:lnTo>
                          <a:pt x="449" y="497"/>
                        </a:lnTo>
                        <a:lnTo>
                          <a:pt x="441" y="529"/>
                        </a:lnTo>
                        <a:lnTo>
                          <a:pt x="455" y="554"/>
                        </a:lnTo>
                        <a:lnTo>
                          <a:pt x="518" y="564"/>
                        </a:lnTo>
                        <a:lnTo>
                          <a:pt x="544" y="522"/>
                        </a:lnTo>
                        <a:lnTo>
                          <a:pt x="575" y="491"/>
                        </a:lnTo>
                        <a:lnTo>
                          <a:pt x="615" y="497"/>
                        </a:lnTo>
                        <a:lnTo>
                          <a:pt x="638" y="490"/>
                        </a:lnTo>
                        <a:lnTo>
                          <a:pt x="641" y="445"/>
                        </a:lnTo>
                        <a:lnTo>
                          <a:pt x="606" y="414"/>
                        </a:lnTo>
                        <a:lnTo>
                          <a:pt x="569" y="388"/>
                        </a:lnTo>
                        <a:lnTo>
                          <a:pt x="552" y="351"/>
                        </a:lnTo>
                        <a:lnTo>
                          <a:pt x="560" y="326"/>
                        </a:lnTo>
                        <a:lnTo>
                          <a:pt x="597" y="307"/>
                        </a:lnTo>
                        <a:lnTo>
                          <a:pt x="666" y="292"/>
                        </a:lnTo>
                        <a:lnTo>
                          <a:pt x="729" y="235"/>
                        </a:lnTo>
                        <a:lnTo>
                          <a:pt x="727" y="214"/>
                        </a:lnTo>
                        <a:lnTo>
                          <a:pt x="714" y="203"/>
                        </a:lnTo>
                        <a:lnTo>
                          <a:pt x="719" y="161"/>
                        </a:lnTo>
                        <a:lnTo>
                          <a:pt x="785" y="125"/>
                        </a:lnTo>
                        <a:lnTo>
                          <a:pt x="839" y="120"/>
                        </a:lnTo>
                        <a:lnTo>
                          <a:pt x="867" y="136"/>
                        </a:lnTo>
                        <a:lnTo>
                          <a:pt x="908" y="175"/>
                        </a:lnTo>
                        <a:lnTo>
                          <a:pt x="937" y="181"/>
                        </a:lnTo>
                        <a:lnTo>
                          <a:pt x="976" y="232"/>
                        </a:lnTo>
                        <a:lnTo>
                          <a:pt x="991" y="273"/>
                        </a:lnTo>
                        <a:lnTo>
                          <a:pt x="1014" y="292"/>
                        </a:lnTo>
                        <a:lnTo>
                          <a:pt x="1028" y="281"/>
                        </a:lnTo>
                        <a:lnTo>
                          <a:pt x="1057" y="247"/>
                        </a:lnTo>
                        <a:lnTo>
                          <a:pt x="1081" y="246"/>
                        </a:lnTo>
                        <a:lnTo>
                          <a:pt x="1092" y="277"/>
                        </a:lnTo>
                        <a:lnTo>
                          <a:pt x="1073" y="296"/>
                        </a:lnTo>
                        <a:lnTo>
                          <a:pt x="1051" y="299"/>
                        </a:lnTo>
                        <a:lnTo>
                          <a:pt x="1014" y="354"/>
                        </a:lnTo>
                        <a:lnTo>
                          <a:pt x="996" y="372"/>
                        </a:lnTo>
                        <a:lnTo>
                          <a:pt x="1014" y="429"/>
                        </a:lnTo>
                        <a:lnTo>
                          <a:pt x="1064" y="499"/>
                        </a:lnTo>
                        <a:lnTo>
                          <a:pt x="1110" y="540"/>
                        </a:lnTo>
                        <a:lnTo>
                          <a:pt x="1139" y="473"/>
                        </a:lnTo>
                        <a:lnTo>
                          <a:pt x="1161" y="471"/>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8" name="Bahamas">
                    <a:extLst>
                      <a:ext uri="{FF2B5EF4-FFF2-40B4-BE49-F238E27FC236}">
                        <a16:creationId xmlns:a16="http://schemas.microsoft.com/office/drawing/2014/main" id="{00000000-0008-0000-0A00-000080000000}"/>
                      </a:ext>
                    </a:extLst>
                  </xdr:cNvPr>
                  <xdr:cNvSpPr>
                    <a:spLocks noEditPoints="1"/>
                  </xdr:cNvSpPr>
                </xdr:nvSpPr>
                <xdr:spPr bwMode="auto">
                  <a:xfrm>
                    <a:off x="3708" y="328"/>
                    <a:ext cx="242" cy="287"/>
                  </a:xfrm>
                  <a:custGeom>
                    <a:avLst/>
                    <a:gdLst>
                      <a:gd name="T0" fmla="*/ 57 w 1264"/>
                      <a:gd name="T1" fmla="*/ 47 h 1503"/>
                      <a:gd name="T2" fmla="*/ 101 w 1264"/>
                      <a:gd name="T3" fmla="*/ 117 h 1503"/>
                      <a:gd name="T4" fmla="*/ 264 w 1264"/>
                      <a:gd name="T5" fmla="*/ 73 h 1503"/>
                      <a:gd name="T6" fmla="*/ 438 w 1264"/>
                      <a:gd name="T7" fmla="*/ 111 h 1503"/>
                      <a:gd name="T8" fmla="*/ 331 w 1264"/>
                      <a:gd name="T9" fmla="*/ 0 h 1503"/>
                      <a:gd name="T10" fmla="*/ 344 w 1264"/>
                      <a:gd name="T11" fmla="*/ 69 h 1503"/>
                      <a:gd name="T12" fmla="*/ 377 w 1264"/>
                      <a:gd name="T13" fmla="*/ 203 h 1503"/>
                      <a:gd name="T14" fmla="*/ 395 w 1264"/>
                      <a:gd name="T15" fmla="*/ 199 h 1503"/>
                      <a:gd name="T16" fmla="*/ 274 w 1264"/>
                      <a:gd name="T17" fmla="*/ 471 h 1503"/>
                      <a:gd name="T18" fmla="*/ 382 w 1264"/>
                      <a:gd name="T19" fmla="*/ 454 h 1503"/>
                      <a:gd name="T20" fmla="*/ 209 w 1264"/>
                      <a:gd name="T21" fmla="*/ 818 h 1503"/>
                      <a:gd name="T22" fmla="*/ 254 w 1264"/>
                      <a:gd name="T23" fmla="*/ 742 h 1503"/>
                      <a:gd name="T24" fmla="*/ 185 w 1264"/>
                      <a:gd name="T25" fmla="*/ 724 h 1503"/>
                      <a:gd name="T26" fmla="*/ 184 w 1264"/>
                      <a:gd name="T27" fmla="*/ 475 h 1503"/>
                      <a:gd name="T28" fmla="*/ 102 w 1264"/>
                      <a:gd name="T29" fmla="*/ 584 h 1503"/>
                      <a:gd name="T30" fmla="*/ 179 w 1264"/>
                      <a:gd name="T31" fmla="*/ 633 h 1503"/>
                      <a:gd name="T32" fmla="*/ 184 w 1264"/>
                      <a:gd name="T33" fmla="*/ 475 h 1503"/>
                      <a:gd name="T34" fmla="*/ 193 w 1264"/>
                      <a:gd name="T35" fmla="*/ 708 h 1503"/>
                      <a:gd name="T36" fmla="*/ 199 w 1264"/>
                      <a:gd name="T37" fmla="*/ 663 h 1503"/>
                      <a:gd name="T38" fmla="*/ 500 w 1264"/>
                      <a:gd name="T39" fmla="*/ 388 h 1503"/>
                      <a:gd name="T40" fmla="*/ 581 w 1264"/>
                      <a:gd name="T41" fmla="*/ 487 h 1503"/>
                      <a:gd name="T42" fmla="*/ 559 w 1264"/>
                      <a:gd name="T43" fmla="*/ 556 h 1503"/>
                      <a:gd name="T44" fmla="*/ 562 w 1264"/>
                      <a:gd name="T45" fmla="*/ 423 h 1503"/>
                      <a:gd name="T46" fmla="*/ 1042 w 1264"/>
                      <a:gd name="T47" fmla="*/ 1438 h 1503"/>
                      <a:gd name="T48" fmla="*/ 1183 w 1264"/>
                      <a:gd name="T49" fmla="*/ 1441 h 1503"/>
                      <a:gd name="T50" fmla="*/ 1139 w 1264"/>
                      <a:gd name="T51" fmla="*/ 1430 h 1503"/>
                      <a:gd name="T52" fmla="*/ 905 w 1264"/>
                      <a:gd name="T53" fmla="*/ 1016 h 1503"/>
                      <a:gd name="T54" fmla="*/ 961 w 1264"/>
                      <a:gd name="T55" fmla="*/ 1017 h 1503"/>
                      <a:gd name="T56" fmla="*/ 918 w 1264"/>
                      <a:gd name="T57" fmla="*/ 767 h 1503"/>
                      <a:gd name="T58" fmla="*/ 896 w 1264"/>
                      <a:gd name="T59" fmla="*/ 746 h 1503"/>
                      <a:gd name="T60" fmla="*/ 1220 w 1264"/>
                      <a:gd name="T61" fmla="*/ 1154 h 1503"/>
                      <a:gd name="T62" fmla="*/ 1197 w 1264"/>
                      <a:gd name="T63" fmla="*/ 1117 h 1503"/>
                      <a:gd name="T64" fmla="*/ 604 w 1264"/>
                      <a:gd name="T65" fmla="*/ 830 h 1503"/>
                      <a:gd name="T66" fmla="*/ 723 w 1264"/>
                      <a:gd name="T67" fmla="*/ 610 h 1503"/>
                      <a:gd name="T68" fmla="*/ 705 w 1264"/>
                      <a:gd name="T69" fmla="*/ 644 h 1503"/>
                      <a:gd name="T70" fmla="*/ 715 w 1264"/>
                      <a:gd name="T71" fmla="*/ 751 h 1503"/>
                      <a:gd name="T72" fmla="*/ 735 w 1264"/>
                      <a:gd name="T73" fmla="*/ 658 h 1503"/>
                      <a:gd name="T74" fmla="*/ 798 w 1264"/>
                      <a:gd name="T75" fmla="*/ 1006 h 1503"/>
                      <a:gd name="T76" fmla="*/ 774 w 1264"/>
                      <a:gd name="T77" fmla="*/ 884 h 1503"/>
                      <a:gd name="T78" fmla="*/ 758 w 1264"/>
                      <a:gd name="T79" fmla="*/ 897 h 1503"/>
                      <a:gd name="T80" fmla="*/ 1183 w 1264"/>
                      <a:gd name="T81" fmla="*/ 1350 h 1503"/>
                      <a:gd name="T82" fmla="*/ 1183 w 1264"/>
                      <a:gd name="T83" fmla="*/ 1350 h 1503"/>
                      <a:gd name="T84" fmla="*/ 945 w 1264"/>
                      <a:gd name="T85" fmla="*/ 1154 h 1503"/>
                      <a:gd name="T86" fmla="*/ 1037 w 1264"/>
                      <a:gd name="T87" fmla="*/ 1026 h 1503"/>
                      <a:gd name="T88" fmla="*/ 952 w 1264"/>
                      <a:gd name="T89" fmla="*/ 1125 h 15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1264" h="1503">
                        <a:moveTo>
                          <a:pt x="146" y="28"/>
                        </a:moveTo>
                        <a:lnTo>
                          <a:pt x="84" y="66"/>
                        </a:lnTo>
                        <a:lnTo>
                          <a:pt x="57" y="47"/>
                        </a:lnTo>
                        <a:lnTo>
                          <a:pt x="0" y="47"/>
                        </a:lnTo>
                        <a:lnTo>
                          <a:pt x="57" y="109"/>
                        </a:lnTo>
                        <a:lnTo>
                          <a:pt x="101" y="117"/>
                        </a:lnTo>
                        <a:lnTo>
                          <a:pt x="185" y="58"/>
                        </a:lnTo>
                        <a:lnTo>
                          <a:pt x="228" y="68"/>
                        </a:lnTo>
                        <a:lnTo>
                          <a:pt x="264" y="73"/>
                        </a:lnTo>
                        <a:lnTo>
                          <a:pt x="215" y="28"/>
                        </a:lnTo>
                        <a:lnTo>
                          <a:pt x="146" y="28"/>
                        </a:lnTo>
                        <a:close/>
                        <a:moveTo>
                          <a:pt x="438" y="111"/>
                        </a:moveTo>
                        <a:lnTo>
                          <a:pt x="406" y="90"/>
                        </a:lnTo>
                        <a:lnTo>
                          <a:pt x="398" y="47"/>
                        </a:lnTo>
                        <a:lnTo>
                          <a:pt x="331" y="0"/>
                        </a:lnTo>
                        <a:lnTo>
                          <a:pt x="268" y="2"/>
                        </a:lnTo>
                        <a:lnTo>
                          <a:pt x="336" y="24"/>
                        </a:lnTo>
                        <a:lnTo>
                          <a:pt x="344" y="69"/>
                        </a:lnTo>
                        <a:lnTo>
                          <a:pt x="393" y="134"/>
                        </a:lnTo>
                        <a:lnTo>
                          <a:pt x="365" y="161"/>
                        </a:lnTo>
                        <a:lnTo>
                          <a:pt x="377" y="203"/>
                        </a:lnTo>
                        <a:lnTo>
                          <a:pt x="361" y="276"/>
                        </a:lnTo>
                        <a:lnTo>
                          <a:pt x="398" y="238"/>
                        </a:lnTo>
                        <a:lnTo>
                          <a:pt x="395" y="199"/>
                        </a:lnTo>
                        <a:lnTo>
                          <a:pt x="438" y="172"/>
                        </a:lnTo>
                        <a:lnTo>
                          <a:pt x="438" y="111"/>
                        </a:lnTo>
                        <a:close/>
                        <a:moveTo>
                          <a:pt x="274" y="471"/>
                        </a:moveTo>
                        <a:lnTo>
                          <a:pt x="303" y="486"/>
                        </a:lnTo>
                        <a:lnTo>
                          <a:pt x="364" y="487"/>
                        </a:lnTo>
                        <a:lnTo>
                          <a:pt x="382" y="454"/>
                        </a:lnTo>
                        <a:lnTo>
                          <a:pt x="331" y="442"/>
                        </a:lnTo>
                        <a:lnTo>
                          <a:pt x="274" y="471"/>
                        </a:lnTo>
                        <a:close/>
                        <a:moveTo>
                          <a:pt x="209" y="818"/>
                        </a:moveTo>
                        <a:lnTo>
                          <a:pt x="246" y="810"/>
                        </a:lnTo>
                        <a:lnTo>
                          <a:pt x="266" y="771"/>
                        </a:lnTo>
                        <a:lnTo>
                          <a:pt x="254" y="742"/>
                        </a:lnTo>
                        <a:lnTo>
                          <a:pt x="260" y="712"/>
                        </a:lnTo>
                        <a:lnTo>
                          <a:pt x="242" y="693"/>
                        </a:lnTo>
                        <a:lnTo>
                          <a:pt x="185" y="724"/>
                        </a:lnTo>
                        <a:lnTo>
                          <a:pt x="187" y="763"/>
                        </a:lnTo>
                        <a:lnTo>
                          <a:pt x="209" y="818"/>
                        </a:lnTo>
                        <a:close/>
                        <a:moveTo>
                          <a:pt x="184" y="475"/>
                        </a:moveTo>
                        <a:lnTo>
                          <a:pt x="154" y="462"/>
                        </a:lnTo>
                        <a:lnTo>
                          <a:pt x="137" y="523"/>
                        </a:lnTo>
                        <a:lnTo>
                          <a:pt x="102" y="584"/>
                        </a:lnTo>
                        <a:lnTo>
                          <a:pt x="133" y="613"/>
                        </a:lnTo>
                        <a:lnTo>
                          <a:pt x="170" y="593"/>
                        </a:lnTo>
                        <a:lnTo>
                          <a:pt x="179" y="633"/>
                        </a:lnTo>
                        <a:lnTo>
                          <a:pt x="233" y="597"/>
                        </a:lnTo>
                        <a:lnTo>
                          <a:pt x="194" y="528"/>
                        </a:lnTo>
                        <a:lnTo>
                          <a:pt x="184" y="475"/>
                        </a:lnTo>
                        <a:close/>
                        <a:moveTo>
                          <a:pt x="189" y="679"/>
                        </a:moveTo>
                        <a:lnTo>
                          <a:pt x="169" y="696"/>
                        </a:lnTo>
                        <a:lnTo>
                          <a:pt x="193" y="708"/>
                        </a:lnTo>
                        <a:lnTo>
                          <a:pt x="189" y="679"/>
                        </a:lnTo>
                        <a:close/>
                        <a:moveTo>
                          <a:pt x="239" y="651"/>
                        </a:moveTo>
                        <a:lnTo>
                          <a:pt x="199" y="663"/>
                        </a:lnTo>
                        <a:lnTo>
                          <a:pt x="213" y="685"/>
                        </a:lnTo>
                        <a:lnTo>
                          <a:pt x="239" y="651"/>
                        </a:lnTo>
                        <a:close/>
                        <a:moveTo>
                          <a:pt x="500" y="388"/>
                        </a:moveTo>
                        <a:lnTo>
                          <a:pt x="495" y="420"/>
                        </a:lnTo>
                        <a:lnTo>
                          <a:pt x="548" y="440"/>
                        </a:lnTo>
                        <a:lnTo>
                          <a:pt x="581" y="487"/>
                        </a:lnTo>
                        <a:lnTo>
                          <a:pt x="566" y="520"/>
                        </a:lnTo>
                        <a:lnTo>
                          <a:pt x="539" y="534"/>
                        </a:lnTo>
                        <a:lnTo>
                          <a:pt x="559" y="556"/>
                        </a:lnTo>
                        <a:lnTo>
                          <a:pt x="584" y="549"/>
                        </a:lnTo>
                        <a:lnTo>
                          <a:pt x="601" y="480"/>
                        </a:lnTo>
                        <a:lnTo>
                          <a:pt x="562" y="423"/>
                        </a:lnTo>
                        <a:lnTo>
                          <a:pt x="500" y="388"/>
                        </a:lnTo>
                        <a:close/>
                        <a:moveTo>
                          <a:pt x="1095" y="1404"/>
                        </a:moveTo>
                        <a:lnTo>
                          <a:pt x="1042" y="1438"/>
                        </a:lnTo>
                        <a:lnTo>
                          <a:pt x="1030" y="1503"/>
                        </a:lnTo>
                        <a:lnTo>
                          <a:pt x="1146" y="1491"/>
                        </a:lnTo>
                        <a:lnTo>
                          <a:pt x="1183" y="1441"/>
                        </a:lnTo>
                        <a:lnTo>
                          <a:pt x="1183" y="1388"/>
                        </a:lnTo>
                        <a:lnTo>
                          <a:pt x="1167" y="1398"/>
                        </a:lnTo>
                        <a:lnTo>
                          <a:pt x="1139" y="1430"/>
                        </a:lnTo>
                        <a:lnTo>
                          <a:pt x="1095" y="1404"/>
                        </a:lnTo>
                        <a:close/>
                        <a:moveTo>
                          <a:pt x="908" y="989"/>
                        </a:moveTo>
                        <a:lnTo>
                          <a:pt x="905" y="1016"/>
                        </a:lnTo>
                        <a:lnTo>
                          <a:pt x="933" y="1048"/>
                        </a:lnTo>
                        <a:lnTo>
                          <a:pt x="966" y="1054"/>
                        </a:lnTo>
                        <a:lnTo>
                          <a:pt x="961" y="1017"/>
                        </a:lnTo>
                        <a:lnTo>
                          <a:pt x="908" y="989"/>
                        </a:lnTo>
                        <a:close/>
                        <a:moveTo>
                          <a:pt x="896" y="746"/>
                        </a:moveTo>
                        <a:lnTo>
                          <a:pt x="918" y="767"/>
                        </a:lnTo>
                        <a:lnTo>
                          <a:pt x="937" y="730"/>
                        </a:lnTo>
                        <a:lnTo>
                          <a:pt x="923" y="702"/>
                        </a:lnTo>
                        <a:lnTo>
                          <a:pt x="896" y="746"/>
                        </a:lnTo>
                        <a:close/>
                        <a:moveTo>
                          <a:pt x="1159" y="1135"/>
                        </a:moveTo>
                        <a:lnTo>
                          <a:pt x="1178" y="1157"/>
                        </a:lnTo>
                        <a:lnTo>
                          <a:pt x="1220" y="1154"/>
                        </a:lnTo>
                        <a:lnTo>
                          <a:pt x="1261" y="1173"/>
                        </a:lnTo>
                        <a:lnTo>
                          <a:pt x="1264" y="1155"/>
                        </a:lnTo>
                        <a:lnTo>
                          <a:pt x="1197" y="1117"/>
                        </a:lnTo>
                        <a:lnTo>
                          <a:pt x="1159" y="1135"/>
                        </a:lnTo>
                        <a:close/>
                        <a:moveTo>
                          <a:pt x="568" y="830"/>
                        </a:moveTo>
                        <a:lnTo>
                          <a:pt x="604" y="830"/>
                        </a:lnTo>
                        <a:lnTo>
                          <a:pt x="576" y="793"/>
                        </a:lnTo>
                        <a:lnTo>
                          <a:pt x="568" y="830"/>
                        </a:lnTo>
                        <a:close/>
                        <a:moveTo>
                          <a:pt x="723" y="610"/>
                        </a:moveTo>
                        <a:lnTo>
                          <a:pt x="679" y="578"/>
                        </a:lnTo>
                        <a:lnTo>
                          <a:pt x="671" y="606"/>
                        </a:lnTo>
                        <a:lnTo>
                          <a:pt x="705" y="644"/>
                        </a:lnTo>
                        <a:lnTo>
                          <a:pt x="714" y="705"/>
                        </a:lnTo>
                        <a:lnTo>
                          <a:pt x="695" y="726"/>
                        </a:lnTo>
                        <a:lnTo>
                          <a:pt x="715" y="751"/>
                        </a:lnTo>
                        <a:lnTo>
                          <a:pt x="767" y="747"/>
                        </a:lnTo>
                        <a:lnTo>
                          <a:pt x="769" y="721"/>
                        </a:lnTo>
                        <a:lnTo>
                          <a:pt x="735" y="658"/>
                        </a:lnTo>
                        <a:lnTo>
                          <a:pt x="723" y="610"/>
                        </a:lnTo>
                        <a:close/>
                        <a:moveTo>
                          <a:pt x="770" y="973"/>
                        </a:moveTo>
                        <a:lnTo>
                          <a:pt x="798" y="1006"/>
                        </a:lnTo>
                        <a:lnTo>
                          <a:pt x="825" y="1010"/>
                        </a:lnTo>
                        <a:lnTo>
                          <a:pt x="786" y="939"/>
                        </a:lnTo>
                        <a:lnTo>
                          <a:pt x="774" y="884"/>
                        </a:lnTo>
                        <a:lnTo>
                          <a:pt x="735" y="814"/>
                        </a:lnTo>
                        <a:lnTo>
                          <a:pt x="729" y="841"/>
                        </a:lnTo>
                        <a:lnTo>
                          <a:pt x="758" y="897"/>
                        </a:lnTo>
                        <a:lnTo>
                          <a:pt x="734" y="913"/>
                        </a:lnTo>
                        <a:lnTo>
                          <a:pt x="770" y="973"/>
                        </a:lnTo>
                        <a:close/>
                        <a:moveTo>
                          <a:pt x="1183" y="1350"/>
                        </a:moveTo>
                        <a:lnTo>
                          <a:pt x="1207" y="1364"/>
                        </a:lnTo>
                        <a:lnTo>
                          <a:pt x="1207" y="1324"/>
                        </a:lnTo>
                        <a:lnTo>
                          <a:pt x="1183" y="1350"/>
                        </a:lnTo>
                        <a:close/>
                        <a:moveTo>
                          <a:pt x="928" y="1128"/>
                        </a:moveTo>
                        <a:lnTo>
                          <a:pt x="923" y="1152"/>
                        </a:lnTo>
                        <a:lnTo>
                          <a:pt x="945" y="1154"/>
                        </a:lnTo>
                        <a:lnTo>
                          <a:pt x="1042" y="1098"/>
                        </a:lnTo>
                        <a:lnTo>
                          <a:pt x="1045" y="1046"/>
                        </a:lnTo>
                        <a:lnTo>
                          <a:pt x="1037" y="1026"/>
                        </a:lnTo>
                        <a:lnTo>
                          <a:pt x="993" y="1038"/>
                        </a:lnTo>
                        <a:lnTo>
                          <a:pt x="997" y="1075"/>
                        </a:lnTo>
                        <a:lnTo>
                          <a:pt x="952" y="1125"/>
                        </a:lnTo>
                        <a:lnTo>
                          <a:pt x="928" y="1128"/>
                        </a:lnTo>
                        <a:close/>
                      </a:path>
                    </a:pathLst>
                  </a:custGeom>
                  <a:grp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29" name="Cuba">
                    <a:extLst>
                      <a:ext uri="{FF2B5EF4-FFF2-40B4-BE49-F238E27FC236}">
                        <a16:creationId xmlns:a16="http://schemas.microsoft.com/office/drawing/2014/main" id="{00000000-0008-0000-0A00-000081000000}"/>
                      </a:ext>
                    </a:extLst>
                  </xdr:cNvPr>
                  <xdr:cNvSpPr>
                    <a:spLocks noEditPoints="1"/>
                  </xdr:cNvSpPr>
                </xdr:nvSpPr>
                <xdr:spPr bwMode="auto">
                  <a:xfrm>
                    <a:off x="3430" y="503"/>
                    <a:ext cx="452" cy="162"/>
                  </a:xfrm>
                  <a:custGeom>
                    <a:avLst/>
                    <a:gdLst>
                      <a:gd name="T0" fmla="*/ 425 w 2372"/>
                      <a:gd name="T1" fmla="*/ 411 h 851"/>
                      <a:gd name="T2" fmla="*/ 543 w 2372"/>
                      <a:gd name="T3" fmla="*/ 372 h 851"/>
                      <a:gd name="T4" fmla="*/ 448 w 2372"/>
                      <a:gd name="T5" fmla="*/ 349 h 851"/>
                      <a:gd name="T6" fmla="*/ 460 w 2372"/>
                      <a:gd name="T7" fmla="*/ 406 h 851"/>
                      <a:gd name="T8" fmla="*/ 2141 w 2372"/>
                      <a:gd name="T9" fmla="*/ 824 h 851"/>
                      <a:gd name="T10" fmla="*/ 2216 w 2372"/>
                      <a:gd name="T11" fmla="*/ 778 h 851"/>
                      <a:gd name="T12" fmla="*/ 2372 w 2372"/>
                      <a:gd name="T13" fmla="*/ 729 h 851"/>
                      <a:gd name="T14" fmla="*/ 2285 w 2372"/>
                      <a:gd name="T15" fmla="*/ 642 h 851"/>
                      <a:gd name="T16" fmla="*/ 2041 w 2372"/>
                      <a:gd name="T17" fmla="*/ 591 h 851"/>
                      <a:gd name="T18" fmla="*/ 2054 w 2372"/>
                      <a:gd name="T19" fmla="*/ 504 h 851"/>
                      <a:gd name="T20" fmla="*/ 1895 w 2372"/>
                      <a:gd name="T21" fmla="*/ 456 h 851"/>
                      <a:gd name="T22" fmla="*/ 1778 w 2372"/>
                      <a:gd name="T23" fmla="*/ 400 h 851"/>
                      <a:gd name="T24" fmla="*/ 1735 w 2372"/>
                      <a:gd name="T25" fmla="*/ 389 h 851"/>
                      <a:gd name="T26" fmla="*/ 1669 w 2372"/>
                      <a:gd name="T27" fmla="*/ 376 h 851"/>
                      <a:gd name="T28" fmla="*/ 1477 w 2372"/>
                      <a:gd name="T29" fmla="*/ 275 h 851"/>
                      <a:gd name="T30" fmla="*/ 1252 w 2372"/>
                      <a:gd name="T31" fmla="*/ 204 h 851"/>
                      <a:gd name="T32" fmla="*/ 1144 w 2372"/>
                      <a:gd name="T33" fmla="*/ 110 h 851"/>
                      <a:gd name="T34" fmla="*/ 904 w 2372"/>
                      <a:gd name="T35" fmla="*/ 81 h 851"/>
                      <a:gd name="T36" fmla="*/ 692 w 2372"/>
                      <a:gd name="T37" fmla="*/ 0 h 851"/>
                      <a:gd name="T38" fmla="*/ 435 w 2372"/>
                      <a:gd name="T39" fmla="*/ 47 h 851"/>
                      <a:gd name="T40" fmla="*/ 214 w 2372"/>
                      <a:gd name="T41" fmla="*/ 127 h 851"/>
                      <a:gd name="T42" fmla="*/ 135 w 2372"/>
                      <a:gd name="T43" fmla="*/ 239 h 851"/>
                      <a:gd name="T44" fmla="*/ 113 w 2372"/>
                      <a:gd name="T45" fmla="*/ 273 h 851"/>
                      <a:gd name="T46" fmla="*/ 0 w 2372"/>
                      <a:gd name="T47" fmla="*/ 339 h 851"/>
                      <a:gd name="T48" fmla="*/ 103 w 2372"/>
                      <a:gd name="T49" fmla="*/ 318 h 851"/>
                      <a:gd name="T50" fmla="*/ 198 w 2372"/>
                      <a:gd name="T51" fmla="*/ 318 h 851"/>
                      <a:gd name="T52" fmla="*/ 323 w 2372"/>
                      <a:gd name="T53" fmla="*/ 241 h 851"/>
                      <a:gd name="T54" fmla="*/ 462 w 2372"/>
                      <a:gd name="T55" fmla="*/ 175 h 851"/>
                      <a:gd name="T56" fmla="*/ 589 w 2372"/>
                      <a:gd name="T57" fmla="*/ 147 h 851"/>
                      <a:gd name="T58" fmla="*/ 756 w 2372"/>
                      <a:gd name="T59" fmla="*/ 180 h 851"/>
                      <a:gd name="T60" fmla="*/ 647 w 2372"/>
                      <a:gd name="T61" fmla="*/ 220 h 851"/>
                      <a:gd name="T62" fmla="*/ 839 w 2372"/>
                      <a:gd name="T63" fmla="*/ 259 h 851"/>
                      <a:gd name="T64" fmla="*/ 978 w 2372"/>
                      <a:gd name="T65" fmla="*/ 297 h 851"/>
                      <a:gd name="T66" fmla="*/ 1053 w 2372"/>
                      <a:gd name="T67" fmla="*/ 293 h 851"/>
                      <a:gd name="T68" fmla="*/ 1186 w 2372"/>
                      <a:gd name="T69" fmla="*/ 379 h 851"/>
                      <a:gd name="T70" fmla="*/ 1290 w 2372"/>
                      <a:gd name="T71" fmla="*/ 391 h 851"/>
                      <a:gd name="T72" fmla="*/ 1411 w 2372"/>
                      <a:gd name="T73" fmla="*/ 395 h 851"/>
                      <a:gd name="T74" fmla="*/ 1558 w 2372"/>
                      <a:gd name="T75" fmla="*/ 616 h 851"/>
                      <a:gd name="T76" fmla="*/ 1703 w 2372"/>
                      <a:gd name="T77" fmla="*/ 632 h 851"/>
                      <a:gd name="T78" fmla="*/ 1745 w 2372"/>
                      <a:gd name="T79" fmla="*/ 711 h 851"/>
                      <a:gd name="T80" fmla="*/ 1613 w 2372"/>
                      <a:gd name="T81" fmla="*/ 832 h 851"/>
                      <a:gd name="T82" fmla="*/ 1781 w 2372"/>
                      <a:gd name="T83" fmla="*/ 834 h 851"/>
                      <a:gd name="T84" fmla="*/ 2027 w 2372"/>
                      <a:gd name="T85" fmla="*/ 851 h 8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2372" h="851">
                        <a:moveTo>
                          <a:pt x="438" y="402"/>
                        </a:moveTo>
                        <a:lnTo>
                          <a:pt x="418" y="388"/>
                        </a:lnTo>
                        <a:lnTo>
                          <a:pt x="425" y="411"/>
                        </a:lnTo>
                        <a:lnTo>
                          <a:pt x="474" y="431"/>
                        </a:lnTo>
                        <a:lnTo>
                          <a:pt x="537" y="413"/>
                        </a:lnTo>
                        <a:lnTo>
                          <a:pt x="543" y="372"/>
                        </a:lnTo>
                        <a:lnTo>
                          <a:pt x="504" y="326"/>
                        </a:lnTo>
                        <a:lnTo>
                          <a:pt x="464" y="317"/>
                        </a:lnTo>
                        <a:lnTo>
                          <a:pt x="448" y="349"/>
                        </a:lnTo>
                        <a:lnTo>
                          <a:pt x="460" y="375"/>
                        </a:lnTo>
                        <a:lnTo>
                          <a:pt x="481" y="389"/>
                        </a:lnTo>
                        <a:lnTo>
                          <a:pt x="460" y="406"/>
                        </a:lnTo>
                        <a:lnTo>
                          <a:pt x="438" y="402"/>
                        </a:lnTo>
                        <a:close/>
                        <a:moveTo>
                          <a:pt x="2027" y="851"/>
                        </a:moveTo>
                        <a:lnTo>
                          <a:pt x="2141" y="824"/>
                        </a:lnTo>
                        <a:lnTo>
                          <a:pt x="2156" y="800"/>
                        </a:lnTo>
                        <a:lnTo>
                          <a:pt x="2184" y="804"/>
                        </a:lnTo>
                        <a:lnTo>
                          <a:pt x="2216" y="778"/>
                        </a:lnTo>
                        <a:lnTo>
                          <a:pt x="2291" y="788"/>
                        </a:lnTo>
                        <a:lnTo>
                          <a:pt x="2348" y="774"/>
                        </a:lnTo>
                        <a:lnTo>
                          <a:pt x="2372" y="729"/>
                        </a:lnTo>
                        <a:lnTo>
                          <a:pt x="2352" y="708"/>
                        </a:lnTo>
                        <a:lnTo>
                          <a:pt x="2312" y="703"/>
                        </a:lnTo>
                        <a:lnTo>
                          <a:pt x="2285" y="642"/>
                        </a:lnTo>
                        <a:lnTo>
                          <a:pt x="2187" y="602"/>
                        </a:lnTo>
                        <a:lnTo>
                          <a:pt x="2072" y="602"/>
                        </a:lnTo>
                        <a:lnTo>
                          <a:pt x="2041" y="591"/>
                        </a:lnTo>
                        <a:lnTo>
                          <a:pt x="2065" y="568"/>
                        </a:lnTo>
                        <a:lnTo>
                          <a:pt x="2081" y="514"/>
                        </a:lnTo>
                        <a:lnTo>
                          <a:pt x="2054" y="504"/>
                        </a:lnTo>
                        <a:lnTo>
                          <a:pt x="2017" y="519"/>
                        </a:lnTo>
                        <a:lnTo>
                          <a:pt x="1975" y="515"/>
                        </a:lnTo>
                        <a:lnTo>
                          <a:pt x="1895" y="456"/>
                        </a:lnTo>
                        <a:lnTo>
                          <a:pt x="1873" y="477"/>
                        </a:lnTo>
                        <a:lnTo>
                          <a:pt x="1837" y="445"/>
                        </a:lnTo>
                        <a:lnTo>
                          <a:pt x="1778" y="400"/>
                        </a:lnTo>
                        <a:lnTo>
                          <a:pt x="1743" y="437"/>
                        </a:lnTo>
                        <a:lnTo>
                          <a:pt x="1725" y="416"/>
                        </a:lnTo>
                        <a:lnTo>
                          <a:pt x="1735" y="389"/>
                        </a:lnTo>
                        <a:lnTo>
                          <a:pt x="1711" y="378"/>
                        </a:lnTo>
                        <a:lnTo>
                          <a:pt x="1696" y="405"/>
                        </a:lnTo>
                        <a:lnTo>
                          <a:pt x="1669" y="376"/>
                        </a:lnTo>
                        <a:lnTo>
                          <a:pt x="1584" y="357"/>
                        </a:lnTo>
                        <a:lnTo>
                          <a:pt x="1528" y="304"/>
                        </a:lnTo>
                        <a:lnTo>
                          <a:pt x="1477" y="275"/>
                        </a:lnTo>
                        <a:lnTo>
                          <a:pt x="1420" y="231"/>
                        </a:lnTo>
                        <a:lnTo>
                          <a:pt x="1297" y="225"/>
                        </a:lnTo>
                        <a:lnTo>
                          <a:pt x="1252" y="204"/>
                        </a:lnTo>
                        <a:lnTo>
                          <a:pt x="1236" y="156"/>
                        </a:lnTo>
                        <a:lnTo>
                          <a:pt x="1184" y="100"/>
                        </a:lnTo>
                        <a:lnTo>
                          <a:pt x="1144" y="110"/>
                        </a:lnTo>
                        <a:lnTo>
                          <a:pt x="1123" y="84"/>
                        </a:lnTo>
                        <a:lnTo>
                          <a:pt x="958" y="60"/>
                        </a:lnTo>
                        <a:lnTo>
                          <a:pt x="904" y="81"/>
                        </a:lnTo>
                        <a:lnTo>
                          <a:pt x="835" y="66"/>
                        </a:lnTo>
                        <a:lnTo>
                          <a:pt x="794" y="18"/>
                        </a:lnTo>
                        <a:lnTo>
                          <a:pt x="692" y="0"/>
                        </a:lnTo>
                        <a:lnTo>
                          <a:pt x="602" y="4"/>
                        </a:lnTo>
                        <a:lnTo>
                          <a:pt x="557" y="41"/>
                        </a:lnTo>
                        <a:lnTo>
                          <a:pt x="435" y="47"/>
                        </a:lnTo>
                        <a:lnTo>
                          <a:pt x="342" y="69"/>
                        </a:lnTo>
                        <a:lnTo>
                          <a:pt x="308" y="100"/>
                        </a:lnTo>
                        <a:lnTo>
                          <a:pt x="214" y="127"/>
                        </a:lnTo>
                        <a:lnTo>
                          <a:pt x="182" y="166"/>
                        </a:lnTo>
                        <a:lnTo>
                          <a:pt x="142" y="188"/>
                        </a:lnTo>
                        <a:lnTo>
                          <a:pt x="135" y="239"/>
                        </a:lnTo>
                        <a:lnTo>
                          <a:pt x="161" y="273"/>
                        </a:lnTo>
                        <a:lnTo>
                          <a:pt x="150" y="294"/>
                        </a:lnTo>
                        <a:lnTo>
                          <a:pt x="113" y="273"/>
                        </a:lnTo>
                        <a:lnTo>
                          <a:pt x="34" y="320"/>
                        </a:lnTo>
                        <a:lnTo>
                          <a:pt x="2" y="310"/>
                        </a:lnTo>
                        <a:lnTo>
                          <a:pt x="0" y="339"/>
                        </a:lnTo>
                        <a:lnTo>
                          <a:pt x="42" y="360"/>
                        </a:lnTo>
                        <a:lnTo>
                          <a:pt x="87" y="308"/>
                        </a:lnTo>
                        <a:lnTo>
                          <a:pt x="103" y="318"/>
                        </a:lnTo>
                        <a:lnTo>
                          <a:pt x="105" y="353"/>
                        </a:lnTo>
                        <a:lnTo>
                          <a:pt x="159" y="321"/>
                        </a:lnTo>
                        <a:lnTo>
                          <a:pt x="198" y="318"/>
                        </a:lnTo>
                        <a:lnTo>
                          <a:pt x="243" y="249"/>
                        </a:lnTo>
                        <a:lnTo>
                          <a:pt x="300" y="260"/>
                        </a:lnTo>
                        <a:lnTo>
                          <a:pt x="323" y="241"/>
                        </a:lnTo>
                        <a:lnTo>
                          <a:pt x="352" y="264"/>
                        </a:lnTo>
                        <a:lnTo>
                          <a:pt x="397" y="255"/>
                        </a:lnTo>
                        <a:lnTo>
                          <a:pt x="462" y="175"/>
                        </a:lnTo>
                        <a:lnTo>
                          <a:pt x="501" y="167"/>
                        </a:lnTo>
                        <a:lnTo>
                          <a:pt x="528" y="137"/>
                        </a:lnTo>
                        <a:lnTo>
                          <a:pt x="589" y="147"/>
                        </a:lnTo>
                        <a:lnTo>
                          <a:pt x="633" y="145"/>
                        </a:lnTo>
                        <a:lnTo>
                          <a:pt x="730" y="156"/>
                        </a:lnTo>
                        <a:lnTo>
                          <a:pt x="756" y="180"/>
                        </a:lnTo>
                        <a:lnTo>
                          <a:pt x="730" y="201"/>
                        </a:lnTo>
                        <a:lnTo>
                          <a:pt x="681" y="196"/>
                        </a:lnTo>
                        <a:lnTo>
                          <a:pt x="647" y="220"/>
                        </a:lnTo>
                        <a:lnTo>
                          <a:pt x="681" y="248"/>
                        </a:lnTo>
                        <a:lnTo>
                          <a:pt x="812" y="268"/>
                        </a:lnTo>
                        <a:lnTo>
                          <a:pt x="839" y="259"/>
                        </a:lnTo>
                        <a:lnTo>
                          <a:pt x="880" y="259"/>
                        </a:lnTo>
                        <a:lnTo>
                          <a:pt x="915" y="289"/>
                        </a:lnTo>
                        <a:lnTo>
                          <a:pt x="978" y="297"/>
                        </a:lnTo>
                        <a:lnTo>
                          <a:pt x="1008" y="296"/>
                        </a:lnTo>
                        <a:lnTo>
                          <a:pt x="1024" y="271"/>
                        </a:lnTo>
                        <a:lnTo>
                          <a:pt x="1053" y="293"/>
                        </a:lnTo>
                        <a:lnTo>
                          <a:pt x="1057" y="317"/>
                        </a:lnTo>
                        <a:lnTo>
                          <a:pt x="1129" y="370"/>
                        </a:lnTo>
                        <a:lnTo>
                          <a:pt x="1186" y="379"/>
                        </a:lnTo>
                        <a:lnTo>
                          <a:pt x="1210" y="365"/>
                        </a:lnTo>
                        <a:lnTo>
                          <a:pt x="1248" y="398"/>
                        </a:lnTo>
                        <a:lnTo>
                          <a:pt x="1290" y="391"/>
                        </a:lnTo>
                        <a:lnTo>
                          <a:pt x="1323" y="406"/>
                        </a:lnTo>
                        <a:lnTo>
                          <a:pt x="1385" y="386"/>
                        </a:lnTo>
                        <a:lnTo>
                          <a:pt x="1411" y="395"/>
                        </a:lnTo>
                        <a:lnTo>
                          <a:pt x="1448" y="528"/>
                        </a:lnTo>
                        <a:lnTo>
                          <a:pt x="1522" y="615"/>
                        </a:lnTo>
                        <a:lnTo>
                          <a:pt x="1558" y="616"/>
                        </a:lnTo>
                        <a:lnTo>
                          <a:pt x="1574" y="602"/>
                        </a:lnTo>
                        <a:lnTo>
                          <a:pt x="1624" y="632"/>
                        </a:lnTo>
                        <a:lnTo>
                          <a:pt x="1703" y="632"/>
                        </a:lnTo>
                        <a:lnTo>
                          <a:pt x="1714" y="655"/>
                        </a:lnTo>
                        <a:lnTo>
                          <a:pt x="1751" y="668"/>
                        </a:lnTo>
                        <a:lnTo>
                          <a:pt x="1745" y="711"/>
                        </a:lnTo>
                        <a:lnTo>
                          <a:pt x="1689" y="725"/>
                        </a:lnTo>
                        <a:lnTo>
                          <a:pt x="1614" y="791"/>
                        </a:lnTo>
                        <a:lnTo>
                          <a:pt x="1613" y="832"/>
                        </a:lnTo>
                        <a:lnTo>
                          <a:pt x="1690" y="845"/>
                        </a:lnTo>
                        <a:lnTo>
                          <a:pt x="1742" y="818"/>
                        </a:lnTo>
                        <a:lnTo>
                          <a:pt x="1781" y="834"/>
                        </a:lnTo>
                        <a:lnTo>
                          <a:pt x="1890" y="809"/>
                        </a:lnTo>
                        <a:lnTo>
                          <a:pt x="1950" y="816"/>
                        </a:lnTo>
                        <a:lnTo>
                          <a:pt x="2027" y="851"/>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30" name="Haiti">
                    <a:extLst>
                      <a:ext uri="{FF2B5EF4-FFF2-40B4-BE49-F238E27FC236}">
                        <a16:creationId xmlns:a16="http://schemas.microsoft.com/office/drawing/2014/main" id="{00000000-0008-0000-0A00-000082000000}"/>
                      </a:ext>
                    </a:extLst>
                  </xdr:cNvPr>
                  <xdr:cNvSpPr>
                    <a:spLocks noEditPoints="1"/>
                  </xdr:cNvSpPr>
                </xdr:nvSpPr>
                <xdr:spPr bwMode="auto">
                  <a:xfrm>
                    <a:off x="3866" y="645"/>
                    <a:ext cx="120" cy="100"/>
                  </a:xfrm>
                  <a:custGeom>
                    <a:avLst/>
                    <a:gdLst>
                      <a:gd name="T0" fmla="*/ 583 w 625"/>
                      <a:gd name="T1" fmla="*/ 388 h 522"/>
                      <a:gd name="T2" fmla="*/ 564 w 625"/>
                      <a:gd name="T3" fmla="*/ 304 h 522"/>
                      <a:gd name="T4" fmla="*/ 606 w 625"/>
                      <a:gd name="T5" fmla="*/ 269 h 522"/>
                      <a:gd name="T6" fmla="*/ 603 w 625"/>
                      <a:gd name="T7" fmla="*/ 186 h 522"/>
                      <a:gd name="T8" fmla="*/ 619 w 625"/>
                      <a:gd name="T9" fmla="*/ 121 h 522"/>
                      <a:gd name="T10" fmla="*/ 578 w 625"/>
                      <a:gd name="T11" fmla="*/ 113 h 522"/>
                      <a:gd name="T12" fmla="*/ 501 w 625"/>
                      <a:gd name="T13" fmla="*/ 82 h 522"/>
                      <a:gd name="T14" fmla="*/ 379 w 625"/>
                      <a:gd name="T15" fmla="*/ 87 h 522"/>
                      <a:gd name="T16" fmla="*/ 257 w 625"/>
                      <a:gd name="T17" fmla="*/ 74 h 522"/>
                      <a:gd name="T18" fmla="*/ 289 w 625"/>
                      <a:gd name="T19" fmla="*/ 124 h 522"/>
                      <a:gd name="T20" fmla="*/ 395 w 625"/>
                      <a:gd name="T21" fmla="*/ 187 h 522"/>
                      <a:gd name="T22" fmla="*/ 395 w 625"/>
                      <a:gd name="T23" fmla="*/ 278 h 522"/>
                      <a:gd name="T24" fmla="*/ 457 w 625"/>
                      <a:gd name="T25" fmla="*/ 328 h 522"/>
                      <a:gd name="T26" fmla="*/ 494 w 625"/>
                      <a:gd name="T27" fmla="*/ 398 h 522"/>
                      <a:gd name="T28" fmla="*/ 385 w 625"/>
                      <a:gd name="T29" fmla="*/ 408 h 522"/>
                      <a:gd name="T30" fmla="*/ 294 w 625"/>
                      <a:gd name="T31" fmla="*/ 402 h 522"/>
                      <a:gd name="T32" fmla="*/ 193 w 625"/>
                      <a:gd name="T33" fmla="*/ 405 h 522"/>
                      <a:gd name="T34" fmla="*/ 170 w 625"/>
                      <a:gd name="T35" fmla="*/ 374 h 522"/>
                      <a:gd name="T36" fmla="*/ 64 w 625"/>
                      <a:gd name="T37" fmla="*/ 357 h 522"/>
                      <a:gd name="T38" fmla="*/ 0 w 625"/>
                      <a:gd name="T39" fmla="*/ 408 h 522"/>
                      <a:gd name="T40" fmla="*/ 69 w 625"/>
                      <a:gd name="T41" fmla="*/ 451 h 522"/>
                      <a:gd name="T42" fmla="*/ 148 w 625"/>
                      <a:gd name="T43" fmla="*/ 522 h 522"/>
                      <a:gd name="T44" fmla="*/ 177 w 625"/>
                      <a:gd name="T45" fmla="*/ 464 h 522"/>
                      <a:gd name="T46" fmla="*/ 316 w 625"/>
                      <a:gd name="T47" fmla="*/ 487 h 522"/>
                      <a:gd name="T48" fmla="*/ 461 w 625"/>
                      <a:gd name="T49" fmla="*/ 475 h 522"/>
                      <a:gd name="T50" fmla="*/ 531 w 625"/>
                      <a:gd name="T51" fmla="*/ 496 h 522"/>
                      <a:gd name="T52" fmla="*/ 580 w 625"/>
                      <a:gd name="T53" fmla="*/ 415 h 522"/>
                      <a:gd name="T54" fmla="*/ 398 w 625"/>
                      <a:gd name="T55" fmla="*/ 0 h 522"/>
                      <a:gd name="T56" fmla="*/ 392 w 625"/>
                      <a:gd name="T57" fmla="*/ 47 h 522"/>
                      <a:gd name="T58" fmla="*/ 366 w 625"/>
                      <a:gd name="T59" fmla="*/ 345 h 522"/>
                      <a:gd name="T60" fmla="*/ 313 w 625"/>
                      <a:gd name="T61" fmla="*/ 279 h 522"/>
                      <a:gd name="T62" fmla="*/ 303 w 625"/>
                      <a:gd name="T63" fmla="*/ 323 h 5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625" h="522">
                        <a:moveTo>
                          <a:pt x="580" y="415"/>
                        </a:moveTo>
                        <a:lnTo>
                          <a:pt x="583" y="388"/>
                        </a:lnTo>
                        <a:lnTo>
                          <a:pt x="585" y="351"/>
                        </a:lnTo>
                        <a:lnTo>
                          <a:pt x="564" y="304"/>
                        </a:lnTo>
                        <a:lnTo>
                          <a:pt x="570" y="287"/>
                        </a:lnTo>
                        <a:lnTo>
                          <a:pt x="606" y="269"/>
                        </a:lnTo>
                        <a:lnTo>
                          <a:pt x="620" y="221"/>
                        </a:lnTo>
                        <a:lnTo>
                          <a:pt x="603" y="186"/>
                        </a:lnTo>
                        <a:lnTo>
                          <a:pt x="625" y="144"/>
                        </a:lnTo>
                        <a:lnTo>
                          <a:pt x="619" y="121"/>
                        </a:lnTo>
                        <a:lnTo>
                          <a:pt x="618" y="122"/>
                        </a:lnTo>
                        <a:lnTo>
                          <a:pt x="578" y="113"/>
                        </a:lnTo>
                        <a:lnTo>
                          <a:pt x="539" y="121"/>
                        </a:lnTo>
                        <a:lnTo>
                          <a:pt x="501" y="82"/>
                        </a:lnTo>
                        <a:lnTo>
                          <a:pt x="406" y="71"/>
                        </a:lnTo>
                        <a:lnTo>
                          <a:pt x="379" y="87"/>
                        </a:lnTo>
                        <a:lnTo>
                          <a:pt x="340" y="74"/>
                        </a:lnTo>
                        <a:lnTo>
                          <a:pt x="257" y="74"/>
                        </a:lnTo>
                        <a:lnTo>
                          <a:pt x="244" y="98"/>
                        </a:lnTo>
                        <a:cubicBezTo>
                          <a:pt x="246" y="98"/>
                          <a:pt x="289" y="124"/>
                          <a:pt x="289" y="124"/>
                        </a:cubicBezTo>
                        <a:lnTo>
                          <a:pt x="408" y="164"/>
                        </a:lnTo>
                        <a:lnTo>
                          <a:pt x="395" y="187"/>
                        </a:lnTo>
                        <a:lnTo>
                          <a:pt x="411" y="222"/>
                        </a:lnTo>
                        <a:lnTo>
                          <a:pt x="395" y="278"/>
                        </a:lnTo>
                        <a:lnTo>
                          <a:pt x="416" y="317"/>
                        </a:lnTo>
                        <a:lnTo>
                          <a:pt x="457" y="328"/>
                        </a:lnTo>
                        <a:lnTo>
                          <a:pt x="506" y="371"/>
                        </a:lnTo>
                        <a:lnTo>
                          <a:pt x="494" y="398"/>
                        </a:lnTo>
                        <a:lnTo>
                          <a:pt x="403" y="395"/>
                        </a:lnTo>
                        <a:lnTo>
                          <a:pt x="385" y="408"/>
                        </a:lnTo>
                        <a:lnTo>
                          <a:pt x="347" y="397"/>
                        </a:lnTo>
                        <a:lnTo>
                          <a:pt x="294" y="402"/>
                        </a:lnTo>
                        <a:lnTo>
                          <a:pt x="247" y="382"/>
                        </a:lnTo>
                        <a:lnTo>
                          <a:pt x="193" y="405"/>
                        </a:lnTo>
                        <a:lnTo>
                          <a:pt x="190" y="382"/>
                        </a:lnTo>
                        <a:lnTo>
                          <a:pt x="170" y="374"/>
                        </a:lnTo>
                        <a:lnTo>
                          <a:pt x="101" y="392"/>
                        </a:lnTo>
                        <a:lnTo>
                          <a:pt x="64" y="357"/>
                        </a:lnTo>
                        <a:lnTo>
                          <a:pt x="18" y="381"/>
                        </a:lnTo>
                        <a:lnTo>
                          <a:pt x="0" y="408"/>
                        </a:lnTo>
                        <a:lnTo>
                          <a:pt x="16" y="445"/>
                        </a:lnTo>
                        <a:lnTo>
                          <a:pt x="69" y="451"/>
                        </a:lnTo>
                        <a:lnTo>
                          <a:pt x="124" y="514"/>
                        </a:lnTo>
                        <a:lnTo>
                          <a:pt x="148" y="522"/>
                        </a:lnTo>
                        <a:lnTo>
                          <a:pt x="153" y="483"/>
                        </a:lnTo>
                        <a:lnTo>
                          <a:pt x="177" y="464"/>
                        </a:lnTo>
                        <a:lnTo>
                          <a:pt x="275" y="464"/>
                        </a:lnTo>
                        <a:lnTo>
                          <a:pt x="316" y="487"/>
                        </a:lnTo>
                        <a:lnTo>
                          <a:pt x="438" y="490"/>
                        </a:lnTo>
                        <a:lnTo>
                          <a:pt x="461" y="475"/>
                        </a:lnTo>
                        <a:lnTo>
                          <a:pt x="498" y="493"/>
                        </a:lnTo>
                        <a:lnTo>
                          <a:pt x="531" y="496"/>
                        </a:lnTo>
                        <a:lnTo>
                          <a:pt x="527" y="471"/>
                        </a:lnTo>
                        <a:lnTo>
                          <a:pt x="580" y="415"/>
                        </a:lnTo>
                        <a:close/>
                        <a:moveTo>
                          <a:pt x="475" y="45"/>
                        </a:moveTo>
                        <a:lnTo>
                          <a:pt x="398" y="0"/>
                        </a:lnTo>
                        <a:lnTo>
                          <a:pt x="358" y="23"/>
                        </a:lnTo>
                        <a:lnTo>
                          <a:pt x="392" y="47"/>
                        </a:lnTo>
                        <a:lnTo>
                          <a:pt x="475" y="45"/>
                        </a:lnTo>
                        <a:close/>
                        <a:moveTo>
                          <a:pt x="366" y="345"/>
                        </a:moveTo>
                        <a:lnTo>
                          <a:pt x="356" y="312"/>
                        </a:lnTo>
                        <a:lnTo>
                          <a:pt x="313" y="279"/>
                        </a:lnTo>
                        <a:lnTo>
                          <a:pt x="275" y="299"/>
                        </a:lnTo>
                        <a:lnTo>
                          <a:pt x="303" y="323"/>
                        </a:lnTo>
                        <a:lnTo>
                          <a:pt x="366" y="345"/>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31" name="Jamaica">
                    <a:extLst>
                      <a:ext uri="{FF2B5EF4-FFF2-40B4-BE49-F238E27FC236}">
                        <a16:creationId xmlns:a16="http://schemas.microsoft.com/office/drawing/2014/main" id="{00000000-0008-0000-0A00-000083000000}"/>
                      </a:ext>
                    </a:extLst>
                  </xdr:cNvPr>
                  <xdr:cNvSpPr>
                    <a:spLocks/>
                  </xdr:cNvSpPr>
                </xdr:nvSpPr>
                <xdr:spPr bwMode="auto">
                  <a:xfrm>
                    <a:off x="3699" y="722"/>
                    <a:ext cx="95" cy="38"/>
                  </a:xfrm>
                  <a:custGeom>
                    <a:avLst/>
                    <a:gdLst>
                      <a:gd name="T0" fmla="*/ 407 w 501"/>
                      <a:gd name="T1" fmla="*/ 79 h 202"/>
                      <a:gd name="T2" fmla="*/ 366 w 501"/>
                      <a:gd name="T3" fmla="*/ 10 h 202"/>
                      <a:gd name="T4" fmla="*/ 196 w 501"/>
                      <a:gd name="T5" fmla="*/ 0 h 202"/>
                      <a:gd name="T6" fmla="*/ 112 w 501"/>
                      <a:gd name="T7" fmla="*/ 18 h 202"/>
                      <a:gd name="T8" fmla="*/ 63 w 501"/>
                      <a:gd name="T9" fmla="*/ 13 h 202"/>
                      <a:gd name="T10" fmla="*/ 26 w 501"/>
                      <a:gd name="T11" fmla="*/ 21 h 202"/>
                      <a:gd name="T12" fmla="*/ 0 w 501"/>
                      <a:gd name="T13" fmla="*/ 58 h 202"/>
                      <a:gd name="T14" fmla="*/ 42 w 501"/>
                      <a:gd name="T15" fmla="*/ 90 h 202"/>
                      <a:gd name="T16" fmla="*/ 71 w 501"/>
                      <a:gd name="T17" fmla="*/ 80 h 202"/>
                      <a:gd name="T18" fmla="*/ 98 w 501"/>
                      <a:gd name="T19" fmla="*/ 93 h 202"/>
                      <a:gd name="T20" fmla="*/ 123 w 501"/>
                      <a:gd name="T21" fmla="*/ 151 h 202"/>
                      <a:gd name="T22" fmla="*/ 154 w 501"/>
                      <a:gd name="T23" fmla="*/ 175 h 202"/>
                      <a:gd name="T24" fmla="*/ 205 w 501"/>
                      <a:gd name="T25" fmla="*/ 173 h 202"/>
                      <a:gd name="T26" fmla="*/ 241 w 501"/>
                      <a:gd name="T27" fmla="*/ 200 h 202"/>
                      <a:gd name="T28" fmla="*/ 294 w 501"/>
                      <a:gd name="T29" fmla="*/ 202 h 202"/>
                      <a:gd name="T30" fmla="*/ 295 w 501"/>
                      <a:gd name="T31" fmla="*/ 156 h 202"/>
                      <a:gd name="T32" fmla="*/ 334 w 501"/>
                      <a:gd name="T33" fmla="*/ 156 h 202"/>
                      <a:gd name="T34" fmla="*/ 351 w 501"/>
                      <a:gd name="T35" fmla="*/ 176 h 202"/>
                      <a:gd name="T36" fmla="*/ 374 w 501"/>
                      <a:gd name="T37" fmla="*/ 170 h 202"/>
                      <a:gd name="T38" fmla="*/ 392 w 501"/>
                      <a:gd name="T39" fmla="*/ 133 h 202"/>
                      <a:gd name="T40" fmla="*/ 422 w 501"/>
                      <a:gd name="T41" fmla="*/ 149 h 202"/>
                      <a:gd name="T42" fmla="*/ 496 w 501"/>
                      <a:gd name="T43" fmla="*/ 149 h 202"/>
                      <a:gd name="T44" fmla="*/ 501 w 501"/>
                      <a:gd name="T45" fmla="*/ 128 h 202"/>
                      <a:gd name="T46" fmla="*/ 464 w 501"/>
                      <a:gd name="T47" fmla="*/ 90 h 202"/>
                      <a:gd name="T48" fmla="*/ 407 w 501"/>
                      <a:gd name="T49" fmla="*/ 79 h 20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501" h="202">
                        <a:moveTo>
                          <a:pt x="407" y="79"/>
                        </a:moveTo>
                        <a:lnTo>
                          <a:pt x="366" y="10"/>
                        </a:lnTo>
                        <a:lnTo>
                          <a:pt x="196" y="0"/>
                        </a:lnTo>
                        <a:lnTo>
                          <a:pt x="112" y="18"/>
                        </a:lnTo>
                        <a:lnTo>
                          <a:pt x="63" y="13"/>
                        </a:lnTo>
                        <a:lnTo>
                          <a:pt x="26" y="21"/>
                        </a:lnTo>
                        <a:lnTo>
                          <a:pt x="0" y="58"/>
                        </a:lnTo>
                        <a:lnTo>
                          <a:pt x="42" y="90"/>
                        </a:lnTo>
                        <a:lnTo>
                          <a:pt x="71" y="80"/>
                        </a:lnTo>
                        <a:lnTo>
                          <a:pt x="98" y="93"/>
                        </a:lnTo>
                        <a:lnTo>
                          <a:pt x="123" y="151"/>
                        </a:lnTo>
                        <a:lnTo>
                          <a:pt x="154" y="175"/>
                        </a:lnTo>
                        <a:lnTo>
                          <a:pt x="205" y="173"/>
                        </a:lnTo>
                        <a:lnTo>
                          <a:pt x="241" y="200"/>
                        </a:lnTo>
                        <a:lnTo>
                          <a:pt x="294" y="202"/>
                        </a:lnTo>
                        <a:lnTo>
                          <a:pt x="295" y="156"/>
                        </a:lnTo>
                        <a:lnTo>
                          <a:pt x="334" y="156"/>
                        </a:lnTo>
                        <a:lnTo>
                          <a:pt x="351" y="176"/>
                        </a:lnTo>
                        <a:lnTo>
                          <a:pt x="374" y="170"/>
                        </a:lnTo>
                        <a:lnTo>
                          <a:pt x="392" y="133"/>
                        </a:lnTo>
                        <a:lnTo>
                          <a:pt x="422" y="149"/>
                        </a:lnTo>
                        <a:lnTo>
                          <a:pt x="496" y="149"/>
                        </a:lnTo>
                        <a:lnTo>
                          <a:pt x="501" y="128"/>
                        </a:lnTo>
                        <a:lnTo>
                          <a:pt x="464" y="90"/>
                        </a:lnTo>
                        <a:lnTo>
                          <a:pt x="407" y="79"/>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32" name="República Dominicana">
                    <a:extLst>
                      <a:ext uri="{FF2B5EF4-FFF2-40B4-BE49-F238E27FC236}">
                        <a16:creationId xmlns:a16="http://schemas.microsoft.com/office/drawing/2014/main" id="{00000000-0008-0000-0A00-000084000000}"/>
                      </a:ext>
                    </a:extLst>
                  </xdr:cNvPr>
                  <xdr:cNvSpPr>
                    <a:spLocks noEditPoints="1"/>
                  </xdr:cNvSpPr>
                </xdr:nvSpPr>
                <xdr:spPr bwMode="auto">
                  <a:xfrm>
                    <a:off x="3967" y="658"/>
                    <a:ext cx="164" cy="109"/>
                  </a:xfrm>
                  <a:custGeom>
                    <a:avLst/>
                    <a:gdLst>
                      <a:gd name="T0" fmla="*/ 840 w 859"/>
                      <a:gd name="T1" fmla="*/ 285 h 573"/>
                      <a:gd name="T2" fmla="*/ 717 w 859"/>
                      <a:gd name="T3" fmla="*/ 234 h 573"/>
                      <a:gd name="T4" fmla="*/ 625 w 859"/>
                      <a:gd name="T5" fmla="*/ 218 h 573"/>
                      <a:gd name="T6" fmla="*/ 503 w 859"/>
                      <a:gd name="T7" fmla="*/ 152 h 573"/>
                      <a:gd name="T8" fmla="*/ 490 w 859"/>
                      <a:gd name="T9" fmla="*/ 141 h 573"/>
                      <a:gd name="T10" fmla="*/ 649 w 859"/>
                      <a:gd name="T11" fmla="*/ 168 h 573"/>
                      <a:gd name="T12" fmla="*/ 659 w 859"/>
                      <a:gd name="T13" fmla="*/ 131 h 573"/>
                      <a:gd name="T14" fmla="*/ 561 w 859"/>
                      <a:gd name="T15" fmla="*/ 122 h 573"/>
                      <a:gd name="T16" fmla="*/ 486 w 859"/>
                      <a:gd name="T17" fmla="*/ 53 h 573"/>
                      <a:gd name="T18" fmla="*/ 437 w 859"/>
                      <a:gd name="T19" fmla="*/ 40 h 573"/>
                      <a:gd name="T20" fmla="*/ 230 w 859"/>
                      <a:gd name="T21" fmla="*/ 12 h 573"/>
                      <a:gd name="T22" fmla="*/ 115 w 859"/>
                      <a:gd name="T23" fmla="*/ 14 h 573"/>
                      <a:gd name="T24" fmla="*/ 98 w 859"/>
                      <a:gd name="T25" fmla="*/ 79 h 573"/>
                      <a:gd name="T26" fmla="*/ 93 w 859"/>
                      <a:gd name="T27" fmla="*/ 156 h 573"/>
                      <a:gd name="T28" fmla="*/ 43 w 859"/>
                      <a:gd name="T29" fmla="*/ 222 h 573"/>
                      <a:gd name="T30" fmla="*/ 58 w 859"/>
                      <a:gd name="T31" fmla="*/ 286 h 573"/>
                      <a:gd name="T32" fmla="*/ 53 w 859"/>
                      <a:gd name="T33" fmla="*/ 350 h 573"/>
                      <a:gd name="T34" fmla="*/ 4 w 859"/>
                      <a:gd name="T35" fmla="*/ 431 h 573"/>
                      <a:gd name="T36" fmla="*/ 52 w 859"/>
                      <a:gd name="T37" fmla="*/ 483 h 573"/>
                      <a:gd name="T38" fmla="*/ 78 w 859"/>
                      <a:gd name="T39" fmla="*/ 535 h 573"/>
                      <a:gd name="T40" fmla="*/ 118 w 859"/>
                      <a:gd name="T41" fmla="*/ 573 h 573"/>
                      <a:gd name="T42" fmla="*/ 200 w 859"/>
                      <a:gd name="T43" fmla="*/ 434 h 573"/>
                      <a:gd name="T44" fmla="*/ 213 w 859"/>
                      <a:gd name="T45" fmla="*/ 380 h 573"/>
                      <a:gd name="T46" fmla="*/ 269 w 859"/>
                      <a:gd name="T47" fmla="*/ 407 h 573"/>
                      <a:gd name="T48" fmla="*/ 328 w 859"/>
                      <a:gd name="T49" fmla="*/ 372 h 573"/>
                      <a:gd name="T50" fmla="*/ 357 w 859"/>
                      <a:gd name="T51" fmla="*/ 431 h 573"/>
                      <a:gd name="T52" fmla="*/ 476 w 859"/>
                      <a:gd name="T53" fmla="*/ 361 h 573"/>
                      <a:gd name="T54" fmla="*/ 609 w 859"/>
                      <a:gd name="T55" fmla="*/ 359 h 573"/>
                      <a:gd name="T56" fmla="*/ 684 w 859"/>
                      <a:gd name="T57" fmla="*/ 369 h 573"/>
                      <a:gd name="T58" fmla="*/ 798 w 859"/>
                      <a:gd name="T59" fmla="*/ 388 h 573"/>
                      <a:gd name="T60" fmla="*/ 839 w 859"/>
                      <a:gd name="T61" fmla="*/ 353 h 573"/>
                      <a:gd name="T62" fmla="*/ 792 w 859"/>
                      <a:gd name="T63" fmla="*/ 427 h 573"/>
                      <a:gd name="T64" fmla="*/ 752 w 859"/>
                      <a:gd name="T65" fmla="*/ 407 h 573"/>
                      <a:gd name="T66" fmla="*/ 800 w 859"/>
                      <a:gd name="T67" fmla="*/ 451 h 573"/>
                      <a:gd name="T68" fmla="*/ 792 w 859"/>
                      <a:gd name="T69" fmla="*/ 427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859" h="573">
                        <a:moveTo>
                          <a:pt x="859" y="317"/>
                        </a:moveTo>
                        <a:lnTo>
                          <a:pt x="840" y="285"/>
                        </a:lnTo>
                        <a:lnTo>
                          <a:pt x="750" y="234"/>
                        </a:lnTo>
                        <a:lnTo>
                          <a:pt x="717" y="234"/>
                        </a:lnTo>
                        <a:lnTo>
                          <a:pt x="662" y="216"/>
                        </a:lnTo>
                        <a:lnTo>
                          <a:pt x="625" y="218"/>
                        </a:lnTo>
                        <a:lnTo>
                          <a:pt x="566" y="189"/>
                        </a:lnTo>
                        <a:lnTo>
                          <a:pt x="503" y="152"/>
                        </a:lnTo>
                        <a:lnTo>
                          <a:pt x="460" y="152"/>
                        </a:lnTo>
                        <a:lnTo>
                          <a:pt x="490" y="141"/>
                        </a:lnTo>
                        <a:lnTo>
                          <a:pt x="553" y="159"/>
                        </a:lnTo>
                        <a:lnTo>
                          <a:pt x="649" y="168"/>
                        </a:lnTo>
                        <a:lnTo>
                          <a:pt x="688" y="154"/>
                        </a:lnTo>
                        <a:lnTo>
                          <a:pt x="659" y="131"/>
                        </a:lnTo>
                        <a:lnTo>
                          <a:pt x="633" y="136"/>
                        </a:lnTo>
                        <a:lnTo>
                          <a:pt x="561" y="122"/>
                        </a:lnTo>
                        <a:lnTo>
                          <a:pt x="526" y="53"/>
                        </a:lnTo>
                        <a:lnTo>
                          <a:pt x="486" y="53"/>
                        </a:lnTo>
                        <a:lnTo>
                          <a:pt x="466" y="61"/>
                        </a:lnTo>
                        <a:lnTo>
                          <a:pt x="437" y="40"/>
                        </a:lnTo>
                        <a:lnTo>
                          <a:pt x="251" y="0"/>
                        </a:lnTo>
                        <a:lnTo>
                          <a:pt x="230" y="12"/>
                        </a:lnTo>
                        <a:lnTo>
                          <a:pt x="189" y="1"/>
                        </a:lnTo>
                        <a:lnTo>
                          <a:pt x="115" y="14"/>
                        </a:lnTo>
                        <a:lnTo>
                          <a:pt x="92" y="56"/>
                        </a:lnTo>
                        <a:lnTo>
                          <a:pt x="98" y="79"/>
                        </a:lnTo>
                        <a:lnTo>
                          <a:pt x="76" y="121"/>
                        </a:lnTo>
                        <a:lnTo>
                          <a:pt x="93" y="156"/>
                        </a:lnTo>
                        <a:lnTo>
                          <a:pt x="79" y="204"/>
                        </a:lnTo>
                        <a:lnTo>
                          <a:pt x="43" y="222"/>
                        </a:lnTo>
                        <a:lnTo>
                          <a:pt x="37" y="239"/>
                        </a:lnTo>
                        <a:lnTo>
                          <a:pt x="58" y="286"/>
                        </a:lnTo>
                        <a:lnTo>
                          <a:pt x="56" y="323"/>
                        </a:lnTo>
                        <a:lnTo>
                          <a:pt x="53" y="350"/>
                        </a:lnTo>
                        <a:lnTo>
                          <a:pt x="0" y="406"/>
                        </a:lnTo>
                        <a:lnTo>
                          <a:pt x="4" y="431"/>
                        </a:lnTo>
                        <a:lnTo>
                          <a:pt x="28" y="433"/>
                        </a:lnTo>
                        <a:lnTo>
                          <a:pt x="52" y="483"/>
                        </a:lnTo>
                        <a:lnTo>
                          <a:pt x="38" y="519"/>
                        </a:lnTo>
                        <a:lnTo>
                          <a:pt x="78" y="535"/>
                        </a:lnTo>
                        <a:lnTo>
                          <a:pt x="89" y="558"/>
                        </a:lnTo>
                        <a:lnTo>
                          <a:pt x="118" y="573"/>
                        </a:lnTo>
                        <a:lnTo>
                          <a:pt x="145" y="507"/>
                        </a:lnTo>
                        <a:lnTo>
                          <a:pt x="200" y="434"/>
                        </a:lnTo>
                        <a:lnTo>
                          <a:pt x="193" y="412"/>
                        </a:lnTo>
                        <a:lnTo>
                          <a:pt x="213" y="380"/>
                        </a:lnTo>
                        <a:lnTo>
                          <a:pt x="238" y="404"/>
                        </a:lnTo>
                        <a:lnTo>
                          <a:pt x="269" y="407"/>
                        </a:lnTo>
                        <a:lnTo>
                          <a:pt x="296" y="353"/>
                        </a:lnTo>
                        <a:lnTo>
                          <a:pt x="328" y="372"/>
                        </a:lnTo>
                        <a:lnTo>
                          <a:pt x="332" y="415"/>
                        </a:lnTo>
                        <a:lnTo>
                          <a:pt x="357" y="431"/>
                        </a:lnTo>
                        <a:lnTo>
                          <a:pt x="416" y="415"/>
                        </a:lnTo>
                        <a:lnTo>
                          <a:pt x="476" y="361"/>
                        </a:lnTo>
                        <a:lnTo>
                          <a:pt x="540" y="349"/>
                        </a:lnTo>
                        <a:lnTo>
                          <a:pt x="609" y="359"/>
                        </a:lnTo>
                        <a:lnTo>
                          <a:pt x="652" y="343"/>
                        </a:lnTo>
                        <a:lnTo>
                          <a:pt x="684" y="369"/>
                        </a:lnTo>
                        <a:lnTo>
                          <a:pt x="736" y="372"/>
                        </a:lnTo>
                        <a:lnTo>
                          <a:pt x="798" y="388"/>
                        </a:lnTo>
                        <a:lnTo>
                          <a:pt x="811" y="353"/>
                        </a:lnTo>
                        <a:lnTo>
                          <a:pt x="839" y="353"/>
                        </a:lnTo>
                        <a:lnTo>
                          <a:pt x="859" y="317"/>
                        </a:lnTo>
                        <a:close/>
                        <a:moveTo>
                          <a:pt x="792" y="427"/>
                        </a:moveTo>
                        <a:lnTo>
                          <a:pt x="767" y="400"/>
                        </a:lnTo>
                        <a:lnTo>
                          <a:pt x="752" y="407"/>
                        </a:lnTo>
                        <a:lnTo>
                          <a:pt x="769" y="439"/>
                        </a:lnTo>
                        <a:lnTo>
                          <a:pt x="800" y="451"/>
                        </a:lnTo>
                        <a:lnTo>
                          <a:pt x="828" y="431"/>
                        </a:lnTo>
                        <a:lnTo>
                          <a:pt x="792" y="427"/>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sp macro="" textlink="">
                <xdr:nvSpPr>
                  <xdr:cNvPr id="133" name="Puerto Rico">
                    <a:extLst>
                      <a:ext uri="{FF2B5EF4-FFF2-40B4-BE49-F238E27FC236}">
                        <a16:creationId xmlns:a16="http://schemas.microsoft.com/office/drawing/2014/main" id="{00000000-0008-0000-0A00-000085000000}"/>
                      </a:ext>
                    </a:extLst>
                  </xdr:cNvPr>
                  <xdr:cNvSpPr>
                    <a:spLocks noEditPoints="1"/>
                  </xdr:cNvSpPr>
                </xdr:nvSpPr>
                <xdr:spPr bwMode="auto">
                  <a:xfrm>
                    <a:off x="4169" y="723"/>
                    <a:ext cx="115" cy="34"/>
                  </a:xfrm>
                  <a:custGeom>
                    <a:avLst/>
                    <a:gdLst>
                      <a:gd name="T0" fmla="*/ 19 w 603"/>
                      <a:gd name="T1" fmla="*/ 141 h 181"/>
                      <a:gd name="T2" fmla="*/ 125 w 603"/>
                      <a:gd name="T3" fmla="*/ 146 h 181"/>
                      <a:gd name="T4" fmla="*/ 154 w 603"/>
                      <a:gd name="T5" fmla="*/ 156 h 181"/>
                      <a:gd name="T6" fmla="*/ 231 w 603"/>
                      <a:gd name="T7" fmla="*/ 136 h 181"/>
                      <a:gd name="T8" fmla="*/ 260 w 603"/>
                      <a:gd name="T9" fmla="*/ 151 h 181"/>
                      <a:gd name="T10" fmla="*/ 333 w 603"/>
                      <a:gd name="T11" fmla="*/ 117 h 181"/>
                      <a:gd name="T12" fmla="*/ 391 w 603"/>
                      <a:gd name="T13" fmla="*/ 54 h 181"/>
                      <a:gd name="T14" fmla="*/ 349 w 603"/>
                      <a:gd name="T15" fmla="*/ 42 h 181"/>
                      <a:gd name="T16" fmla="*/ 338 w 603"/>
                      <a:gd name="T17" fmla="*/ 14 h 181"/>
                      <a:gd name="T18" fmla="*/ 311 w 603"/>
                      <a:gd name="T19" fmla="*/ 1 h 181"/>
                      <a:gd name="T20" fmla="*/ 219 w 603"/>
                      <a:gd name="T21" fmla="*/ 14 h 181"/>
                      <a:gd name="T22" fmla="*/ 57 w 603"/>
                      <a:gd name="T23" fmla="*/ 0 h 181"/>
                      <a:gd name="T24" fmla="*/ 40 w 603"/>
                      <a:gd name="T25" fmla="*/ 32 h 181"/>
                      <a:gd name="T26" fmla="*/ 1 w 603"/>
                      <a:gd name="T27" fmla="*/ 51 h 181"/>
                      <a:gd name="T28" fmla="*/ 6 w 603"/>
                      <a:gd name="T29" fmla="*/ 82 h 181"/>
                      <a:gd name="T30" fmla="*/ 0 w 603"/>
                      <a:gd name="T31" fmla="*/ 104 h 181"/>
                      <a:gd name="T32" fmla="*/ 19 w 603"/>
                      <a:gd name="T33" fmla="*/ 141 h 181"/>
                      <a:gd name="T34" fmla="*/ 481 w 603"/>
                      <a:gd name="T35" fmla="*/ 109 h 181"/>
                      <a:gd name="T36" fmla="*/ 419 w 603"/>
                      <a:gd name="T37" fmla="*/ 92 h 181"/>
                      <a:gd name="T38" fmla="*/ 382 w 603"/>
                      <a:gd name="T39" fmla="*/ 128 h 181"/>
                      <a:gd name="T40" fmla="*/ 464 w 603"/>
                      <a:gd name="T41" fmla="*/ 124 h 181"/>
                      <a:gd name="T42" fmla="*/ 481 w 603"/>
                      <a:gd name="T43" fmla="*/ 109 h 181"/>
                      <a:gd name="T44" fmla="*/ 532 w 603"/>
                      <a:gd name="T45" fmla="*/ 181 h 181"/>
                      <a:gd name="T46" fmla="*/ 603 w 603"/>
                      <a:gd name="T47" fmla="*/ 171 h 181"/>
                      <a:gd name="T48" fmla="*/ 579 w 603"/>
                      <a:gd name="T49" fmla="*/ 147 h 181"/>
                      <a:gd name="T50" fmla="*/ 532 w 603"/>
                      <a:gd name="T51" fmla="*/ 181 h 1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603" h="181">
                        <a:moveTo>
                          <a:pt x="19" y="141"/>
                        </a:moveTo>
                        <a:lnTo>
                          <a:pt x="125" y="146"/>
                        </a:lnTo>
                        <a:lnTo>
                          <a:pt x="154" y="156"/>
                        </a:lnTo>
                        <a:lnTo>
                          <a:pt x="231" y="136"/>
                        </a:lnTo>
                        <a:lnTo>
                          <a:pt x="260" y="151"/>
                        </a:lnTo>
                        <a:lnTo>
                          <a:pt x="333" y="117"/>
                        </a:lnTo>
                        <a:lnTo>
                          <a:pt x="391" y="54"/>
                        </a:lnTo>
                        <a:lnTo>
                          <a:pt x="349" y="42"/>
                        </a:lnTo>
                        <a:lnTo>
                          <a:pt x="338" y="14"/>
                        </a:lnTo>
                        <a:lnTo>
                          <a:pt x="311" y="1"/>
                        </a:lnTo>
                        <a:lnTo>
                          <a:pt x="219" y="14"/>
                        </a:lnTo>
                        <a:lnTo>
                          <a:pt x="57" y="0"/>
                        </a:lnTo>
                        <a:lnTo>
                          <a:pt x="40" y="32"/>
                        </a:lnTo>
                        <a:lnTo>
                          <a:pt x="1" y="51"/>
                        </a:lnTo>
                        <a:lnTo>
                          <a:pt x="6" y="82"/>
                        </a:lnTo>
                        <a:lnTo>
                          <a:pt x="0" y="104"/>
                        </a:lnTo>
                        <a:lnTo>
                          <a:pt x="19" y="141"/>
                        </a:lnTo>
                        <a:close/>
                        <a:moveTo>
                          <a:pt x="481" y="109"/>
                        </a:moveTo>
                        <a:lnTo>
                          <a:pt x="419" y="92"/>
                        </a:lnTo>
                        <a:lnTo>
                          <a:pt x="382" y="128"/>
                        </a:lnTo>
                        <a:lnTo>
                          <a:pt x="464" y="124"/>
                        </a:lnTo>
                        <a:lnTo>
                          <a:pt x="481" y="109"/>
                        </a:lnTo>
                        <a:close/>
                        <a:moveTo>
                          <a:pt x="532" y="181"/>
                        </a:moveTo>
                        <a:lnTo>
                          <a:pt x="603" y="171"/>
                        </a:lnTo>
                        <a:lnTo>
                          <a:pt x="579" y="147"/>
                        </a:lnTo>
                        <a:lnTo>
                          <a:pt x="532" y="181"/>
                        </a:lnTo>
                        <a:close/>
                      </a:path>
                    </a:pathLst>
                  </a:custGeom>
                  <a:solidFill>
                    <a:schemeClr val="bg2">
                      <a:lumMod val="65000"/>
                    </a:schemeClr>
                  </a:solidFill>
                  <a:ln w="3175" cap="flat">
                    <a:solidFill>
                      <a:srgbClr val="FEFEFE"/>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p>
                </xdr:txBody>
              </xdr:sp>
            </xdr:grpSp>
            <xdr:cxnSp macro="">
              <xdr:nvCxnSpPr>
                <xdr:cNvPr id="281" name="280 Conector recto">
                  <a:extLst>
                    <a:ext uri="{FF2B5EF4-FFF2-40B4-BE49-F238E27FC236}">
                      <a16:creationId xmlns:a16="http://schemas.microsoft.com/office/drawing/2014/main" id="{00000000-0008-0000-0A00-000019010000}"/>
                    </a:ext>
                  </a:extLst>
                </xdr:cNvPr>
                <xdr:cNvCxnSpPr>
                  <a:endCxn id="123" idx="33"/>
                </xdr:cNvCxnSpPr>
              </xdr:nvCxnSpPr>
              <xdr:spPr>
                <a:xfrm flipV="1">
                  <a:off x="1401987" y="6627106"/>
                  <a:ext cx="147893" cy="32208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 name="20 Conector recto">
                  <a:extLst>
                    <a:ext uri="{FF2B5EF4-FFF2-40B4-BE49-F238E27FC236}">
                      <a16:creationId xmlns:a16="http://schemas.microsoft.com/office/drawing/2014/main" id="{00000000-0008-0000-0A00-000015000000}"/>
                    </a:ext>
                  </a:extLst>
                </xdr:cNvPr>
                <xdr:cNvCxnSpPr>
                  <a:stCxn id="120" idx="12"/>
                  <a:endCxn id="266" idx="1"/>
                </xdr:cNvCxnSpPr>
              </xdr:nvCxnSpPr>
              <xdr:spPr>
                <a:xfrm flipV="1">
                  <a:off x="1116591" y="5701653"/>
                  <a:ext cx="312159" cy="41809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84" name="283 Conector recto">
                  <a:extLst>
                    <a:ext uri="{FF2B5EF4-FFF2-40B4-BE49-F238E27FC236}">
                      <a16:creationId xmlns:a16="http://schemas.microsoft.com/office/drawing/2014/main" id="{00000000-0008-0000-0A00-00001C010000}"/>
                    </a:ext>
                  </a:extLst>
                </xdr:cNvPr>
                <xdr:cNvCxnSpPr>
                  <a:stCxn id="223" idx="3"/>
                  <a:endCxn id="113" idx="32"/>
                </xdr:cNvCxnSpPr>
              </xdr:nvCxnSpPr>
              <xdr:spPr>
                <a:xfrm flipV="1">
                  <a:off x="1742948" y="7535125"/>
                  <a:ext cx="247135" cy="65236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9" name="298 Conector recto">
                  <a:extLst>
                    <a:ext uri="{FF2B5EF4-FFF2-40B4-BE49-F238E27FC236}">
                      <a16:creationId xmlns:a16="http://schemas.microsoft.com/office/drawing/2014/main" id="{00000000-0008-0000-0A00-00002B010000}"/>
                    </a:ext>
                  </a:extLst>
                </xdr:cNvPr>
                <xdr:cNvCxnSpPr>
                  <a:stCxn id="114" idx="14"/>
                  <a:endCxn id="216" idx="1"/>
                </xdr:cNvCxnSpPr>
              </xdr:nvCxnSpPr>
              <xdr:spPr>
                <a:xfrm flipV="1">
                  <a:off x="2624514" y="6948970"/>
                  <a:ext cx="997679" cy="356008"/>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2" name="301 Conector recto">
                  <a:extLst>
                    <a:ext uri="{FF2B5EF4-FFF2-40B4-BE49-F238E27FC236}">
                      <a16:creationId xmlns:a16="http://schemas.microsoft.com/office/drawing/2014/main" id="{00000000-0008-0000-0A00-00002E010000}"/>
                    </a:ext>
                  </a:extLst>
                </xdr:cNvPr>
                <xdr:cNvCxnSpPr>
                  <a:stCxn id="124" idx="20"/>
                  <a:endCxn id="295" idx="1"/>
                </xdr:cNvCxnSpPr>
              </xdr:nvCxnSpPr>
              <xdr:spPr>
                <a:xfrm flipV="1">
                  <a:off x="1842307" y="6492280"/>
                  <a:ext cx="1779886" cy="16558"/>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67" name="63 Rectángulo">
                  <a:extLst>
                    <a:ext uri="{FF2B5EF4-FFF2-40B4-BE49-F238E27FC236}">
                      <a16:creationId xmlns:a16="http://schemas.microsoft.com/office/drawing/2014/main" id="{00000000-0008-0000-0A00-0000A7000000}"/>
                    </a:ext>
                  </a:extLst>
                </xdr:cNvPr>
                <xdr:cNvSpPr/>
              </xdr:nvSpPr>
              <xdr:spPr>
                <a:xfrm>
                  <a:off x="3629505" y="6840684"/>
                  <a:ext cx="274402" cy="223835"/>
                </a:xfrm>
                <a:prstGeom prst="rect">
                  <a:avLst/>
                </a:prstGeom>
                <a:solidFill>
                  <a:schemeClr val="tx2">
                    <a:lumMod val="75000"/>
                  </a:schemeClr>
                </a:solidFill>
                <a:ln>
                  <a:solidFill>
                    <a:schemeClr val="accent6"/>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800" b="0">
                      <a:solidFill>
                        <a:schemeClr val="bg1"/>
                      </a:solidFill>
                      <a:latin typeface="Arial" pitchFamily="34" charset="0"/>
                      <a:cs typeface="Arial" pitchFamily="34" charset="0"/>
                    </a:rPr>
                    <a:t>1</a:t>
                  </a:r>
                </a:p>
              </xdr:txBody>
            </xdr:sp>
            <xdr:sp macro="" textlink="">
              <xdr:nvSpPr>
                <xdr:cNvPr id="172" name="63 Rectángulo">
                  <a:extLst>
                    <a:ext uri="{FF2B5EF4-FFF2-40B4-BE49-F238E27FC236}">
                      <a16:creationId xmlns:a16="http://schemas.microsoft.com/office/drawing/2014/main" id="{00000000-0008-0000-0A00-0000AC000000}"/>
                    </a:ext>
                  </a:extLst>
                </xdr:cNvPr>
                <xdr:cNvSpPr/>
              </xdr:nvSpPr>
              <xdr:spPr>
                <a:xfrm>
                  <a:off x="3597775" y="6373093"/>
                  <a:ext cx="306133" cy="223835"/>
                </a:xfrm>
                <a:prstGeom prst="rect">
                  <a:avLst/>
                </a:prstGeom>
                <a:solidFill>
                  <a:schemeClr val="tx2">
                    <a:lumMod val="75000"/>
                  </a:schemeClr>
                </a:solidFill>
                <a:ln>
                  <a:solidFill>
                    <a:schemeClr val="accent6"/>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800" b="0">
                      <a:solidFill>
                        <a:schemeClr val="bg1"/>
                      </a:solidFill>
                      <a:latin typeface="Arial" pitchFamily="34" charset="0"/>
                      <a:cs typeface="Arial" pitchFamily="34" charset="0"/>
                    </a:rPr>
                    <a:t>1</a:t>
                  </a:r>
                </a:p>
              </xdr:txBody>
            </xdr:sp>
            <xdr:sp macro="" textlink="">
              <xdr:nvSpPr>
                <xdr:cNvPr id="182" name="63 Rectángulo">
                  <a:extLst>
                    <a:ext uri="{FF2B5EF4-FFF2-40B4-BE49-F238E27FC236}">
                      <a16:creationId xmlns:a16="http://schemas.microsoft.com/office/drawing/2014/main" id="{00000000-0008-0000-0A00-0000B6000000}"/>
                    </a:ext>
                  </a:extLst>
                </xdr:cNvPr>
                <xdr:cNvSpPr/>
              </xdr:nvSpPr>
              <xdr:spPr>
                <a:xfrm>
                  <a:off x="1409721" y="5585112"/>
                  <a:ext cx="302089" cy="223835"/>
                </a:xfrm>
                <a:prstGeom prst="rect">
                  <a:avLst/>
                </a:prstGeom>
                <a:solidFill>
                  <a:schemeClr val="tx2">
                    <a:lumMod val="75000"/>
                  </a:schemeClr>
                </a:solidFill>
                <a:ln>
                  <a:solidFill>
                    <a:schemeClr val="accent6"/>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800" b="0">
                      <a:solidFill>
                        <a:schemeClr val="bg1"/>
                      </a:solidFill>
                      <a:latin typeface="Arial" pitchFamily="34" charset="0"/>
                      <a:cs typeface="Arial" pitchFamily="34" charset="0"/>
                    </a:rPr>
                    <a:t>1</a:t>
                  </a:r>
                </a:p>
              </xdr:txBody>
            </xdr:sp>
            <xdr:sp macro="" textlink="">
              <xdr:nvSpPr>
                <xdr:cNvPr id="252" name="63 Rectángulo">
                  <a:extLst>
                    <a:ext uri="{FF2B5EF4-FFF2-40B4-BE49-F238E27FC236}">
                      <a16:creationId xmlns:a16="http://schemas.microsoft.com/office/drawing/2014/main" id="{00000000-0008-0000-0A00-0000FC000000}"/>
                    </a:ext>
                  </a:extLst>
                </xdr:cNvPr>
                <xdr:cNvSpPr/>
              </xdr:nvSpPr>
              <xdr:spPr>
                <a:xfrm>
                  <a:off x="1104299" y="6839942"/>
                  <a:ext cx="300378" cy="224414"/>
                </a:xfrm>
                <a:prstGeom prst="rect">
                  <a:avLst/>
                </a:prstGeom>
                <a:solidFill>
                  <a:schemeClr val="tx2">
                    <a:lumMod val="75000"/>
                  </a:schemeClr>
                </a:solidFill>
                <a:ln>
                  <a:solidFill>
                    <a:schemeClr val="accent6"/>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800" b="0">
                      <a:solidFill>
                        <a:schemeClr val="bg1"/>
                      </a:solidFill>
                      <a:latin typeface="Arial" pitchFamily="34" charset="0"/>
                      <a:cs typeface="Arial" pitchFamily="34" charset="0"/>
                    </a:rPr>
                    <a:t>1</a:t>
                  </a:r>
                </a:p>
              </xdr:txBody>
            </xdr:sp>
            <xdr:sp macro="" textlink="">
              <xdr:nvSpPr>
                <xdr:cNvPr id="289" name="63 Rectángulo">
                  <a:extLst>
                    <a:ext uri="{FF2B5EF4-FFF2-40B4-BE49-F238E27FC236}">
                      <a16:creationId xmlns:a16="http://schemas.microsoft.com/office/drawing/2014/main" id="{00000000-0008-0000-0A00-000021010000}"/>
                    </a:ext>
                  </a:extLst>
                </xdr:cNvPr>
                <xdr:cNvSpPr/>
              </xdr:nvSpPr>
              <xdr:spPr>
                <a:xfrm>
                  <a:off x="1418076" y="8095518"/>
                  <a:ext cx="312618" cy="211864"/>
                </a:xfrm>
                <a:prstGeom prst="rect">
                  <a:avLst/>
                </a:prstGeom>
                <a:solidFill>
                  <a:schemeClr val="tx2">
                    <a:lumMod val="75000"/>
                  </a:schemeClr>
                </a:solidFill>
                <a:ln>
                  <a:solidFill>
                    <a:schemeClr val="accent6"/>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800" b="0">
                      <a:solidFill>
                        <a:schemeClr val="bg1"/>
                      </a:solidFill>
                      <a:latin typeface="Arial" pitchFamily="34" charset="0"/>
                      <a:cs typeface="Arial" pitchFamily="34" charset="0"/>
                    </a:rPr>
                    <a:t>2</a:t>
                  </a:r>
                </a:p>
              </xdr:txBody>
            </xdr:sp>
          </xdr:grpSp>
        </xdr:grpSp>
        <xdr:sp macro="" textlink="">
          <xdr:nvSpPr>
            <xdr:cNvPr id="315" name="Freeform 80">
              <a:extLst>
                <a:ext uri="{FF2B5EF4-FFF2-40B4-BE49-F238E27FC236}">
                  <a16:creationId xmlns:a16="http://schemas.microsoft.com/office/drawing/2014/main" id="{00000000-0008-0000-0A00-00003B010000}"/>
                </a:ext>
              </a:extLst>
            </xdr:cNvPr>
            <xdr:cNvSpPr>
              <a:spLocks noEditPoints="1"/>
            </xdr:cNvSpPr>
          </xdr:nvSpPr>
          <xdr:spPr bwMode="auto">
            <a:xfrm>
              <a:off x="177300" y="11267620"/>
              <a:ext cx="113630" cy="158790"/>
            </a:xfrm>
            <a:custGeom>
              <a:avLst/>
              <a:gdLst>
                <a:gd name="T0" fmla="*/ 331 w 663"/>
                <a:gd name="T1" fmla="*/ 477 h 954"/>
                <a:gd name="T2" fmla="*/ 165 w 663"/>
                <a:gd name="T3" fmla="*/ 311 h 954"/>
                <a:gd name="T4" fmla="*/ 331 w 663"/>
                <a:gd name="T5" fmla="*/ 145 h 954"/>
                <a:gd name="T6" fmla="*/ 497 w 663"/>
                <a:gd name="T7" fmla="*/ 311 h 954"/>
                <a:gd name="T8" fmla="*/ 331 w 663"/>
                <a:gd name="T9" fmla="*/ 477 h 954"/>
                <a:gd name="T10" fmla="*/ 331 w 663"/>
                <a:gd name="T11" fmla="*/ 0 h 954"/>
                <a:gd name="T12" fmla="*/ 0 w 663"/>
                <a:gd name="T13" fmla="*/ 332 h 954"/>
                <a:gd name="T14" fmla="*/ 331 w 663"/>
                <a:gd name="T15" fmla="*/ 954 h 954"/>
                <a:gd name="T16" fmla="*/ 663 w 663"/>
                <a:gd name="T17" fmla="*/ 332 h 954"/>
                <a:gd name="T18" fmla="*/ 331 w 663"/>
                <a:gd name="T19" fmla="*/ 0 h 9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63" h="954">
                  <a:moveTo>
                    <a:pt x="331" y="477"/>
                  </a:moveTo>
                  <a:cubicBezTo>
                    <a:pt x="240" y="477"/>
                    <a:pt x="165" y="403"/>
                    <a:pt x="165" y="311"/>
                  </a:cubicBezTo>
                  <a:cubicBezTo>
                    <a:pt x="165" y="220"/>
                    <a:pt x="240" y="145"/>
                    <a:pt x="331" y="145"/>
                  </a:cubicBezTo>
                  <a:cubicBezTo>
                    <a:pt x="423" y="145"/>
                    <a:pt x="497" y="220"/>
                    <a:pt x="497" y="311"/>
                  </a:cubicBezTo>
                  <a:cubicBezTo>
                    <a:pt x="497" y="403"/>
                    <a:pt x="423" y="477"/>
                    <a:pt x="331" y="477"/>
                  </a:cubicBezTo>
                  <a:close/>
                  <a:moveTo>
                    <a:pt x="331" y="0"/>
                  </a:moveTo>
                  <a:cubicBezTo>
                    <a:pt x="148" y="0"/>
                    <a:pt x="0" y="149"/>
                    <a:pt x="0" y="332"/>
                  </a:cubicBezTo>
                  <a:cubicBezTo>
                    <a:pt x="0" y="515"/>
                    <a:pt x="331" y="954"/>
                    <a:pt x="331" y="954"/>
                  </a:cubicBezTo>
                  <a:cubicBezTo>
                    <a:pt x="331" y="954"/>
                    <a:pt x="663" y="515"/>
                    <a:pt x="663" y="332"/>
                  </a:cubicBezTo>
                  <a:cubicBezTo>
                    <a:pt x="663" y="149"/>
                    <a:pt x="515" y="0"/>
                    <a:pt x="331" y="0"/>
                  </a:cubicBezTo>
                  <a:close/>
                </a:path>
              </a:pathLst>
            </a:custGeom>
            <a:solidFill>
              <a:schemeClr val="tx2">
                <a:lumMod val="75000"/>
              </a:schemeClr>
            </a:solidFill>
            <a:ln>
              <a:noFill/>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latin typeface="Arial" panose="020B0604020202020204" pitchFamily="34" charset="0"/>
                <a:cs typeface="Arial" panose="020B0604020202020204" pitchFamily="34" charset="0"/>
              </a:endParaRPr>
            </a:p>
          </xdr:txBody>
        </xdr:sp>
      </xdr:grpSp>
      <xdr:sp macro="" textlink="">
        <xdr:nvSpPr>
          <xdr:cNvPr id="313" name="Freeform 80">
            <a:extLst>
              <a:ext uri="{FF2B5EF4-FFF2-40B4-BE49-F238E27FC236}">
                <a16:creationId xmlns:a16="http://schemas.microsoft.com/office/drawing/2014/main" id="{00000000-0008-0000-0A00-000039010000}"/>
              </a:ext>
            </a:extLst>
          </xdr:cNvPr>
          <xdr:cNvSpPr>
            <a:spLocks noEditPoints="1"/>
          </xdr:cNvSpPr>
        </xdr:nvSpPr>
        <xdr:spPr bwMode="auto">
          <a:xfrm>
            <a:off x="1671204" y="6797386"/>
            <a:ext cx="144000" cy="216000"/>
          </a:xfrm>
          <a:custGeom>
            <a:avLst/>
            <a:gdLst>
              <a:gd name="T0" fmla="*/ 331 w 663"/>
              <a:gd name="T1" fmla="*/ 477 h 954"/>
              <a:gd name="T2" fmla="*/ 165 w 663"/>
              <a:gd name="T3" fmla="*/ 311 h 954"/>
              <a:gd name="T4" fmla="*/ 331 w 663"/>
              <a:gd name="T5" fmla="*/ 145 h 954"/>
              <a:gd name="T6" fmla="*/ 497 w 663"/>
              <a:gd name="T7" fmla="*/ 311 h 954"/>
              <a:gd name="T8" fmla="*/ 331 w 663"/>
              <a:gd name="T9" fmla="*/ 477 h 954"/>
              <a:gd name="T10" fmla="*/ 331 w 663"/>
              <a:gd name="T11" fmla="*/ 0 h 954"/>
              <a:gd name="T12" fmla="*/ 0 w 663"/>
              <a:gd name="T13" fmla="*/ 332 h 954"/>
              <a:gd name="T14" fmla="*/ 331 w 663"/>
              <a:gd name="T15" fmla="*/ 954 h 954"/>
              <a:gd name="T16" fmla="*/ 663 w 663"/>
              <a:gd name="T17" fmla="*/ 332 h 954"/>
              <a:gd name="T18" fmla="*/ 331 w 663"/>
              <a:gd name="T19" fmla="*/ 0 h 9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63" h="954">
                <a:moveTo>
                  <a:pt x="331" y="477"/>
                </a:moveTo>
                <a:cubicBezTo>
                  <a:pt x="240" y="477"/>
                  <a:pt x="165" y="403"/>
                  <a:pt x="165" y="311"/>
                </a:cubicBezTo>
                <a:cubicBezTo>
                  <a:pt x="165" y="220"/>
                  <a:pt x="240" y="145"/>
                  <a:pt x="331" y="145"/>
                </a:cubicBezTo>
                <a:cubicBezTo>
                  <a:pt x="423" y="145"/>
                  <a:pt x="497" y="220"/>
                  <a:pt x="497" y="311"/>
                </a:cubicBezTo>
                <a:cubicBezTo>
                  <a:pt x="497" y="403"/>
                  <a:pt x="423" y="477"/>
                  <a:pt x="331" y="477"/>
                </a:cubicBezTo>
                <a:close/>
                <a:moveTo>
                  <a:pt x="331" y="0"/>
                </a:moveTo>
                <a:cubicBezTo>
                  <a:pt x="148" y="0"/>
                  <a:pt x="0" y="149"/>
                  <a:pt x="0" y="332"/>
                </a:cubicBezTo>
                <a:cubicBezTo>
                  <a:pt x="0" y="515"/>
                  <a:pt x="331" y="954"/>
                  <a:pt x="331" y="954"/>
                </a:cubicBezTo>
                <a:cubicBezTo>
                  <a:pt x="331" y="954"/>
                  <a:pt x="663" y="515"/>
                  <a:pt x="663" y="332"/>
                </a:cubicBezTo>
                <a:cubicBezTo>
                  <a:pt x="663" y="149"/>
                  <a:pt x="515" y="0"/>
                  <a:pt x="331" y="0"/>
                </a:cubicBezTo>
                <a:close/>
              </a:path>
            </a:pathLst>
          </a:custGeom>
          <a:solidFill>
            <a:schemeClr val="tx1">
              <a:lumMod val="50000"/>
            </a:schemeClr>
          </a:solidFill>
          <a:ln>
            <a:noFill/>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latin typeface="Arial" panose="020B0604020202020204" pitchFamily="34" charset="0"/>
              <a:cs typeface="Arial" panose="020B0604020202020204" pitchFamily="34" charset="0"/>
            </a:endParaRPr>
          </a:p>
        </xdr:txBody>
      </xdr:sp>
      <xdr:sp macro="" textlink="">
        <xdr:nvSpPr>
          <xdr:cNvPr id="134" name="Freeform 80">
            <a:extLst>
              <a:ext uri="{FF2B5EF4-FFF2-40B4-BE49-F238E27FC236}">
                <a16:creationId xmlns:a16="http://schemas.microsoft.com/office/drawing/2014/main" id="{00000000-0008-0000-0A00-000086000000}"/>
              </a:ext>
            </a:extLst>
          </xdr:cNvPr>
          <xdr:cNvSpPr>
            <a:spLocks noEditPoints="1"/>
          </xdr:cNvSpPr>
        </xdr:nvSpPr>
        <xdr:spPr bwMode="auto">
          <a:xfrm>
            <a:off x="2702551" y="8459932"/>
            <a:ext cx="144000" cy="216000"/>
          </a:xfrm>
          <a:custGeom>
            <a:avLst/>
            <a:gdLst>
              <a:gd name="T0" fmla="*/ 331 w 663"/>
              <a:gd name="T1" fmla="*/ 477 h 954"/>
              <a:gd name="T2" fmla="*/ 165 w 663"/>
              <a:gd name="T3" fmla="*/ 311 h 954"/>
              <a:gd name="T4" fmla="*/ 331 w 663"/>
              <a:gd name="T5" fmla="*/ 145 h 954"/>
              <a:gd name="T6" fmla="*/ 497 w 663"/>
              <a:gd name="T7" fmla="*/ 311 h 954"/>
              <a:gd name="T8" fmla="*/ 331 w 663"/>
              <a:gd name="T9" fmla="*/ 477 h 954"/>
              <a:gd name="T10" fmla="*/ 331 w 663"/>
              <a:gd name="T11" fmla="*/ 0 h 954"/>
              <a:gd name="T12" fmla="*/ 0 w 663"/>
              <a:gd name="T13" fmla="*/ 332 h 954"/>
              <a:gd name="T14" fmla="*/ 331 w 663"/>
              <a:gd name="T15" fmla="*/ 954 h 954"/>
              <a:gd name="T16" fmla="*/ 663 w 663"/>
              <a:gd name="T17" fmla="*/ 332 h 954"/>
              <a:gd name="T18" fmla="*/ 331 w 663"/>
              <a:gd name="T19" fmla="*/ 0 h 9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63" h="954">
                <a:moveTo>
                  <a:pt x="331" y="477"/>
                </a:moveTo>
                <a:cubicBezTo>
                  <a:pt x="240" y="477"/>
                  <a:pt x="165" y="403"/>
                  <a:pt x="165" y="311"/>
                </a:cubicBezTo>
                <a:cubicBezTo>
                  <a:pt x="165" y="220"/>
                  <a:pt x="240" y="145"/>
                  <a:pt x="331" y="145"/>
                </a:cubicBezTo>
                <a:cubicBezTo>
                  <a:pt x="423" y="145"/>
                  <a:pt x="497" y="220"/>
                  <a:pt x="497" y="311"/>
                </a:cubicBezTo>
                <a:cubicBezTo>
                  <a:pt x="497" y="403"/>
                  <a:pt x="423" y="477"/>
                  <a:pt x="331" y="477"/>
                </a:cubicBezTo>
                <a:close/>
                <a:moveTo>
                  <a:pt x="331" y="0"/>
                </a:moveTo>
                <a:cubicBezTo>
                  <a:pt x="148" y="0"/>
                  <a:pt x="0" y="149"/>
                  <a:pt x="0" y="332"/>
                </a:cubicBezTo>
                <a:cubicBezTo>
                  <a:pt x="0" y="515"/>
                  <a:pt x="331" y="954"/>
                  <a:pt x="331" y="954"/>
                </a:cubicBezTo>
                <a:cubicBezTo>
                  <a:pt x="331" y="954"/>
                  <a:pt x="663" y="515"/>
                  <a:pt x="663" y="332"/>
                </a:cubicBezTo>
                <a:cubicBezTo>
                  <a:pt x="663" y="149"/>
                  <a:pt x="515" y="0"/>
                  <a:pt x="331" y="0"/>
                </a:cubicBezTo>
                <a:close/>
              </a:path>
            </a:pathLst>
          </a:custGeom>
          <a:solidFill>
            <a:schemeClr val="tx1">
              <a:lumMod val="50000"/>
            </a:schemeClr>
          </a:solidFill>
          <a:ln>
            <a:noFill/>
          </a:ln>
        </xdr:spPr>
        <xdr:txBody>
          <a:bodyPr vert="horz" wrap="square" lIns="91440" tIns="45720" rIns="91440" bIns="45720" numCol="1" anchor="t" anchorCtr="0" compatLnSpc="1">
            <a:prstTxWarp prst="textNoShape">
              <a:avLst/>
            </a:prstTxWarp>
          </a:bodyPr>
          <a:lstStyle>
            <a:defPPr>
              <a:defRPr lang="es-B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s-BO">
              <a:latin typeface="Arial" panose="020B0604020202020204" pitchFamily="34" charset="0"/>
              <a:cs typeface="Arial" panose="020B0604020202020204" pitchFamily="34" charset="0"/>
            </a:endParaRPr>
          </a:p>
        </xdr:txBody>
      </xdr:sp>
    </xdr:grpSp>
    <xdr:clientData/>
  </xdr:twoCellAnchor>
  <xdr:twoCellAnchor>
    <xdr:from>
      <xdr:col>7</xdr:col>
      <xdr:colOff>142875</xdr:colOff>
      <xdr:row>18</xdr:row>
      <xdr:rowOff>9525</xdr:rowOff>
    </xdr:from>
    <xdr:to>
      <xdr:col>12</xdr:col>
      <xdr:colOff>1247</xdr:colOff>
      <xdr:row>22</xdr:row>
      <xdr:rowOff>30445</xdr:rowOff>
    </xdr:to>
    <xdr:sp macro="" textlink="">
      <xdr:nvSpPr>
        <xdr:cNvPr id="140" name="139 CuadroTexto">
          <a:extLst>
            <a:ext uri="{FF2B5EF4-FFF2-40B4-BE49-F238E27FC236}">
              <a16:creationId xmlns:a16="http://schemas.microsoft.com/office/drawing/2014/main" id="{00000000-0008-0000-0A00-00008C000000}"/>
            </a:ext>
          </a:extLst>
        </xdr:cNvPr>
        <xdr:cNvSpPr txBox="1"/>
      </xdr:nvSpPr>
      <xdr:spPr>
        <a:xfrm>
          <a:off x="4872180" y="2546706"/>
          <a:ext cx="3897565" cy="528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just"/>
          <a:r>
            <a:rPr lang="en-US" sz="900">
              <a:solidFill>
                <a:schemeClr val="dk1"/>
              </a:solidFill>
              <a:latin typeface="Arial" pitchFamily="34" charset="0"/>
              <a:ea typeface="+mn-ea"/>
              <a:cs typeface="Arial" pitchFamily="34" charset="0"/>
            </a:rPr>
            <a:t>LOCFUND </a:t>
          </a:r>
          <a:r>
            <a:rPr lang="en-US" sz="900" baseline="0">
              <a:solidFill>
                <a:schemeClr val="dk1"/>
              </a:solidFill>
              <a:latin typeface="Arial" pitchFamily="34" charset="0"/>
              <a:ea typeface="+mn-ea"/>
              <a:cs typeface="Arial" pitchFamily="34" charset="0"/>
            </a:rPr>
            <a:t>Next, L.P. has seven equity inverstors which are: Norfund, BIO, SIFEM, FUNDA-PRO, IDB Lab, BIM Ltd, and BIM Microfinance Next.</a:t>
          </a:r>
        </a:p>
      </xdr:txBody>
    </xdr:sp>
    <xdr:clientData/>
  </xdr:twoCellAnchor>
  <xdr:twoCellAnchor>
    <xdr:from>
      <xdr:col>9</xdr:col>
      <xdr:colOff>624855</xdr:colOff>
      <xdr:row>25</xdr:row>
      <xdr:rowOff>54032</xdr:rowOff>
    </xdr:from>
    <xdr:to>
      <xdr:col>10</xdr:col>
      <xdr:colOff>691530</xdr:colOff>
      <xdr:row>33</xdr:row>
      <xdr:rowOff>152232</xdr:rowOff>
    </xdr:to>
    <xdr:sp macro="" textlink="">
      <xdr:nvSpPr>
        <xdr:cNvPr id="111" name="Oval 26">
          <a:extLst>
            <a:ext uri="{FF2B5EF4-FFF2-40B4-BE49-F238E27FC236}">
              <a16:creationId xmlns:a16="http://schemas.microsoft.com/office/drawing/2014/main" id="{00000000-0008-0000-0A00-00006F000000}"/>
            </a:ext>
          </a:extLst>
        </xdr:cNvPr>
        <xdr:cNvSpPr>
          <a:spLocks noChangeAspect="1"/>
        </xdr:cNvSpPr>
      </xdr:nvSpPr>
      <xdr:spPr>
        <a:xfrm>
          <a:off x="6582156" y="3403111"/>
          <a:ext cx="959762" cy="910097"/>
        </a:xfrm>
        <a:prstGeom prst="ellipse">
          <a:avLst/>
        </a:prstGeom>
        <a:noFill/>
        <a:ln w="444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es-B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BO" sz="1050" b="1">
              <a:solidFill>
                <a:sysClr val="windowText" lastClr="000000"/>
              </a:solidFill>
              <a:latin typeface="+mj-lt"/>
            </a:rPr>
            <a:t>USD</a:t>
          </a:r>
          <a:r>
            <a:rPr lang="es-BO" sz="900">
              <a:solidFill>
                <a:sysClr val="windowText" lastClr="000000"/>
              </a:solidFill>
              <a:latin typeface="+mj-lt"/>
            </a:rPr>
            <a:t>  </a:t>
          </a:r>
        </a:p>
        <a:p>
          <a:pPr algn="ctr"/>
          <a:r>
            <a:rPr lang="es-BO" sz="1600" b="1">
              <a:solidFill>
                <a:schemeClr val="accent3"/>
              </a:solidFill>
              <a:latin typeface="+mj-lt"/>
            </a:rPr>
            <a:t>12.4</a:t>
          </a:r>
        </a:p>
        <a:p>
          <a:pPr algn="ctr"/>
          <a:r>
            <a:rPr lang="es-BO" sz="1200" b="1" baseline="0">
              <a:solidFill>
                <a:schemeClr val="accent3"/>
              </a:solidFill>
              <a:latin typeface="+mj-lt"/>
            </a:rPr>
            <a:t>M</a:t>
          </a:r>
          <a:r>
            <a:rPr lang="es-BO" sz="1200" b="1">
              <a:solidFill>
                <a:schemeClr val="accent3"/>
              </a:solidFill>
              <a:latin typeface="+mj-lt"/>
            </a:rPr>
            <a:t>M</a:t>
          </a:r>
          <a:endParaRPr lang="es-BO" sz="1600" b="1">
            <a:solidFill>
              <a:schemeClr val="accent3"/>
            </a:solidFill>
            <a:latin typeface="+mj-lt"/>
          </a:endParaRPr>
        </a:p>
        <a:p>
          <a:pPr algn="ctr"/>
          <a:r>
            <a:rPr lang="es-BO" sz="800">
              <a:solidFill>
                <a:sysClr val="windowText" lastClr="000000"/>
              </a:solidFill>
              <a:latin typeface="+mj-lt"/>
            </a:rPr>
            <a:t>Disbursed</a:t>
          </a:r>
          <a:endParaRPr lang="id-ID" sz="800">
            <a:solidFill>
              <a:sysClr val="windowText" lastClr="000000"/>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190501</xdr:colOff>
      <xdr:row>4</xdr:row>
      <xdr:rowOff>9523</xdr:rowOff>
    </xdr:from>
    <xdr:to>
      <xdr:col>15</xdr:col>
      <xdr:colOff>428625</xdr:colOff>
      <xdr:row>21</xdr:row>
      <xdr:rowOff>134471</xdr:rowOff>
    </xdr:to>
    <xdr:sp macro="" textlink="">
      <xdr:nvSpPr>
        <xdr:cNvPr id="3" name="2 CuadroTexto">
          <a:extLst>
            <a:ext uri="{FF2B5EF4-FFF2-40B4-BE49-F238E27FC236}">
              <a16:creationId xmlns:a16="http://schemas.microsoft.com/office/drawing/2014/main" id="{00000000-0008-0000-0B00-000003000000}"/>
            </a:ext>
          </a:extLst>
        </xdr:cNvPr>
        <xdr:cNvSpPr txBox="1"/>
      </xdr:nvSpPr>
      <xdr:spPr>
        <a:xfrm>
          <a:off x="5950325" y="592229"/>
          <a:ext cx="3319741" cy="257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0000" rIns="90000"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n-US" sz="900" baseline="0">
              <a:solidFill>
                <a:schemeClr val="tx2">
                  <a:lumMod val="75000"/>
                </a:schemeClr>
              </a:solidFill>
              <a:effectLst/>
              <a:latin typeface="Arial" pitchFamily="34" charset="0"/>
              <a:ea typeface="+mn-ea"/>
              <a:cs typeface="Arial" pitchFamily="34" charset="0"/>
            </a:rPr>
            <a:t>As digital transformation becomes synonymous of financial inclusion, the use of technology and the digitization of financial services are aimed to improve and simplify the institution's processes to provide a better service to MFIs’ end clients. The TSF of Locfund Next is focused on cooperating MFIs in their respective digital transformation journeys, through a 3-step strategy/process: Diagnostic, Strategic Development and Financing. In order to help MFIs in the current context due to COVID-19, the digital transformation component is focused on critical areas, such as: Transactions. Internal Processes and HR, Client Engagement Digitization, and Others. It aims to benefit women through digitization, implement solutions focused on transactions, automatize different processes from MFIs, and incorporate new clients through digital channels. </a:t>
          </a:r>
        </a:p>
      </xdr:txBody>
    </xdr:sp>
    <xdr:clientData/>
  </xdr:twoCellAnchor>
  <xdr:twoCellAnchor>
    <xdr:from>
      <xdr:col>9</xdr:col>
      <xdr:colOff>161923</xdr:colOff>
      <xdr:row>32</xdr:row>
      <xdr:rowOff>47625</xdr:rowOff>
    </xdr:from>
    <xdr:to>
      <xdr:col>12</xdr:col>
      <xdr:colOff>752475</xdr:colOff>
      <xdr:row>42</xdr:row>
      <xdr:rowOff>56030</xdr:rowOff>
    </xdr:to>
    <xdr:graphicFrame macro="">
      <xdr:nvGraphicFramePr>
        <xdr:cNvPr id="29" name="28 Gráfico">
          <a:extLst>
            <a:ext uri="{FF2B5EF4-FFF2-40B4-BE49-F238E27FC236}">
              <a16:creationId xmlns:a16="http://schemas.microsoft.com/office/drawing/2014/main" id="{00000000-0008-0000-0B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32</xdr:row>
      <xdr:rowOff>64940</xdr:rowOff>
    </xdr:from>
    <xdr:to>
      <xdr:col>9</xdr:col>
      <xdr:colOff>89647</xdr:colOff>
      <xdr:row>68</xdr:row>
      <xdr:rowOff>179293</xdr:rowOff>
    </xdr:to>
    <xdr:graphicFrame macro="">
      <xdr:nvGraphicFramePr>
        <xdr:cNvPr id="50" name="49 Gráfico">
          <a:extLst>
            <a:ext uri="{FF2B5EF4-FFF2-40B4-BE49-F238E27FC236}">
              <a16:creationId xmlns:a16="http://schemas.microsoft.com/office/drawing/2014/main" id="{00000000-0008-0000-0B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22</xdr:row>
      <xdr:rowOff>103517</xdr:rowOff>
    </xdr:from>
    <xdr:to>
      <xdr:col>9</xdr:col>
      <xdr:colOff>76200</xdr:colOff>
      <xdr:row>31</xdr:row>
      <xdr:rowOff>201706</xdr:rowOff>
    </xdr:to>
    <xdr:sp macro="" textlink="">
      <xdr:nvSpPr>
        <xdr:cNvPr id="36" name="35 CuadroTexto">
          <a:extLst>
            <a:ext uri="{FF2B5EF4-FFF2-40B4-BE49-F238E27FC236}">
              <a16:creationId xmlns:a16="http://schemas.microsoft.com/office/drawing/2014/main" id="{00000000-0008-0000-0B00-000024000000}"/>
            </a:ext>
          </a:extLst>
        </xdr:cNvPr>
        <xdr:cNvSpPr txBox="1"/>
      </xdr:nvSpPr>
      <xdr:spPr>
        <a:xfrm>
          <a:off x="19050" y="3528204"/>
          <a:ext cx="6035256" cy="1469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indent="-171450" algn="just" defTabSz="914400" eaLnBrk="1" fontAlgn="auto" latinLnBrk="0" hangingPunct="1">
            <a:lnSpc>
              <a:spcPct val="100000"/>
            </a:lnSpc>
            <a:spcBef>
              <a:spcPts val="0"/>
            </a:spcBef>
            <a:spcAft>
              <a:spcPts val="0"/>
            </a:spcAft>
            <a:buClrTx/>
            <a:buSzTx/>
            <a:buFont typeface="Wingdings" pitchFamily="2" charset="2"/>
            <a:buChar char="§"/>
            <a:tabLst/>
            <a:defRPr/>
          </a:pPr>
          <a:r>
            <a:rPr lang="en-US" sz="900" baseline="0">
              <a:solidFill>
                <a:schemeClr val="dk1"/>
              </a:solidFill>
              <a:effectLst/>
              <a:latin typeface="Arial" pitchFamily="34" charset="0"/>
              <a:ea typeface="+mn-ea"/>
              <a:cs typeface="Arial" pitchFamily="34" charset="0"/>
            </a:rPr>
            <a:t>High liquidity figures are a consequence of the delays in Bolivia, nonetheless,  USD 6MM are considered committed funds since the operation has been already approved by the credit committee.</a:t>
          </a:r>
        </a:p>
        <a:p>
          <a:pPr marL="171450" marR="0" indent="-171450" algn="just" defTabSz="914400" eaLnBrk="1" fontAlgn="auto" latinLnBrk="0" hangingPunct="1">
            <a:lnSpc>
              <a:spcPct val="100000"/>
            </a:lnSpc>
            <a:spcBef>
              <a:spcPts val="0"/>
            </a:spcBef>
            <a:spcAft>
              <a:spcPts val="0"/>
            </a:spcAft>
            <a:buClrTx/>
            <a:buSzTx/>
            <a:buFont typeface="Wingdings" pitchFamily="2" charset="2"/>
            <a:buChar char="§"/>
            <a:tabLst/>
            <a:defRPr/>
          </a:pPr>
          <a:endParaRPr lang="en-US" sz="300" baseline="0">
            <a:solidFill>
              <a:schemeClr val="dk1"/>
            </a:solidFill>
            <a:effectLst/>
            <a:latin typeface="Arial" pitchFamily="34" charset="0"/>
            <a:ea typeface="+mn-ea"/>
            <a:cs typeface="Arial" pitchFamily="34" charset="0"/>
          </a:endParaRPr>
        </a:p>
        <a:p>
          <a:pPr marL="171450" marR="0" indent="-171450" algn="just" defTabSz="914400" eaLnBrk="1" fontAlgn="auto" latinLnBrk="0" hangingPunct="1">
            <a:lnSpc>
              <a:spcPct val="100000"/>
            </a:lnSpc>
            <a:spcBef>
              <a:spcPts val="0"/>
            </a:spcBef>
            <a:spcAft>
              <a:spcPts val="0"/>
            </a:spcAft>
            <a:buClrTx/>
            <a:buSzTx/>
            <a:buFont typeface="Wingdings" pitchFamily="2" charset="2"/>
            <a:buChar char="§"/>
            <a:tabLst/>
            <a:defRPr/>
          </a:pPr>
          <a:endParaRPr lang="en-US" sz="300" baseline="0">
            <a:solidFill>
              <a:schemeClr val="dk1"/>
            </a:solidFill>
            <a:effectLst/>
            <a:latin typeface="Arial" pitchFamily="34" charset="0"/>
            <a:ea typeface="+mn-ea"/>
            <a:cs typeface="Arial" pitchFamily="34" charset="0"/>
          </a:endParaRPr>
        </a:p>
        <a:p>
          <a:pPr marL="171450" marR="0" indent="-171450" algn="just" defTabSz="914400" eaLnBrk="1" fontAlgn="auto" latinLnBrk="0" hangingPunct="1">
            <a:lnSpc>
              <a:spcPct val="100000"/>
            </a:lnSpc>
            <a:spcBef>
              <a:spcPts val="0"/>
            </a:spcBef>
            <a:spcAft>
              <a:spcPts val="0"/>
            </a:spcAft>
            <a:buClrTx/>
            <a:buSzTx/>
            <a:buFont typeface="Wingdings" pitchFamily="2" charset="2"/>
            <a:buChar char="§"/>
            <a:tabLst/>
            <a:defRPr/>
          </a:pPr>
          <a:endParaRPr lang="en-US" sz="300" baseline="0">
            <a:solidFill>
              <a:schemeClr val="dk1"/>
            </a:solidFill>
            <a:effectLst/>
            <a:latin typeface="Arial" pitchFamily="34" charset="0"/>
            <a:ea typeface="+mn-ea"/>
            <a:cs typeface="Arial" pitchFamily="34" charset="0"/>
          </a:endParaRPr>
        </a:p>
        <a:p>
          <a:pPr marL="171450" marR="0" indent="-171450" algn="just" defTabSz="914400" eaLnBrk="1" fontAlgn="auto" latinLnBrk="0" hangingPunct="1">
            <a:lnSpc>
              <a:spcPct val="100000"/>
            </a:lnSpc>
            <a:spcBef>
              <a:spcPts val="0"/>
            </a:spcBef>
            <a:spcAft>
              <a:spcPts val="0"/>
            </a:spcAft>
            <a:buClrTx/>
            <a:buSzTx/>
            <a:buFont typeface="Wingdings" pitchFamily="2" charset="2"/>
            <a:buChar char="§"/>
            <a:tabLst/>
            <a:defRPr/>
          </a:pPr>
          <a:endParaRPr lang="en-US" sz="300">
            <a:solidFill>
              <a:schemeClr val="dk1"/>
            </a:solidFill>
            <a:effectLst/>
            <a:latin typeface="Arial" pitchFamily="34" charset="0"/>
            <a:ea typeface="+mn-ea"/>
            <a:cs typeface="Arial" pitchFamily="34" charset="0"/>
          </a:endParaRPr>
        </a:p>
        <a:p>
          <a:pPr marL="171450" marR="0" indent="-171450" algn="just" defTabSz="914400" eaLnBrk="1" fontAlgn="auto" latinLnBrk="0" hangingPunct="1">
            <a:lnSpc>
              <a:spcPct val="100000"/>
            </a:lnSpc>
            <a:spcBef>
              <a:spcPts val="0"/>
            </a:spcBef>
            <a:spcAft>
              <a:spcPts val="0"/>
            </a:spcAft>
            <a:buClrTx/>
            <a:buSzTx/>
            <a:buFont typeface="Wingdings" pitchFamily="2" charset="2"/>
            <a:buChar char="§"/>
            <a:tabLst/>
            <a:defRPr/>
          </a:pPr>
          <a:r>
            <a:rPr lang="en-US" sz="900" u="none" baseline="0">
              <a:solidFill>
                <a:schemeClr val="dk1"/>
              </a:solidFill>
              <a:effectLst/>
              <a:latin typeface="Arial" pitchFamily="34" charset="0"/>
              <a:ea typeface="+mn-ea"/>
              <a:cs typeface="Arial" pitchFamily="34" charset="0"/>
            </a:rPr>
            <a:t>As of December 2020, the currencies that mainly explained the FX result are COP (USD 8k) and MXN  (USD 11k). Both currencies showed net devaluations above 4%.</a:t>
          </a:r>
        </a:p>
      </xdr:txBody>
    </xdr:sp>
    <xdr:clientData/>
  </xdr:twoCellAnchor>
  <xdr:twoCellAnchor>
    <xdr:from>
      <xdr:col>0</xdr:col>
      <xdr:colOff>0</xdr:colOff>
      <xdr:row>1</xdr:row>
      <xdr:rowOff>0</xdr:rowOff>
    </xdr:from>
    <xdr:to>
      <xdr:col>16</xdr:col>
      <xdr:colOff>18600</xdr:colOff>
      <xdr:row>2</xdr:row>
      <xdr:rowOff>6450</xdr:rowOff>
    </xdr:to>
    <xdr:sp macro="" textlink="">
      <xdr:nvSpPr>
        <xdr:cNvPr id="26" name="25 CuadroTexto">
          <a:extLst>
            <a:ext uri="{FF2B5EF4-FFF2-40B4-BE49-F238E27FC236}">
              <a16:creationId xmlns:a16="http://schemas.microsoft.com/office/drawing/2014/main" id="{00000000-0008-0000-0B00-00001A000000}"/>
            </a:ext>
          </a:extLst>
        </xdr:cNvPr>
        <xdr:cNvSpPr txBox="1"/>
      </xdr:nvSpPr>
      <xdr:spPr>
        <a:xfrm>
          <a:off x="0" y="609600"/>
          <a:ext cx="8172000" cy="216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baseline="0">
              <a:solidFill>
                <a:schemeClr val="bg2"/>
              </a:solidFill>
              <a:latin typeface="Arial" pitchFamily="34" charset="0"/>
              <a:cs typeface="Arial" pitchFamily="34" charset="0"/>
            </a:rPr>
            <a:t>QUARTERLY REPORT - December 2020</a:t>
          </a:r>
        </a:p>
        <a:p>
          <a:pPr algn="ctr"/>
          <a:endParaRPr lang="es-ES" sz="1100" b="1" baseline="0">
            <a:solidFill>
              <a:schemeClr val="bg2"/>
            </a:solidFill>
            <a:latin typeface="Arial" pitchFamily="34" charset="0"/>
            <a:cs typeface="Arial" pitchFamily="34" charset="0"/>
          </a:endParaRPr>
        </a:p>
      </xdr:txBody>
    </xdr:sp>
    <xdr:clientData/>
  </xdr:twoCellAnchor>
  <xdr:twoCellAnchor>
    <xdr:from>
      <xdr:col>12</xdr:col>
      <xdr:colOff>641072</xdr:colOff>
      <xdr:row>31</xdr:row>
      <xdr:rowOff>237553</xdr:rowOff>
    </xdr:from>
    <xdr:to>
      <xdr:col>15</xdr:col>
      <xdr:colOff>422413</xdr:colOff>
      <xdr:row>32</xdr:row>
      <xdr:rowOff>183190</xdr:rowOff>
    </xdr:to>
    <xdr:sp macro="" textlink="">
      <xdr:nvSpPr>
        <xdr:cNvPr id="37" name="36 CuadroTexto">
          <a:extLst>
            <a:ext uri="{FF2B5EF4-FFF2-40B4-BE49-F238E27FC236}">
              <a16:creationId xmlns:a16="http://schemas.microsoft.com/office/drawing/2014/main" id="{00000000-0008-0000-0B00-000025000000}"/>
            </a:ext>
          </a:extLst>
        </xdr:cNvPr>
        <xdr:cNvSpPr txBox="1"/>
      </xdr:nvSpPr>
      <xdr:spPr>
        <a:xfrm>
          <a:off x="6434004" y="5753394"/>
          <a:ext cx="1305341" cy="214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700" b="0">
              <a:solidFill>
                <a:schemeClr val="tx2">
                  <a:lumMod val="75000"/>
                </a:schemeClr>
              </a:solidFill>
              <a:latin typeface="Arial" pitchFamily="34" charset="0"/>
              <a:cs typeface="Arial" pitchFamily="34" charset="0"/>
            </a:rPr>
            <a:t>Exposure to Rural</a:t>
          </a:r>
          <a:r>
            <a:rPr lang="es-ES" sz="700" b="0" baseline="0">
              <a:solidFill>
                <a:schemeClr val="tx2">
                  <a:lumMod val="75000"/>
                </a:schemeClr>
              </a:solidFill>
              <a:latin typeface="Arial" pitchFamily="34" charset="0"/>
              <a:cs typeface="Arial" pitchFamily="34" charset="0"/>
            </a:rPr>
            <a:t> Clients</a:t>
          </a:r>
          <a:endParaRPr lang="es-ES" sz="700" b="0">
            <a:solidFill>
              <a:schemeClr val="tx2">
                <a:lumMod val="75000"/>
              </a:schemeClr>
            </a:solidFill>
            <a:latin typeface="Arial" pitchFamily="34" charset="0"/>
            <a:cs typeface="Arial" pitchFamily="34" charset="0"/>
          </a:endParaRPr>
        </a:p>
      </xdr:txBody>
    </xdr:sp>
    <xdr:clientData/>
  </xdr:twoCellAnchor>
  <xdr:twoCellAnchor>
    <xdr:from>
      <xdr:col>11</xdr:col>
      <xdr:colOff>60614</xdr:colOff>
      <xdr:row>31</xdr:row>
      <xdr:rowOff>227565</xdr:rowOff>
    </xdr:from>
    <xdr:to>
      <xdr:col>12</xdr:col>
      <xdr:colOff>670023</xdr:colOff>
      <xdr:row>32</xdr:row>
      <xdr:rowOff>193177</xdr:rowOff>
    </xdr:to>
    <xdr:sp macro="" textlink="">
      <xdr:nvSpPr>
        <xdr:cNvPr id="41" name="40 CuadroTexto">
          <a:extLst>
            <a:ext uri="{FF2B5EF4-FFF2-40B4-BE49-F238E27FC236}">
              <a16:creationId xmlns:a16="http://schemas.microsoft.com/office/drawing/2014/main" id="{00000000-0008-0000-0B00-000029000000}"/>
            </a:ext>
          </a:extLst>
        </xdr:cNvPr>
        <xdr:cNvSpPr txBox="1"/>
      </xdr:nvSpPr>
      <xdr:spPr>
        <a:xfrm>
          <a:off x="5089814" y="5647290"/>
          <a:ext cx="1371409" cy="232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700" b="0">
              <a:solidFill>
                <a:schemeClr val="tx2">
                  <a:lumMod val="75000"/>
                </a:schemeClr>
              </a:solidFill>
              <a:latin typeface="Arial" pitchFamily="34" charset="0"/>
              <a:cs typeface="Arial" pitchFamily="34" charset="0"/>
            </a:rPr>
            <a:t>Exposure to Female</a:t>
          </a:r>
          <a:r>
            <a:rPr lang="es-ES" sz="700" b="0" baseline="0">
              <a:solidFill>
                <a:schemeClr val="tx2">
                  <a:lumMod val="75000"/>
                </a:schemeClr>
              </a:solidFill>
              <a:latin typeface="Arial" pitchFamily="34" charset="0"/>
              <a:cs typeface="Arial" pitchFamily="34" charset="0"/>
            </a:rPr>
            <a:t> Clients</a:t>
          </a:r>
          <a:endParaRPr lang="es-ES" sz="700" b="0">
            <a:solidFill>
              <a:schemeClr val="tx2">
                <a:lumMod val="75000"/>
              </a:schemeClr>
            </a:solidFill>
            <a:latin typeface="Arial" pitchFamily="34" charset="0"/>
            <a:cs typeface="Arial" pitchFamily="34" charset="0"/>
          </a:endParaRPr>
        </a:p>
      </xdr:txBody>
    </xdr:sp>
    <xdr:clientData/>
  </xdr:twoCellAnchor>
  <xdr:twoCellAnchor>
    <xdr:from>
      <xdr:col>8</xdr:col>
      <xdr:colOff>717175</xdr:colOff>
      <xdr:row>31</xdr:row>
      <xdr:rowOff>154885</xdr:rowOff>
    </xdr:from>
    <xdr:to>
      <xdr:col>10</xdr:col>
      <xdr:colOff>3556</xdr:colOff>
      <xdr:row>42</xdr:row>
      <xdr:rowOff>68745</xdr:rowOff>
    </xdr:to>
    <xdr:sp macro="" textlink="">
      <xdr:nvSpPr>
        <xdr:cNvPr id="42" name="41 CuadroTexto">
          <a:extLst>
            <a:ext uri="{FF2B5EF4-FFF2-40B4-BE49-F238E27FC236}">
              <a16:creationId xmlns:a16="http://schemas.microsoft.com/office/drawing/2014/main" id="{00000000-0008-0000-0B00-00002A000000}"/>
            </a:ext>
          </a:extLst>
        </xdr:cNvPr>
        <xdr:cNvSpPr txBox="1"/>
      </xdr:nvSpPr>
      <xdr:spPr>
        <a:xfrm rot="16200000">
          <a:off x="5541333" y="5595315"/>
          <a:ext cx="1863684" cy="2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700" b="0">
              <a:latin typeface="Arial" pitchFamily="34" charset="0"/>
              <a:cs typeface="Arial" pitchFamily="34" charset="0"/>
            </a:rPr>
            <a:t>#</a:t>
          </a:r>
          <a:r>
            <a:rPr lang="es-ES" sz="700" b="0" baseline="0">
              <a:latin typeface="Arial" pitchFamily="34" charset="0"/>
              <a:cs typeface="Arial" pitchFamily="34" charset="0"/>
            </a:rPr>
            <a:t> of MFIs  in Portfolio</a:t>
          </a:r>
          <a:endParaRPr lang="es-ES" sz="700" b="0">
            <a:latin typeface="Arial" pitchFamily="34" charset="0"/>
            <a:cs typeface="Arial" pitchFamily="34" charset="0"/>
          </a:endParaRPr>
        </a:p>
      </xdr:txBody>
    </xdr:sp>
    <xdr:clientData/>
  </xdr:twoCellAnchor>
  <xdr:twoCellAnchor>
    <xdr:from>
      <xdr:col>5</xdr:col>
      <xdr:colOff>35538</xdr:colOff>
      <xdr:row>45</xdr:row>
      <xdr:rowOff>29298</xdr:rowOff>
    </xdr:from>
    <xdr:to>
      <xdr:col>7</xdr:col>
      <xdr:colOff>25982</xdr:colOff>
      <xdr:row>56</xdr:row>
      <xdr:rowOff>5041</xdr:rowOff>
    </xdr:to>
    <xdr:grpSp>
      <xdr:nvGrpSpPr>
        <xdr:cNvPr id="4" name="3 Grupo">
          <a:extLst>
            <a:ext uri="{FF2B5EF4-FFF2-40B4-BE49-F238E27FC236}">
              <a16:creationId xmlns:a16="http://schemas.microsoft.com/office/drawing/2014/main" id="{00000000-0008-0000-0B00-000004000000}"/>
            </a:ext>
          </a:extLst>
        </xdr:cNvPr>
        <xdr:cNvGrpSpPr/>
      </xdr:nvGrpSpPr>
      <xdr:grpSpPr>
        <a:xfrm>
          <a:off x="3695447" y="7072025"/>
          <a:ext cx="1410535" cy="1661380"/>
          <a:chOff x="2883478" y="7719787"/>
          <a:chExt cx="1087464" cy="1501661"/>
        </a:xfrm>
      </xdr:grpSpPr>
      <xdr:sp macro="" textlink="">
        <xdr:nvSpPr>
          <xdr:cNvPr id="40" name="Oval 26">
            <a:extLst>
              <a:ext uri="{FF2B5EF4-FFF2-40B4-BE49-F238E27FC236}">
                <a16:creationId xmlns:a16="http://schemas.microsoft.com/office/drawing/2014/main" id="{00000000-0008-0000-0B00-000028000000}"/>
              </a:ext>
            </a:extLst>
          </xdr:cNvPr>
          <xdr:cNvSpPr>
            <a:spLocks noChangeAspect="1"/>
          </xdr:cNvSpPr>
        </xdr:nvSpPr>
        <xdr:spPr>
          <a:xfrm>
            <a:off x="2883478" y="7719787"/>
            <a:ext cx="708758" cy="836940"/>
          </a:xfrm>
          <a:prstGeom prst="ellipse">
            <a:avLst/>
          </a:prstGeom>
          <a:noFill/>
          <a:ln w="444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es-B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BO" sz="1050" b="1">
                <a:solidFill>
                  <a:schemeClr val="accent1"/>
                </a:solidFill>
                <a:latin typeface="+mj-lt"/>
              </a:rPr>
              <a:t>USD</a:t>
            </a:r>
            <a:r>
              <a:rPr lang="es-BO" sz="900">
                <a:solidFill>
                  <a:sysClr val="windowText" lastClr="000000"/>
                </a:solidFill>
                <a:latin typeface="+mj-lt"/>
              </a:rPr>
              <a:t> </a:t>
            </a:r>
            <a:r>
              <a:rPr lang="es-BO" sz="1100" b="1">
                <a:solidFill>
                  <a:sysClr val="windowText" lastClr="000000"/>
                </a:solidFill>
                <a:latin typeface="+mj-lt"/>
              </a:rPr>
              <a:t>12.4MM</a:t>
            </a:r>
            <a:endParaRPr lang="es-BO" sz="1400" b="1">
              <a:solidFill>
                <a:sysClr val="windowText" lastClr="000000"/>
              </a:solidFill>
              <a:latin typeface="+mj-lt"/>
            </a:endParaRPr>
          </a:p>
          <a:p>
            <a:pPr algn="ctr"/>
            <a:r>
              <a:rPr lang="es-BO" sz="800">
                <a:solidFill>
                  <a:sysClr val="windowText" lastClr="000000"/>
                </a:solidFill>
                <a:latin typeface="+mj-lt"/>
              </a:rPr>
              <a:t>Portfolio</a:t>
            </a:r>
            <a:endParaRPr lang="id-ID" sz="800">
              <a:solidFill>
                <a:sysClr val="windowText" lastClr="000000"/>
              </a:solidFill>
              <a:latin typeface="+mj-lt"/>
            </a:endParaRPr>
          </a:p>
        </xdr:txBody>
      </xdr:sp>
      <xdr:sp macro="" textlink="">
        <xdr:nvSpPr>
          <xdr:cNvPr id="43" name="Oval 26">
            <a:extLst>
              <a:ext uri="{FF2B5EF4-FFF2-40B4-BE49-F238E27FC236}">
                <a16:creationId xmlns:a16="http://schemas.microsoft.com/office/drawing/2014/main" id="{00000000-0008-0000-0B00-00002B000000}"/>
              </a:ext>
            </a:extLst>
          </xdr:cNvPr>
          <xdr:cNvSpPr>
            <a:spLocks noChangeAspect="1"/>
          </xdr:cNvSpPr>
        </xdr:nvSpPr>
        <xdr:spPr>
          <a:xfrm>
            <a:off x="3506930" y="8377881"/>
            <a:ext cx="464012" cy="557817"/>
          </a:xfrm>
          <a:prstGeom prst="ellipse">
            <a:avLst/>
          </a:prstGeom>
          <a:noFill/>
          <a:ln w="444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es-B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BO" sz="1600" b="1">
                <a:solidFill>
                  <a:schemeClr val="accent1"/>
                </a:solidFill>
                <a:latin typeface="+mj-lt"/>
              </a:rPr>
              <a:t>6</a:t>
            </a:r>
          </a:p>
          <a:p>
            <a:pPr algn="ctr"/>
            <a:r>
              <a:rPr lang="es-BO" sz="800">
                <a:solidFill>
                  <a:sysClr val="windowText" lastClr="000000"/>
                </a:solidFill>
                <a:latin typeface="+mj-lt"/>
              </a:rPr>
              <a:t> </a:t>
            </a:r>
            <a:r>
              <a:rPr lang="es-BO" sz="900">
                <a:solidFill>
                  <a:sysClr val="windowText" lastClr="000000"/>
                </a:solidFill>
                <a:latin typeface="+mj-lt"/>
              </a:rPr>
              <a:t>MFIs</a:t>
            </a:r>
            <a:endParaRPr lang="id-ID" sz="800">
              <a:solidFill>
                <a:sysClr val="windowText" lastClr="000000"/>
              </a:solidFill>
              <a:latin typeface="+mj-lt"/>
            </a:endParaRPr>
          </a:p>
        </xdr:txBody>
      </xdr:sp>
      <xdr:sp macro="" textlink="">
        <xdr:nvSpPr>
          <xdr:cNvPr id="45" name="Oval 26">
            <a:extLst>
              <a:ext uri="{FF2B5EF4-FFF2-40B4-BE49-F238E27FC236}">
                <a16:creationId xmlns:a16="http://schemas.microsoft.com/office/drawing/2014/main" id="{00000000-0008-0000-0B00-00002D000000}"/>
              </a:ext>
            </a:extLst>
          </xdr:cNvPr>
          <xdr:cNvSpPr>
            <a:spLocks noChangeAspect="1"/>
          </xdr:cNvSpPr>
        </xdr:nvSpPr>
        <xdr:spPr>
          <a:xfrm>
            <a:off x="2978725" y="8663631"/>
            <a:ext cx="464012" cy="557817"/>
          </a:xfrm>
          <a:prstGeom prst="ellipse">
            <a:avLst/>
          </a:prstGeom>
          <a:noFill/>
          <a:ln w="44450">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rIns="0" rtlCol="0" anchor="ctr"/>
          <a:lstStyle>
            <a:defPPr>
              <a:defRPr lang="es-B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BO" sz="1600" b="1">
                <a:solidFill>
                  <a:schemeClr val="accent1"/>
                </a:solidFill>
                <a:latin typeface="+mj-lt"/>
              </a:rPr>
              <a:t>6</a:t>
            </a:r>
          </a:p>
          <a:p>
            <a:pPr algn="ctr"/>
            <a:r>
              <a:rPr lang="es-BO" sz="900">
                <a:solidFill>
                  <a:sysClr val="windowText" lastClr="000000"/>
                </a:solidFill>
                <a:latin typeface="+mj-lt"/>
              </a:rPr>
              <a:t>Loans</a:t>
            </a:r>
            <a:endParaRPr lang="id-ID" sz="900">
              <a:solidFill>
                <a:sysClr val="windowText" lastClr="000000"/>
              </a:solidFill>
              <a:latin typeface="+mj-lt"/>
            </a:endParaRPr>
          </a:p>
        </xdr:txBody>
      </xdr:sp>
    </xdr:grpSp>
    <xdr:clientData/>
  </xdr:twoCellAnchor>
  <xdr:twoCellAnchor>
    <xdr:from>
      <xdr:col>13</xdr:col>
      <xdr:colOff>19050</xdr:colOff>
      <xdr:row>32</xdr:row>
      <xdr:rowOff>133350</xdr:rowOff>
    </xdr:from>
    <xdr:to>
      <xdr:col>16</xdr:col>
      <xdr:colOff>25125</xdr:colOff>
      <xdr:row>43</xdr:row>
      <xdr:rowOff>12224</xdr:rowOff>
    </xdr:to>
    <xdr:graphicFrame macro="">
      <xdr:nvGraphicFramePr>
        <xdr:cNvPr id="32" name="31 Gráfico">
          <a:extLst>
            <a:ext uri="{FF2B5EF4-FFF2-40B4-BE49-F238E27FC236}">
              <a16:creationId xmlns:a16="http://schemas.microsoft.com/office/drawing/2014/main" id="{00000000-0008-0000-0B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152399</xdr:colOff>
      <xdr:row>43</xdr:row>
      <xdr:rowOff>57150</xdr:rowOff>
    </xdr:from>
    <xdr:to>
      <xdr:col>15</xdr:col>
      <xdr:colOff>476250</xdr:colOff>
      <xdr:row>68</xdr:row>
      <xdr:rowOff>123825</xdr:rowOff>
    </xdr:to>
    <xdr:graphicFrame macro="">
      <xdr:nvGraphicFramePr>
        <xdr:cNvPr id="19" name="18 Gráfico">
          <a:extLst>
            <a:ext uri="{FF2B5EF4-FFF2-40B4-BE49-F238E27FC236}">
              <a16:creationId xmlns:a16="http://schemas.microsoft.com/office/drawing/2014/main" id="{00000000-0008-0000-0B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22411</xdr:colOff>
          <xdr:row>4</xdr:row>
          <xdr:rowOff>33618</xdr:rowOff>
        </xdr:from>
        <xdr:to>
          <xdr:col>9</xdr:col>
          <xdr:colOff>11206</xdr:colOff>
          <xdr:row>21</xdr:row>
          <xdr:rowOff>101544</xdr:rowOff>
        </xdr:to>
        <xdr:pic>
          <xdr:nvPicPr>
            <xdr:cNvPr id="28" name="27 Imagen">
              <a:extLst>
                <a:ext uri="{FF2B5EF4-FFF2-40B4-BE49-F238E27FC236}">
                  <a16:creationId xmlns:a16="http://schemas.microsoft.com/office/drawing/2014/main" id="{00000000-0008-0000-0B00-00001C000000}"/>
                </a:ext>
              </a:extLst>
            </xdr:cNvPr>
            <xdr:cNvPicPr>
              <a:picLocks noChangeAspect="1" noChangeArrowheads="1"/>
              <a:extLst>
                <a:ext uri="{84589F7E-364E-4C9E-8A38-B11213B215E9}">
                  <a14:cameraTool cellRange="'LOCFUND EEFF Summary'!$A$4:$F$16" spid="_x0000_s4440"/>
                </a:ext>
              </a:extLst>
            </xdr:cNvPicPr>
          </xdr:nvPicPr>
          <xdr:blipFill>
            <a:blip xmlns:r="http://schemas.openxmlformats.org/officeDocument/2006/relationships" r:embed="rId5"/>
            <a:srcRect/>
            <a:stretch>
              <a:fillRect/>
            </a:stretch>
          </xdr:blipFill>
          <xdr:spPr bwMode="auto">
            <a:xfrm>
              <a:off x="22411" y="611588"/>
              <a:ext cx="5966901" cy="277859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158355</xdr:colOff>
      <xdr:row>19</xdr:row>
      <xdr:rowOff>32226</xdr:rowOff>
    </xdr:from>
    <xdr:to>
      <xdr:col>15</xdr:col>
      <xdr:colOff>396479</xdr:colOff>
      <xdr:row>36</xdr:row>
      <xdr:rowOff>32099</xdr:rowOff>
    </xdr:to>
    <xdr:sp macro="" textlink="">
      <xdr:nvSpPr>
        <xdr:cNvPr id="17" name="2 CuadroTexto">
          <a:extLst>
            <a:ext uri="{FF2B5EF4-FFF2-40B4-BE49-F238E27FC236}">
              <a16:creationId xmlns:a16="http://schemas.microsoft.com/office/drawing/2014/main" id="{3700E0A8-FF7D-4AB2-AEF7-B6A55826E988}"/>
            </a:ext>
          </a:extLst>
        </xdr:cNvPr>
        <xdr:cNvSpPr txBox="1"/>
      </xdr:nvSpPr>
      <xdr:spPr>
        <a:xfrm>
          <a:off x="5899451" y="2915822"/>
          <a:ext cx="3304391" cy="2570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0000" rIns="90000"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n-US" sz="900" baseline="0">
              <a:solidFill>
                <a:schemeClr val="tx2">
                  <a:lumMod val="75000"/>
                </a:schemeClr>
              </a:solidFill>
              <a:effectLst/>
              <a:latin typeface="Arial" pitchFamily="34" charset="0"/>
              <a:ea typeface="+mn-ea"/>
              <a:cs typeface="Arial" pitchFamily="34" charset="0"/>
            </a:rPr>
            <a:t>The TSF of Locfund Next has signed a technical cooperation agreement for USD 500.00 with the IDB Lab of the Inter-American Development Bank to execute the financial inclusion and digital transformation project in Latin America and the Caribbean. It has a duration of 36 months and a scope of at least 17 countries. The component has made a Digital Transformation Diagnostic of 52 MFIs (www.imfdigital.com), and results will be available in February 2021. Two activities focused on an App and RPAs (Robot Process Automation) have already started with an MFI in Ecuador. This cooperation will be concluded in the following months.</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13</xdr:col>
      <xdr:colOff>165652</xdr:colOff>
      <xdr:row>55</xdr:row>
      <xdr:rowOff>74543</xdr:rowOff>
    </xdr:from>
    <xdr:ext cx="184731" cy="264560"/>
    <xdr:sp macro="" textlink="">
      <xdr:nvSpPr>
        <xdr:cNvPr id="3" name="2 CuadroTexto">
          <a:extLst>
            <a:ext uri="{FF2B5EF4-FFF2-40B4-BE49-F238E27FC236}">
              <a16:creationId xmlns:a16="http://schemas.microsoft.com/office/drawing/2014/main" id="{00000000-0008-0000-0C00-000003000000}"/>
            </a:ext>
          </a:extLst>
        </xdr:cNvPr>
        <xdr:cNvSpPr txBox="1"/>
      </xdr:nvSpPr>
      <xdr:spPr>
        <a:xfrm>
          <a:off x="8538127" y="75040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0</xdr:colOff>
      <xdr:row>3</xdr:row>
      <xdr:rowOff>190500</xdr:rowOff>
    </xdr:from>
    <xdr:to>
      <xdr:col>4</xdr:col>
      <xdr:colOff>295276</xdr:colOff>
      <xdr:row>5</xdr:row>
      <xdr:rowOff>47625</xdr:rowOff>
    </xdr:to>
    <xdr:sp macro="" textlink="">
      <xdr:nvSpPr>
        <xdr:cNvPr id="4" name="3 CuadroTexto">
          <a:extLst>
            <a:ext uri="{FF2B5EF4-FFF2-40B4-BE49-F238E27FC236}">
              <a16:creationId xmlns:a16="http://schemas.microsoft.com/office/drawing/2014/main" id="{00000000-0008-0000-0C00-000004000000}"/>
            </a:ext>
          </a:extLst>
        </xdr:cNvPr>
        <xdr:cNvSpPr txBox="1"/>
      </xdr:nvSpPr>
      <xdr:spPr>
        <a:xfrm>
          <a:off x="0" y="1104900"/>
          <a:ext cx="28765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600" b="0" i="1">
              <a:latin typeface="Arial" pitchFamily="34" charset="0"/>
              <a:cs typeface="Arial" pitchFamily="34" charset="0"/>
            </a:rPr>
            <a:t>(Social Highlights pertain exclusively to MFIs in fund´s portfolio)</a:t>
          </a:r>
        </a:p>
      </xdr:txBody>
    </xdr:sp>
    <xdr:clientData/>
  </xdr:twoCellAnchor>
  <xdr:twoCellAnchor>
    <xdr:from>
      <xdr:col>6</xdr:col>
      <xdr:colOff>47625</xdr:colOff>
      <xdr:row>3</xdr:row>
      <xdr:rowOff>190499</xdr:rowOff>
    </xdr:from>
    <xdr:to>
      <xdr:col>10</xdr:col>
      <xdr:colOff>314326</xdr:colOff>
      <xdr:row>6</xdr:row>
      <xdr:rowOff>76199</xdr:rowOff>
    </xdr:to>
    <xdr:sp macro="" textlink="">
      <xdr:nvSpPr>
        <xdr:cNvPr id="13" name="12 CuadroTexto">
          <a:extLst>
            <a:ext uri="{FF2B5EF4-FFF2-40B4-BE49-F238E27FC236}">
              <a16:creationId xmlns:a16="http://schemas.microsoft.com/office/drawing/2014/main" id="{00000000-0008-0000-0C00-00000D000000}"/>
            </a:ext>
          </a:extLst>
        </xdr:cNvPr>
        <xdr:cNvSpPr txBox="1"/>
      </xdr:nvSpPr>
      <xdr:spPr>
        <a:xfrm>
          <a:off x="4152900" y="1190624"/>
          <a:ext cx="271462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600" b="1" i="1" baseline="0">
              <a:latin typeface="Arial" pitchFamily="34" charset="0"/>
              <a:cs typeface="Arial" pitchFamily="34" charset="0"/>
            </a:rPr>
            <a:t>  </a:t>
          </a:r>
          <a:r>
            <a:rPr lang="es-ES" sz="600" b="0" i="1">
              <a:latin typeface="Arial" pitchFamily="34" charset="0"/>
              <a:cs typeface="Arial" pitchFamily="34" charset="0"/>
            </a:rPr>
            <a:t>(Below Data pertains exclusively to MFIs in fund´s portfolio)</a:t>
          </a:r>
        </a:p>
      </xdr:txBody>
    </xdr:sp>
    <xdr:clientData/>
  </xdr:twoCellAnchor>
  <xdr:twoCellAnchor>
    <xdr:from>
      <xdr:col>0</xdr:col>
      <xdr:colOff>0</xdr:colOff>
      <xdr:row>14</xdr:row>
      <xdr:rowOff>190499</xdr:rowOff>
    </xdr:from>
    <xdr:to>
      <xdr:col>4</xdr:col>
      <xdr:colOff>238125</xdr:colOff>
      <xdr:row>17</xdr:row>
      <xdr:rowOff>76199</xdr:rowOff>
    </xdr:to>
    <xdr:sp macro="" textlink="">
      <xdr:nvSpPr>
        <xdr:cNvPr id="15" name="14 CuadroTexto">
          <a:extLst>
            <a:ext uri="{FF2B5EF4-FFF2-40B4-BE49-F238E27FC236}">
              <a16:creationId xmlns:a16="http://schemas.microsoft.com/office/drawing/2014/main" id="{00000000-0008-0000-0C00-00000F000000}"/>
            </a:ext>
          </a:extLst>
        </xdr:cNvPr>
        <xdr:cNvSpPr txBox="1"/>
      </xdr:nvSpPr>
      <xdr:spPr>
        <a:xfrm>
          <a:off x="0" y="3343274"/>
          <a:ext cx="2819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600" b="0" i="1">
              <a:latin typeface="Arial" pitchFamily="34" charset="0"/>
              <a:cs typeface="Arial" pitchFamily="34" charset="0"/>
            </a:rPr>
            <a:t>(Social</a:t>
          </a:r>
          <a:r>
            <a:rPr lang="es-ES" sz="600" b="0" i="1" baseline="0">
              <a:latin typeface="Arial" pitchFamily="34" charset="0"/>
              <a:cs typeface="Arial" pitchFamily="34" charset="0"/>
            </a:rPr>
            <a:t> Performance </a:t>
          </a:r>
          <a:r>
            <a:rPr lang="es-ES" sz="600" b="0" i="1">
              <a:latin typeface="Arial" pitchFamily="34" charset="0"/>
              <a:cs typeface="Arial" pitchFamily="34" charset="0"/>
            </a:rPr>
            <a:t>Data pertains exclusively to MFIs in fund´s portfolio)</a:t>
          </a:r>
        </a:p>
      </xdr:txBody>
    </xdr:sp>
    <xdr:clientData/>
  </xdr:twoCellAnchor>
  <xdr:twoCellAnchor>
    <xdr:from>
      <xdr:col>6</xdr:col>
      <xdr:colOff>66675</xdr:colOff>
      <xdr:row>4</xdr:row>
      <xdr:rowOff>76200</xdr:rowOff>
    </xdr:from>
    <xdr:to>
      <xdr:col>10</xdr:col>
      <xdr:colOff>371475</xdr:colOff>
      <xdr:row>5</xdr:row>
      <xdr:rowOff>119063</xdr:rowOff>
    </xdr:to>
    <xdr:sp macro="" textlink="">
      <xdr:nvSpPr>
        <xdr:cNvPr id="14" name="13 CuadroTexto">
          <a:extLst>
            <a:ext uri="{FF2B5EF4-FFF2-40B4-BE49-F238E27FC236}">
              <a16:creationId xmlns:a16="http://schemas.microsoft.com/office/drawing/2014/main" id="{00000000-0008-0000-0C00-00000E000000}"/>
            </a:ext>
          </a:extLst>
        </xdr:cNvPr>
        <xdr:cNvSpPr txBox="1"/>
      </xdr:nvSpPr>
      <xdr:spPr>
        <a:xfrm>
          <a:off x="4170363" y="854075"/>
          <a:ext cx="2749550" cy="20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600" b="0" i="1" baseline="0">
              <a:latin typeface="Arial" pitchFamily="34" charset="0"/>
              <a:cs typeface="Arial" pitchFamily="34" charset="0"/>
            </a:rPr>
            <a:t>(Most recent Social Indicators available, as of  </a:t>
          </a:r>
          <a:r>
            <a:rPr lang="es-ES" sz="600" b="0" i="1" baseline="0">
              <a:solidFill>
                <a:schemeClr val="accent5"/>
              </a:solidFill>
              <a:latin typeface="Arial" pitchFamily="34" charset="0"/>
              <a:cs typeface="Arial" pitchFamily="34" charset="0"/>
            </a:rPr>
            <a:t>December 2020)</a:t>
          </a:r>
          <a:endParaRPr lang="es-ES" sz="600" b="0" i="1">
            <a:solidFill>
              <a:schemeClr val="accent5"/>
            </a:solidFill>
            <a:latin typeface="Arial" pitchFamily="34" charset="0"/>
            <a:cs typeface="Arial" pitchFamily="34" charset="0"/>
          </a:endParaRPr>
        </a:p>
      </xdr:txBody>
    </xdr:sp>
    <xdr:clientData/>
  </xdr:twoCellAnchor>
  <xdr:twoCellAnchor>
    <xdr:from>
      <xdr:col>0</xdr:col>
      <xdr:colOff>0</xdr:colOff>
      <xdr:row>15</xdr:row>
      <xdr:rowOff>76200</xdr:rowOff>
    </xdr:from>
    <xdr:to>
      <xdr:col>4</xdr:col>
      <xdr:colOff>238125</xdr:colOff>
      <xdr:row>17</xdr:row>
      <xdr:rowOff>47625</xdr:rowOff>
    </xdr:to>
    <xdr:sp macro="" textlink="">
      <xdr:nvSpPr>
        <xdr:cNvPr id="17" name="16 CuadroTexto">
          <a:extLst>
            <a:ext uri="{FF2B5EF4-FFF2-40B4-BE49-F238E27FC236}">
              <a16:creationId xmlns:a16="http://schemas.microsoft.com/office/drawing/2014/main" id="{00000000-0008-0000-0C00-000011000000}"/>
            </a:ext>
          </a:extLst>
        </xdr:cNvPr>
        <xdr:cNvSpPr txBox="1"/>
      </xdr:nvSpPr>
      <xdr:spPr>
        <a:xfrm>
          <a:off x="0" y="3514725"/>
          <a:ext cx="28194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600" b="0" i="1" baseline="0">
              <a:latin typeface="Arial" pitchFamily="34" charset="0"/>
              <a:cs typeface="Arial" pitchFamily="34" charset="0"/>
            </a:rPr>
            <a:t>(Most recent Social Indicators available, as of  December 2020)</a:t>
          </a:r>
          <a:endParaRPr lang="es-ES" sz="600" b="0" i="1">
            <a:latin typeface="Arial" pitchFamily="34" charset="0"/>
            <a:cs typeface="Arial" pitchFamily="34" charset="0"/>
          </a:endParaRPr>
        </a:p>
      </xdr:txBody>
    </xdr:sp>
    <xdr:clientData/>
  </xdr:twoCellAnchor>
  <xdr:twoCellAnchor>
    <xdr:from>
      <xdr:col>0</xdr:col>
      <xdr:colOff>9525</xdr:colOff>
      <xdr:row>1</xdr:row>
      <xdr:rowOff>0</xdr:rowOff>
    </xdr:from>
    <xdr:to>
      <xdr:col>12</xdr:col>
      <xdr:colOff>24848</xdr:colOff>
      <xdr:row>2</xdr:row>
      <xdr:rowOff>7327</xdr:rowOff>
    </xdr:to>
    <xdr:sp macro="" textlink="">
      <xdr:nvSpPr>
        <xdr:cNvPr id="16" name="15 CuadroTexto">
          <a:extLst>
            <a:ext uri="{FF2B5EF4-FFF2-40B4-BE49-F238E27FC236}">
              <a16:creationId xmlns:a16="http://schemas.microsoft.com/office/drawing/2014/main" id="{00000000-0008-0000-0C00-000010000000}"/>
            </a:ext>
          </a:extLst>
        </xdr:cNvPr>
        <xdr:cNvSpPr txBox="1"/>
      </xdr:nvSpPr>
      <xdr:spPr>
        <a:xfrm>
          <a:off x="9525" y="152400"/>
          <a:ext cx="8502098" cy="216877"/>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baseline="0">
              <a:solidFill>
                <a:schemeClr val="bg2"/>
              </a:solidFill>
              <a:latin typeface="Arial" pitchFamily="34" charset="0"/>
              <a:cs typeface="Arial" pitchFamily="34" charset="0"/>
            </a:rPr>
            <a:t>QUARTERLY REPORT - December 2020</a:t>
          </a:r>
        </a:p>
        <a:p>
          <a:pPr algn="ctr"/>
          <a:endParaRPr lang="es-ES" sz="1100" b="1" baseline="0">
            <a:solidFill>
              <a:schemeClr val="bg2"/>
            </a:solidFill>
            <a:latin typeface="Arial" pitchFamily="34" charset="0"/>
            <a:cs typeface="Arial" pitchFamily="34" charset="0"/>
          </a:endParaRPr>
        </a:p>
      </xdr:txBody>
    </xdr:sp>
    <xdr:clientData/>
  </xdr:twoCellAnchor>
  <xdr:twoCellAnchor>
    <xdr:from>
      <xdr:col>0</xdr:col>
      <xdr:colOff>19049</xdr:colOff>
      <xdr:row>4</xdr:row>
      <xdr:rowOff>142874</xdr:rowOff>
    </xdr:from>
    <xdr:to>
      <xdr:col>6</xdr:col>
      <xdr:colOff>103516</xdr:colOff>
      <xdr:row>14</xdr:row>
      <xdr:rowOff>43132</xdr:rowOff>
    </xdr:to>
    <xdr:sp macro="" textlink="">
      <xdr:nvSpPr>
        <xdr:cNvPr id="22" name="1 CuadroTexto">
          <a:extLst>
            <a:ext uri="{FF2B5EF4-FFF2-40B4-BE49-F238E27FC236}">
              <a16:creationId xmlns:a16="http://schemas.microsoft.com/office/drawing/2014/main" id="{00000000-0008-0000-0C00-000016000000}"/>
            </a:ext>
          </a:extLst>
        </xdr:cNvPr>
        <xdr:cNvSpPr txBox="1"/>
      </xdr:nvSpPr>
      <xdr:spPr>
        <a:xfrm>
          <a:off x="19049" y="807108"/>
          <a:ext cx="4311410" cy="16600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1"/>
        <a:lstStyle/>
        <a:p>
          <a:pPr marL="0" marR="0" lvl="0" indent="0" algn="just" defTabSz="914400" eaLnBrk="1" fontAlgn="auto" latinLnBrk="0" hangingPunct="1">
            <a:lnSpc>
              <a:spcPct val="100000"/>
            </a:lnSpc>
            <a:spcBef>
              <a:spcPts val="0"/>
            </a:spcBef>
            <a:spcAft>
              <a:spcPts val="300"/>
            </a:spcAft>
            <a:buClrTx/>
            <a:buSzTx/>
            <a:buFontTx/>
            <a:buNone/>
            <a:tabLst/>
            <a:defRPr/>
          </a:pPr>
          <a:r>
            <a:rPr lang="es-ES" sz="850" baseline="0">
              <a:solidFill>
                <a:schemeClr val="dk1"/>
              </a:solidFill>
              <a:effectLst/>
              <a:latin typeface="Arial" pitchFamily="34" charset="0"/>
              <a:ea typeface="+mn-ea"/>
              <a:cs typeface="Arial" pitchFamily="34" charset="0"/>
            </a:rPr>
            <a:t>During the pandemic, MFIs had to make significant adjustments to their internal operations and cost reduction in order to increase efficiency. However, they have not lost the client focus, and we would like to highlight some remarkable measures with three emphasis (staff members, clients and community): i) appointing of a senior, fully dedicated person (part of the Board in some cases) focused on response to the Covid-19, ii) Develop a specific response plan (e.g. Contactar, Ahsetfin), iii) taking a customer-centric approach to keep in touch, support them and teach them to deal with the sanitary crisis (e.g. Espoir, Insotec, Diaconia, Contactar), iv) Educate clients about alternative digital channels to reduce social contact (e.g. Espoir, Pro Mujer Bol), and v) Enable staff to work remotely (e.g. Contactar, Pro Mujer Bol, Diaconía).</a:t>
          </a:r>
        </a:p>
      </xdr:txBody>
    </xdr:sp>
    <xdr:clientData/>
  </xdr:twoCellAnchor>
  <mc:AlternateContent xmlns:mc="http://schemas.openxmlformats.org/markup-compatibility/2006">
    <mc:Choice xmlns:a14="http://schemas.microsoft.com/office/drawing/2010/main" Requires="a14">
      <xdr:twoCellAnchor editAs="oneCell">
        <xdr:from>
          <xdr:col>6</xdr:col>
          <xdr:colOff>152400</xdr:colOff>
          <xdr:row>5</xdr:row>
          <xdr:rowOff>114301</xdr:rowOff>
        </xdr:from>
        <xdr:to>
          <xdr:col>11</xdr:col>
          <xdr:colOff>1092200</xdr:colOff>
          <xdr:row>11</xdr:row>
          <xdr:rowOff>142875</xdr:rowOff>
        </xdr:to>
        <xdr:pic>
          <xdr:nvPicPr>
            <xdr:cNvPr id="37" name="36 Imagen">
              <a:extLst>
                <a:ext uri="{FF2B5EF4-FFF2-40B4-BE49-F238E27FC236}">
                  <a16:creationId xmlns:a16="http://schemas.microsoft.com/office/drawing/2014/main" id="{00000000-0008-0000-0C00-000025000000}"/>
                </a:ext>
              </a:extLst>
            </xdr:cNvPr>
            <xdr:cNvPicPr>
              <a:picLocks noChangeAspect="1" noChangeArrowheads="1"/>
              <a:extLst>
                <a:ext uri="{84589F7E-364E-4C9E-8A38-B11213B215E9}">
                  <a14:cameraTool cellRange="'Datos sociales'!$AE$25:$AI$32" spid="_x0000_s141657"/>
                </a:ext>
              </a:extLst>
            </xdr:cNvPicPr>
          </xdr:nvPicPr>
          <xdr:blipFill>
            <a:blip xmlns:r="http://schemas.openxmlformats.org/officeDocument/2006/relationships" r:embed="rId1"/>
            <a:srcRect/>
            <a:stretch>
              <a:fillRect/>
            </a:stretch>
          </xdr:blipFill>
          <xdr:spPr bwMode="auto">
            <a:xfrm>
              <a:off x="4410075" y="933451"/>
              <a:ext cx="4264025" cy="90487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161925</xdr:colOff>
          <xdr:row>16</xdr:row>
          <xdr:rowOff>104775</xdr:rowOff>
        </xdr:from>
        <xdr:to>
          <xdr:col>11</xdr:col>
          <xdr:colOff>876300</xdr:colOff>
          <xdr:row>20</xdr:row>
          <xdr:rowOff>257175</xdr:rowOff>
        </xdr:to>
        <xdr:pic>
          <xdr:nvPicPr>
            <xdr:cNvPr id="21" name="Imagen 20">
              <a:extLst>
                <a:ext uri="{FF2B5EF4-FFF2-40B4-BE49-F238E27FC236}">
                  <a16:creationId xmlns:a16="http://schemas.microsoft.com/office/drawing/2014/main" id="{D64A4D9A-38E8-4606-A8C9-5D2B9107E297}"/>
                </a:ext>
              </a:extLst>
            </xdr:cNvPr>
            <xdr:cNvPicPr>
              <a:picLocks noChangeAspect="1" noChangeArrowheads="1"/>
              <a:extLst>
                <a:ext uri="{84589F7E-364E-4C9E-8A38-B11213B215E9}">
                  <a14:cameraTool cellRange="'Datos sociales'!$C$2:$S$8" spid="_x0000_s141658"/>
                </a:ext>
              </a:extLst>
            </xdr:cNvPicPr>
          </xdr:nvPicPr>
          <xdr:blipFill>
            <a:blip xmlns:r="http://schemas.openxmlformats.org/officeDocument/2006/relationships" r:embed="rId2"/>
            <a:srcRect/>
            <a:stretch>
              <a:fillRect/>
            </a:stretch>
          </xdr:blipFill>
          <xdr:spPr bwMode="auto">
            <a:xfrm>
              <a:off x="161925" y="2867025"/>
              <a:ext cx="8029575" cy="140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34204</xdr:colOff>
          <xdr:row>23</xdr:row>
          <xdr:rowOff>137679</xdr:rowOff>
        </xdr:from>
        <xdr:to>
          <xdr:col>7</xdr:col>
          <xdr:colOff>404183</xdr:colOff>
          <xdr:row>30</xdr:row>
          <xdr:rowOff>151534</xdr:rowOff>
        </xdr:to>
        <xdr:pic>
          <xdr:nvPicPr>
            <xdr:cNvPr id="23" name="Imagen 22">
              <a:extLst>
                <a:ext uri="{FF2B5EF4-FFF2-40B4-BE49-F238E27FC236}">
                  <a16:creationId xmlns:a16="http://schemas.microsoft.com/office/drawing/2014/main" id="{41271406-C0B2-4274-A208-3B70BE4F1819}"/>
                </a:ext>
              </a:extLst>
            </xdr:cNvPr>
            <xdr:cNvPicPr>
              <a:picLocks noChangeAspect="1" noChangeArrowheads="1"/>
              <a:extLst>
                <a:ext uri="{84589F7E-364E-4C9E-8A38-B11213B215E9}">
                  <a14:cameraTool cellRange="'Datos sociales'!$AK$36:$AP$44" spid="_x0000_s141659"/>
                </a:ext>
              </a:extLst>
            </xdr:cNvPicPr>
          </xdr:nvPicPr>
          <xdr:blipFill>
            <a:blip xmlns:r="http://schemas.openxmlformats.org/officeDocument/2006/relationships" r:embed="rId3"/>
            <a:srcRect/>
            <a:stretch>
              <a:fillRect/>
            </a:stretch>
          </xdr:blipFill>
          <xdr:spPr bwMode="auto">
            <a:xfrm>
              <a:off x="34204" y="4997594"/>
              <a:ext cx="4612934" cy="137766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417801</xdr:colOff>
          <xdr:row>24</xdr:row>
          <xdr:rowOff>153699</xdr:rowOff>
        </xdr:from>
        <xdr:to>
          <xdr:col>11</xdr:col>
          <xdr:colOff>1132176</xdr:colOff>
          <xdr:row>43</xdr:row>
          <xdr:rowOff>39399</xdr:rowOff>
        </xdr:to>
        <xdr:pic>
          <xdr:nvPicPr>
            <xdr:cNvPr id="24" name="Imagen 23">
              <a:extLst>
                <a:ext uri="{FF2B5EF4-FFF2-40B4-BE49-F238E27FC236}">
                  <a16:creationId xmlns:a16="http://schemas.microsoft.com/office/drawing/2014/main" id="{B032C630-26FF-4F0C-AF0B-C95F7A537C9D}"/>
                </a:ext>
              </a:extLst>
            </xdr:cNvPr>
            <xdr:cNvPicPr>
              <a:picLocks noChangeAspect="1" noChangeArrowheads="1"/>
              <a:extLst>
                <a:ext uri="{84589F7E-364E-4C9E-8A38-B11213B215E9}">
                  <a14:cameraTool cellRange="'Datos sociales'!$AR$55:$AW$74" spid="_x0000_s141660"/>
                </a:ext>
              </a:extLst>
            </xdr:cNvPicPr>
          </xdr:nvPicPr>
          <xdr:blipFill>
            <a:blip xmlns:r="http://schemas.openxmlformats.org/officeDocument/2006/relationships" r:embed="rId4"/>
            <a:srcRect/>
            <a:stretch>
              <a:fillRect/>
            </a:stretch>
          </xdr:blipFill>
          <xdr:spPr bwMode="auto">
            <a:xfrm>
              <a:off x="4660756" y="5208443"/>
              <a:ext cx="3745056" cy="3587462"/>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151653</xdr:rowOff>
    </xdr:from>
    <xdr:to>
      <xdr:col>12</xdr:col>
      <xdr:colOff>0</xdr:colOff>
      <xdr:row>2</xdr:row>
      <xdr:rowOff>9524</xdr:rowOff>
    </xdr:to>
    <xdr:sp macro="" textlink="">
      <xdr:nvSpPr>
        <xdr:cNvPr id="7" name="6 CuadroTexto">
          <a:extLst>
            <a:ext uri="{FF2B5EF4-FFF2-40B4-BE49-F238E27FC236}">
              <a16:creationId xmlns:a16="http://schemas.microsoft.com/office/drawing/2014/main" id="{00000000-0008-0000-0D00-000007000000}"/>
            </a:ext>
          </a:extLst>
        </xdr:cNvPr>
        <xdr:cNvSpPr txBox="1"/>
      </xdr:nvSpPr>
      <xdr:spPr>
        <a:xfrm>
          <a:off x="0" y="151653"/>
          <a:ext cx="9023230" cy="22018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baseline="0">
              <a:solidFill>
                <a:schemeClr val="bg2"/>
              </a:solidFill>
              <a:latin typeface="Arial" pitchFamily="34" charset="0"/>
              <a:cs typeface="Arial" pitchFamily="34" charset="0"/>
            </a:rPr>
            <a:t>QUARTERLY REPORT - December 2020</a:t>
          </a:r>
        </a:p>
        <a:p>
          <a:pPr algn="ctr"/>
          <a:endParaRPr lang="es-ES" sz="1100" b="1" baseline="0">
            <a:solidFill>
              <a:schemeClr val="bg2"/>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96147</xdr:colOff>
          <xdr:row>4</xdr:row>
          <xdr:rowOff>48523</xdr:rowOff>
        </xdr:from>
        <xdr:to>
          <xdr:col>10</xdr:col>
          <xdr:colOff>126439</xdr:colOff>
          <xdr:row>79</xdr:row>
          <xdr:rowOff>123825</xdr:rowOff>
        </xdr:to>
        <xdr:pic>
          <xdr:nvPicPr>
            <xdr:cNvPr id="6" name="Imagen 5">
              <a:extLst>
                <a:ext uri="{FF2B5EF4-FFF2-40B4-BE49-F238E27FC236}">
                  <a16:creationId xmlns:a16="http://schemas.microsoft.com/office/drawing/2014/main" id="{60785517-AA02-42CD-8314-A8BDFAD0EA9A}"/>
                </a:ext>
              </a:extLst>
            </xdr:cNvPr>
            <xdr:cNvPicPr>
              <a:picLocks noChangeAspect="1" noChangeArrowheads="1"/>
              <a:extLst>
                <a:ext uri="{84589F7E-364E-4C9E-8A38-B11213B215E9}">
                  <a14:cameraTool cellRange="EEFF!$B$3:$O$103" spid="_x0000_s129175"/>
                </a:ext>
              </a:extLst>
            </xdr:cNvPicPr>
          </xdr:nvPicPr>
          <xdr:blipFill>
            <a:blip xmlns:r="http://schemas.openxmlformats.org/officeDocument/2006/relationships" r:embed="rId1"/>
            <a:srcRect/>
            <a:stretch>
              <a:fillRect/>
            </a:stretch>
          </xdr:blipFill>
          <xdr:spPr bwMode="auto">
            <a:xfrm>
              <a:off x="96147" y="686698"/>
              <a:ext cx="7516942" cy="1143862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0</xdr:colOff>
      <xdr:row>1</xdr:row>
      <xdr:rowOff>200025</xdr:rowOff>
    </xdr:to>
    <xdr:sp macro="" textlink="">
      <xdr:nvSpPr>
        <xdr:cNvPr id="6" name="5 CuadroTexto">
          <a:extLst>
            <a:ext uri="{FF2B5EF4-FFF2-40B4-BE49-F238E27FC236}">
              <a16:creationId xmlns:a16="http://schemas.microsoft.com/office/drawing/2014/main" id="{00000000-0008-0000-0E00-000006000000}"/>
            </a:ext>
          </a:extLst>
        </xdr:cNvPr>
        <xdr:cNvSpPr txBox="1"/>
      </xdr:nvSpPr>
      <xdr:spPr>
        <a:xfrm>
          <a:off x="0" y="152400"/>
          <a:ext cx="8839200" cy="20002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baseline="0">
              <a:solidFill>
                <a:schemeClr val="bg2"/>
              </a:solidFill>
              <a:latin typeface="Arial" pitchFamily="34" charset="0"/>
              <a:cs typeface="Arial" pitchFamily="34" charset="0"/>
            </a:rPr>
            <a:t>QUARTERLY REPORT - December 2020</a:t>
          </a:r>
        </a:p>
        <a:p>
          <a:pPr algn="ctr"/>
          <a:endParaRPr lang="es-ES" sz="1100" b="1" baseline="0">
            <a:solidFill>
              <a:schemeClr val="bg2"/>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47624</xdr:colOff>
          <xdr:row>4</xdr:row>
          <xdr:rowOff>133349</xdr:rowOff>
        </xdr:from>
        <xdr:to>
          <xdr:col>12</xdr:col>
          <xdr:colOff>704850</xdr:colOff>
          <xdr:row>20</xdr:row>
          <xdr:rowOff>9524</xdr:rowOff>
        </xdr:to>
        <xdr:pic>
          <xdr:nvPicPr>
            <xdr:cNvPr id="5" name="Imagen 4">
              <a:extLst>
                <a:ext uri="{FF2B5EF4-FFF2-40B4-BE49-F238E27FC236}">
                  <a16:creationId xmlns:a16="http://schemas.microsoft.com/office/drawing/2014/main" id="{37C25A64-D5A5-4026-82D3-A153F7022A70}"/>
                </a:ext>
              </a:extLst>
            </xdr:cNvPr>
            <xdr:cNvPicPr>
              <a:picLocks noChangeAspect="1" noChangeArrowheads="1"/>
              <a:extLst>
                <a:ext uri="{84589F7E-364E-4C9E-8A38-B11213B215E9}">
                  <a14:cameraTool cellRange="IMF!$B$2:$H$14" spid="_x0000_s130185"/>
                </a:ext>
              </a:extLst>
            </xdr:cNvPicPr>
          </xdr:nvPicPr>
          <xdr:blipFill>
            <a:blip xmlns:r="http://schemas.openxmlformats.org/officeDocument/2006/relationships" r:embed="rId1"/>
            <a:srcRect/>
            <a:stretch>
              <a:fillRect/>
            </a:stretch>
          </xdr:blipFill>
          <xdr:spPr bwMode="auto">
            <a:xfrm>
              <a:off x="47624" y="723899"/>
              <a:ext cx="8734426" cy="26193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14</xdr:col>
      <xdr:colOff>0</xdr:colOff>
      <xdr:row>0</xdr:row>
      <xdr:rowOff>0</xdr:rowOff>
    </xdr:from>
    <xdr:to>
      <xdr:col>14</xdr:col>
      <xdr:colOff>304800</xdr:colOff>
      <xdr:row>1</xdr:row>
      <xdr:rowOff>114300</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00000000-0008-0000-0700-000002000000}"/>
            </a:ext>
          </a:extLst>
        </xdr:cNvPr>
        <xdr:cNvSpPr>
          <a:spLocks noChangeAspect="1" noChangeArrowheads="1"/>
        </xdr:cNvSpPr>
      </xdr:nvSpPr>
      <xdr:spPr bwMode="auto">
        <a:xfrm>
          <a:off x="6296025" y="16906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0</xdr:row>
      <xdr:rowOff>0</xdr:rowOff>
    </xdr:from>
    <xdr:to>
      <xdr:col>14</xdr:col>
      <xdr:colOff>304800</xdr:colOff>
      <xdr:row>1</xdr:row>
      <xdr:rowOff>114300</xdr:rowOff>
    </xdr:to>
    <xdr:sp macro="" textlink="">
      <xdr:nvSpPr>
        <xdr:cNvPr id="3"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00000000-0008-0000-0700-000003000000}"/>
            </a:ext>
          </a:extLst>
        </xdr:cNvPr>
        <xdr:cNvSpPr>
          <a:spLocks noChangeAspect="1" noChangeArrowheads="1"/>
        </xdr:cNvSpPr>
      </xdr:nvSpPr>
      <xdr:spPr bwMode="auto">
        <a:xfrm>
          <a:off x="7258050" y="1964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65</xdr:row>
      <xdr:rowOff>0</xdr:rowOff>
    </xdr:from>
    <xdr:to>
      <xdr:col>14</xdr:col>
      <xdr:colOff>304800</xdr:colOff>
      <xdr:row>66</xdr:row>
      <xdr:rowOff>139571</xdr:rowOff>
    </xdr:to>
    <xdr:sp macro="" textlink="">
      <xdr:nvSpPr>
        <xdr:cNvPr id="4"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00000000-0008-0000-0700-000004000000}"/>
            </a:ext>
          </a:extLst>
        </xdr:cNvPr>
        <xdr:cNvSpPr>
          <a:spLocks noChangeAspect="1" noChangeArrowheads="1"/>
        </xdr:cNvSpPr>
      </xdr:nvSpPr>
      <xdr:spPr bwMode="auto">
        <a:xfrm>
          <a:off x="7162800" y="2105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13</xdr:col>
      <xdr:colOff>304800</xdr:colOff>
      <xdr:row>1</xdr:row>
      <xdr:rowOff>114300</xdr:rowOff>
    </xdr:to>
    <xdr:sp macro="" textlink="">
      <xdr:nvSpPr>
        <xdr:cNvPr id="7"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00000000-0008-0000-0800-000007000000}"/>
            </a:ext>
          </a:extLst>
        </xdr:cNvPr>
        <xdr:cNvSpPr>
          <a:spLocks noChangeAspect="1" noChangeArrowheads="1"/>
        </xdr:cNvSpPr>
      </xdr:nvSpPr>
      <xdr:spPr bwMode="auto">
        <a:xfrm>
          <a:off x="6905625" y="16325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855890</xdr:colOff>
      <xdr:row>31</xdr:row>
      <xdr:rowOff>126206</xdr:rowOff>
    </xdr:from>
    <xdr:to>
      <xdr:col>12</xdr:col>
      <xdr:colOff>77633</xdr:colOff>
      <xdr:row>58</xdr:row>
      <xdr:rowOff>168688</xdr:rowOff>
    </xdr:to>
    <xdr:graphicFrame macro="">
      <xdr:nvGraphicFramePr>
        <xdr:cNvPr id="14" name="13 Gráfico">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69437</xdr:colOff>
      <xdr:row>3</xdr:row>
      <xdr:rowOff>178592</xdr:rowOff>
    </xdr:from>
    <xdr:to>
      <xdr:col>27</xdr:col>
      <xdr:colOff>488156</xdr:colOff>
      <xdr:row>12</xdr:row>
      <xdr:rowOff>35717</xdr:rowOff>
    </xdr:to>
    <xdr:graphicFrame macro="">
      <xdr:nvGraphicFramePr>
        <xdr:cNvPr id="9" name="8 Gráfico">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285071</xdr:colOff>
      <xdr:row>2</xdr:row>
      <xdr:rowOff>146275</xdr:rowOff>
    </xdr:from>
    <xdr:to>
      <xdr:col>39</xdr:col>
      <xdr:colOff>154781</xdr:colOff>
      <xdr:row>25</xdr:row>
      <xdr:rowOff>190499</xdr:rowOff>
    </xdr:to>
    <xdr:graphicFrame macro="">
      <xdr:nvGraphicFramePr>
        <xdr:cNvPr id="3" name="2 Gráfico">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549360</xdr:colOff>
      <xdr:row>1</xdr:row>
      <xdr:rowOff>71439</xdr:rowOff>
    </xdr:from>
    <xdr:to>
      <xdr:col>9</xdr:col>
      <xdr:colOff>332329</xdr:colOff>
      <xdr:row>7</xdr:row>
      <xdr:rowOff>189845</xdr:rowOff>
    </xdr:to>
    <xdr:graphicFrame macro="">
      <xdr:nvGraphicFramePr>
        <xdr:cNvPr id="4" name="3 Gráfico">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482117</xdr:colOff>
      <xdr:row>18</xdr:row>
      <xdr:rowOff>35719</xdr:rowOff>
    </xdr:from>
    <xdr:to>
      <xdr:col>9</xdr:col>
      <xdr:colOff>265086</xdr:colOff>
      <xdr:row>25</xdr:row>
      <xdr:rowOff>142219</xdr:rowOff>
    </xdr:to>
    <xdr:graphicFrame macro="">
      <xdr:nvGraphicFramePr>
        <xdr:cNvPr id="5" name="4 Gráfico">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Alborta" refreshedDate="44244.45887638889" createdVersion="4" refreshedVersion="6" minRefreshableVersion="3" recordCount="6" xr:uid="{00000000-000A-0000-FFFF-FFFF19000000}">
  <cacheSource type="worksheet">
    <worksheetSource name="Tabla2"/>
  </cacheSource>
  <cacheFields count="7">
    <cacheField name="COUNTRY" numFmtId="0">
      <sharedItems count="13">
        <s v="Colombia"/>
        <s v="Ecuador"/>
        <s v="El Salvador"/>
        <s v="Honduras"/>
        <s v="Mexico"/>
        <s v="Guatemala" u="1"/>
        <s v="R. Dominicana" u="1"/>
        <s v="Paraguay" u="1"/>
        <s v="Bolivia" u="1"/>
        <s v="Argentina" u="1"/>
        <s v="Perú" u="1"/>
        <s v="Nicaragua" u="1"/>
        <s v="Panamá" u="1"/>
      </sharedItems>
    </cacheField>
    <cacheField name="OP" numFmtId="37">
      <sharedItems/>
    </cacheField>
    <cacheField name="ENTITY" numFmtId="37">
      <sharedItems containsBlank="1" count="61">
        <s v="Contactar"/>
        <s v="Faces"/>
        <s v="Espoir"/>
        <s v="ASEI"/>
        <s v="AHSETFIN"/>
        <s v="Equipate"/>
        <m u="1"/>
        <s v="Diaconia" u="1"/>
        <s v="Finca" u="1"/>
        <s v="Odef" u="1"/>
        <s v="Promujer Bolivia" u="1"/>
        <s v="Comixmul" u="1"/>
        <s v="Banco Popular" u="1"/>
        <s v="Impro" u="1"/>
        <s v="Optima" u="1"/>
        <s v="Prisma" u="1"/>
        <s v="AMC" u="1"/>
        <s v="Promujer Argentina" u="1"/>
        <s v="Proempresa" u="1"/>
        <s v="FDD" u="1"/>
        <s v="SHARE" u="1"/>
        <s v="FAFIDESS" u="1"/>
        <s v="FDL" u="1"/>
        <s v="F. Paraguaya" u="1"/>
        <s v="Diaconía" u="1"/>
        <s v="Fie Gran Poder" u="1"/>
        <s v="Padecomsmcrédito" u="1"/>
        <s v="MiCredito" u="1"/>
        <s v="ASPIRE" u="1"/>
        <s v="Óptima" u="1"/>
        <s v="Credisol" u="1"/>
        <s v="Sartawi" u="1"/>
        <s v="Genesis" u="1"/>
        <s v="Acceso Crediticio" u="1"/>
        <s v="Credicampo" u="1"/>
        <s v="Maskapital" u="1"/>
        <s v="IDH" u="1"/>
        <s v="ProCaja" u="1"/>
        <s v="AMC - HON" u="1"/>
        <s v="Sofipa" u="1"/>
        <s v="Edaprospo" u="1"/>
        <s v="Fondesurco" u="1"/>
        <s v="Banco Dmiro" u="1"/>
        <s v="ADISA" u="1"/>
        <s v="Padecomscrétito" u="1"/>
        <s v="Inversiones Confianza" u="1"/>
        <s v="Microsefín" u="1"/>
        <s v="CFE" u="1"/>
        <s v="Edpyme Alternativa" u="1"/>
        <s v="Promujer Nicaragua" u="1"/>
        <s v="Idepro" u="1"/>
        <s v="Padecomsmcredito" u="1"/>
        <s v="Fama OPDF" u="1"/>
        <s v="Vision Fund" u="1"/>
        <s v="OMLA" u="1"/>
        <s v="Adicla" u="1"/>
        <s v="Insotec" u="1"/>
        <s v="Apoyo Integral" u="1"/>
        <s v="Arariwa" u="1"/>
        <s v="Fubode" u="1"/>
        <s v="Fama" u="1"/>
      </sharedItems>
    </cacheField>
    <cacheField name="PRINCIPAL" numFmtId="37">
      <sharedItems containsSemiMixedTypes="0" containsString="0" containsNumber="1" minValue="499771.92" maxValue="4991944.6500000004"/>
    </cacheField>
    <cacheField name="ACCRUED INTERESTS" numFmtId="37">
      <sharedItems containsString="0" containsBlank="1" containsNumber="1" minValue="1487.54" maxValue="55000"/>
    </cacheField>
    <cacheField name="DISBURSEMENT FEE" numFmtId="37">
      <sharedItems containsSemiMixedTypes="0" containsString="0" containsNumber="1" minValue="-49629.63" maxValue="-5000"/>
    </cacheField>
    <cacheField name="TOTAL" numFmtId="37">
      <sharedItems containsSemiMixedTypes="0" containsString="0" containsNumber="1" minValue="494771.92" maxValue="4949858.4000000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Contactar"/>
    <x v="0"/>
    <n v="4991944.6500000004"/>
    <n v="7543.38"/>
    <n v="-49629.63"/>
    <n v="4949858.4000000004"/>
  </r>
  <r>
    <x v="1"/>
    <s v="Faces"/>
    <x v="1"/>
    <n v="3000000"/>
    <n v="55000"/>
    <n v="-28625"/>
    <n v="3026375"/>
  </r>
  <r>
    <x v="1"/>
    <s v="Espoir"/>
    <x v="2"/>
    <n v="1200000"/>
    <n v="20666.66"/>
    <n v="-11483.34"/>
    <n v="1209183.3199999998"/>
  </r>
  <r>
    <x v="2"/>
    <s v="ASEI"/>
    <x v="3"/>
    <n v="750000"/>
    <n v="4125"/>
    <n v="-5879.45"/>
    <n v="748245.55"/>
  </r>
  <r>
    <x v="3"/>
    <s v="AHSETFIN"/>
    <x v="4"/>
    <n v="499771.92"/>
    <m/>
    <n v="-5000"/>
    <n v="494771.92"/>
  </r>
  <r>
    <x v="4"/>
    <s v="Equipate"/>
    <x v="5"/>
    <n v="1988171.68"/>
    <n v="1487.54"/>
    <n v="-19972.22"/>
    <n v="19696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 dinámica1" cacheId="0" applyNumberFormats="0" applyBorderFormats="0" applyFontFormats="0" applyPatternFormats="0" applyAlignmentFormats="0" applyWidthHeightFormats="1" dataCaption="Valores" updatedVersion="6" minRefreshableVersion="3" useAutoFormatting="1" itemPrintTitles="1" createdVersion="4" indent="0" outline="1" outlineData="1" multipleFieldFilters="0">
  <location ref="A3:B10" firstHeaderRow="1" firstDataRow="1" firstDataCol="1"/>
  <pivotFields count="7">
    <pivotField showAll="0"/>
    <pivotField showAll="0"/>
    <pivotField axis="axisRow" multipleItemSelectionAllowed="1" showAll="0" countASubtotal="1">
      <items count="62">
        <item m="1" x="33"/>
        <item m="1" x="55"/>
        <item m="1" x="43"/>
        <item x="4"/>
        <item m="1" x="16"/>
        <item m="1" x="57"/>
        <item m="1" x="58"/>
        <item x="3"/>
        <item m="1" x="28"/>
        <item m="1" x="42"/>
        <item m="1" x="12"/>
        <item m="1" x="11"/>
        <item x="0"/>
        <item m="1" x="34"/>
        <item m="1" x="30"/>
        <item m="1" x="7"/>
        <item m="1" x="24"/>
        <item m="1" x="48"/>
        <item x="2"/>
        <item m="1" x="23"/>
        <item x="1"/>
        <item m="1" x="21"/>
        <item m="1" x="60"/>
        <item m="1" x="52"/>
        <item m="1" x="22"/>
        <item m="1" x="25"/>
        <item m="1" x="8"/>
        <item m="1" x="41"/>
        <item m="1" x="59"/>
        <item m="1" x="36"/>
        <item m="1" x="13"/>
        <item m="1" x="56"/>
        <item m="1" x="45"/>
        <item m="1" x="35"/>
        <item m="1" x="27"/>
        <item m="1" x="46"/>
        <item m="1" x="9"/>
        <item m="1" x="54"/>
        <item m="1" x="14"/>
        <item m="1" x="29"/>
        <item m="1" x="44"/>
        <item m="1" x="37"/>
        <item m="1" x="18"/>
        <item m="1" x="17"/>
        <item m="1" x="10"/>
        <item m="1" x="49"/>
        <item m="1" x="31"/>
        <item m="1" x="20"/>
        <item m="1" x="53"/>
        <item m="1" x="6"/>
        <item m="1" x="39"/>
        <item m="1" x="19"/>
        <item m="1" x="32"/>
        <item m="1" x="15"/>
        <item m="1" x="38"/>
        <item m="1" x="26"/>
        <item m="1" x="47"/>
        <item m="1" x="51"/>
        <item x="5"/>
        <item m="1" x="40"/>
        <item m="1" x="50"/>
        <item t="countA"/>
      </items>
    </pivotField>
    <pivotField numFmtId="37" showAll="0"/>
    <pivotField numFmtId="37" showAll="0"/>
    <pivotField numFmtId="37" showAll="0"/>
    <pivotField dataField="1" numFmtId="37" showAll="0"/>
  </pivotFields>
  <rowFields count="1">
    <field x="2"/>
  </rowFields>
  <rowItems count="7">
    <i>
      <x v="3"/>
    </i>
    <i>
      <x v="7"/>
    </i>
    <i>
      <x v="12"/>
    </i>
    <i>
      <x v="18"/>
    </i>
    <i>
      <x v="20"/>
    </i>
    <i>
      <x v="58"/>
    </i>
    <i t="grand">
      <x/>
    </i>
  </rowItems>
  <colItems count="1">
    <i/>
  </colItems>
  <dataFields count="1">
    <dataField name="Suma de TOTAL" fld="6" baseField="0" baseItem="0"/>
  </dataFields>
  <formats count="1">
    <format dxfId="1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 dinámica1" cacheId="0" applyNumberFormats="0" applyBorderFormats="0" applyFontFormats="0" applyPatternFormats="0" applyAlignmentFormats="0" applyWidthHeightFormats="1" dataCaption="Valores" updatedVersion="6" minRefreshableVersion="3" useAutoFormatting="1" itemPrintTitles="1" createdVersion="4" indent="0" outline="1" outlineData="1" multipleFieldFilters="0">
  <location ref="A3:B10" firstHeaderRow="1" firstDataRow="1" firstDataCol="1"/>
  <pivotFields count="7">
    <pivotField showAll="0"/>
    <pivotField showAll="0"/>
    <pivotField axis="axisRow" showAll="0">
      <items count="62">
        <item m="1" x="33"/>
        <item m="1" x="55"/>
        <item m="1" x="43"/>
        <item x="4"/>
        <item m="1" x="16"/>
        <item m="1" x="57"/>
        <item m="1" x="58"/>
        <item x="3"/>
        <item m="1" x="28"/>
        <item m="1" x="42"/>
        <item m="1" x="12"/>
        <item m="1" x="11"/>
        <item x="0"/>
        <item m="1" x="34"/>
        <item m="1" x="30"/>
        <item m="1" x="7"/>
        <item m="1" x="24"/>
        <item m="1" x="48"/>
        <item x="2"/>
        <item m="1" x="23"/>
        <item x="1"/>
        <item m="1" x="21"/>
        <item m="1" x="60"/>
        <item m="1" x="52"/>
        <item m="1" x="19"/>
        <item m="1" x="22"/>
        <item m="1" x="25"/>
        <item m="1" x="8"/>
        <item m="1" x="41"/>
        <item m="1" x="59"/>
        <item m="1" x="32"/>
        <item m="1" x="36"/>
        <item m="1" x="13"/>
        <item m="1" x="56"/>
        <item m="1" x="45"/>
        <item m="1" x="35"/>
        <item m="1" x="27"/>
        <item m="1" x="46"/>
        <item m="1" x="9"/>
        <item m="1" x="54"/>
        <item m="1" x="14"/>
        <item m="1" x="29"/>
        <item m="1" x="44"/>
        <item m="1" x="37"/>
        <item m="1" x="18"/>
        <item m="1" x="17"/>
        <item m="1" x="10"/>
        <item m="1" x="49"/>
        <item m="1" x="31"/>
        <item m="1" x="20"/>
        <item m="1" x="39"/>
        <item m="1" x="53"/>
        <item m="1" x="6"/>
        <item m="1" x="15"/>
        <item m="1" x="38"/>
        <item m="1" x="26"/>
        <item m="1" x="47"/>
        <item m="1" x="51"/>
        <item x="5"/>
        <item m="1" x="40"/>
        <item m="1" x="50"/>
        <item t="default"/>
      </items>
    </pivotField>
    <pivotField numFmtId="37" showAll="0"/>
    <pivotField numFmtId="37" showAll="0"/>
    <pivotField numFmtId="37" showAll="0"/>
    <pivotField dataField="1" numFmtId="37" showAll="0"/>
  </pivotFields>
  <rowFields count="1">
    <field x="2"/>
  </rowFields>
  <rowItems count="7">
    <i>
      <x v="3"/>
    </i>
    <i>
      <x v="7"/>
    </i>
    <i>
      <x v="12"/>
    </i>
    <i>
      <x v="18"/>
    </i>
    <i>
      <x v="20"/>
    </i>
    <i>
      <x v="58"/>
    </i>
    <i t="grand">
      <x/>
    </i>
  </rowItems>
  <colItems count="1">
    <i/>
  </colItems>
  <dataFields count="1">
    <dataField name="Suma de TOT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0" applyNumberFormats="0" applyBorderFormats="0" applyFontFormats="0" applyPatternFormats="0" applyAlignmentFormats="0" applyWidthHeightFormats="1" dataCaption="Valores" updatedVersion="6" minRefreshableVersion="3" useAutoFormatting="1" itemPrintTitles="1" createdVersion="4" indent="0" outline="1" outlineData="1" multipleFieldFilters="0">
  <location ref="A124:B130" firstHeaderRow="1" firstDataRow="1" firstDataCol="1"/>
  <pivotFields count="7">
    <pivotField axis="axisRow" showAll="0">
      <items count="14">
        <item m="1" x="9"/>
        <item m="1" x="8"/>
        <item x="0"/>
        <item x="1"/>
        <item x="2"/>
        <item m="1" x="5"/>
        <item x="3"/>
        <item x="4"/>
        <item m="1" x="11"/>
        <item m="1" x="12"/>
        <item m="1" x="7"/>
        <item m="1" x="10"/>
        <item m="1" x="6"/>
        <item t="default"/>
      </items>
    </pivotField>
    <pivotField showAll="0"/>
    <pivotField showAll="0"/>
    <pivotField numFmtId="37" showAll="0"/>
    <pivotField numFmtId="37" showAll="0"/>
    <pivotField numFmtId="37" showAll="0"/>
    <pivotField dataField="1" numFmtId="37" showAll="0"/>
  </pivotFields>
  <rowFields count="1">
    <field x="0"/>
  </rowFields>
  <rowItems count="6">
    <i>
      <x v="2"/>
    </i>
    <i>
      <x v="3"/>
    </i>
    <i>
      <x v="4"/>
    </i>
    <i>
      <x v="6"/>
    </i>
    <i>
      <x v="7"/>
    </i>
    <i t="grand">
      <x/>
    </i>
  </rowItems>
  <colItems count="1">
    <i/>
  </colItems>
  <dataFields count="1">
    <dataField name="Suma de TOTAL" fld="6" baseField="0" baseItem="0" numFmtId="17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ores" updatedVersion="6" minRefreshableVersion="3" useAutoFormatting="1" itemPrintTitles="1" createdVersion="4" indent="0" outline="1" outlineData="1" multipleFieldFilters="0">
  <location ref="A71:B78" firstHeaderRow="1" firstDataRow="1" firstDataCol="1"/>
  <pivotFields count="7">
    <pivotField showAll="0"/>
    <pivotField showAll="0"/>
    <pivotField axis="axisRow" showAll="0">
      <items count="62">
        <item m="1" x="33"/>
        <item m="1" x="55"/>
        <item m="1" x="43"/>
        <item x="4"/>
        <item m="1" x="16"/>
        <item m="1" x="57"/>
        <item m="1" x="58"/>
        <item x="3"/>
        <item m="1" x="28"/>
        <item m="1" x="42"/>
        <item m="1" x="12"/>
        <item m="1" x="11"/>
        <item x="0"/>
        <item m="1" x="34"/>
        <item m="1" x="30"/>
        <item m="1" x="7"/>
        <item m="1" x="24"/>
        <item x="2"/>
        <item m="1" x="23"/>
        <item x="1"/>
        <item m="1" x="21"/>
        <item m="1" x="60"/>
        <item m="1" x="52"/>
        <item m="1" x="22"/>
        <item m="1" x="25"/>
        <item m="1" x="8"/>
        <item m="1" x="41"/>
        <item m="1" x="59"/>
        <item m="1" x="36"/>
        <item m="1" x="13"/>
        <item m="1" x="56"/>
        <item m="1" x="35"/>
        <item m="1" x="27"/>
        <item m="1" x="46"/>
        <item m="1" x="9"/>
        <item m="1" x="54"/>
        <item m="1" x="29"/>
        <item m="1" x="44"/>
        <item m="1" x="37"/>
        <item m="1" x="18"/>
        <item m="1" x="17"/>
        <item m="1" x="10"/>
        <item m="1" x="49"/>
        <item m="1" x="31"/>
        <item m="1" x="20"/>
        <item m="1" x="53"/>
        <item m="1" x="6"/>
        <item m="1" x="14"/>
        <item m="1" x="45"/>
        <item m="1" x="48"/>
        <item m="1" x="39"/>
        <item m="1" x="19"/>
        <item m="1" x="32"/>
        <item m="1" x="15"/>
        <item m="1" x="38"/>
        <item m="1" x="26"/>
        <item m="1" x="47"/>
        <item m="1" x="51"/>
        <item x="5"/>
        <item m="1" x="40"/>
        <item m="1" x="50"/>
        <item t="default"/>
      </items>
    </pivotField>
    <pivotField numFmtId="37" showAll="0"/>
    <pivotField numFmtId="37" showAll="0"/>
    <pivotField numFmtId="37" showAll="0"/>
    <pivotField dataField="1" numFmtId="37" showAll="0"/>
  </pivotFields>
  <rowFields count="1">
    <field x="2"/>
  </rowFields>
  <rowItems count="7">
    <i>
      <x v="3"/>
    </i>
    <i>
      <x v="7"/>
    </i>
    <i>
      <x v="12"/>
    </i>
    <i>
      <x v="17"/>
    </i>
    <i>
      <x v="19"/>
    </i>
    <i>
      <x v="58"/>
    </i>
    <i t="grand">
      <x/>
    </i>
  </rowItems>
  <colItems count="1">
    <i/>
  </colItems>
  <dataFields count="1">
    <dataField name="Suma de TOTAL" fld="6" baseField="0" baseItem="0" numFmtId="17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Tabla dinámica1" cacheId="0" applyNumberFormats="0" applyBorderFormats="0" applyFontFormats="0" applyPatternFormats="0" applyAlignmentFormats="0" applyWidthHeightFormats="1" dataCaption="Valores" updatedVersion="6" minRefreshableVersion="3" useAutoFormatting="1" itemPrintTitles="1" createdVersion="4" indent="0" outline="1" outlineData="1" multipleFieldFilters="0">
  <location ref="A3:F15" firstHeaderRow="0" firstDataRow="1" firstDataCol="1"/>
  <pivotFields count="7">
    <pivotField axis="axisRow" showAll="0">
      <items count="14">
        <item m="1" x="9"/>
        <item m="1" x="8"/>
        <item x="0"/>
        <item x="1"/>
        <item x="2"/>
        <item m="1" x="5"/>
        <item x="3"/>
        <item x="4"/>
        <item m="1" x="11"/>
        <item m="1" x="12"/>
        <item m="1" x="7"/>
        <item m="1" x="10"/>
        <item m="1" x="6"/>
        <item t="default"/>
      </items>
    </pivotField>
    <pivotField dataField="1" showAll="0"/>
    <pivotField axis="axisRow" showAll="0">
      <items count="62">
        <item m="1" x="33"/>
        <item m="1" x="55"/>
        <item m="1" x="43"/>
        <item x="4"/>
        <item m="1" x="16"/>
        <item m="1" x="57"/>
        <item m="1" x="58"/>
        <item x="3"/>
        <item m="1" x="28"/>
        <item m="1" x="42"/>
        <item m="1" x="12"/>
        <item m="1" x="11"/>
        <item x="0"/>
        <item m="1" x="34"/>
        <item m="1" x="30"/>
        <item m="1" x="7"/>
        <item m="1" x="24"/>
        <item x="2"/>
        <item m="1" x="23"/>
        <item x="1"/>
        <item m="1" x="21"/>
        <item m="1" x="60"/>
        <item m="1" x="52"/>
        <item m="1" x="22"/>
        <item m="1" x="25"/>
        <item m="1" x="8"/>
        <item m="1" x="41"/>
        <item m="1" x="59"/>
        <item m="1" x="36"/>
        <item m="1" x="13"/>
        <item m="1" x="56"/>
        <item m="1" x="35"/>
        <item m="1" x="27"/>
        <item m="1" x="46"/>
        <item m="1" x="9"/>
        <item m="1" x="54"/>
        <item m="1" x="29"/>
        <item m="1" x="44"/>
        <item m="1" x="37"/>
        <item m="1" x="18"/>
        <item m="1" x="17"/>
        <item m="1" x="10"/>
        <item m="1" x="49"/>
        <item m="1" x="31"/>
        <item m="1" x="20"/>
        <item m="1" x="53"/>
        <item m="1" x="6"/>
        <item m="1" x="14"/>
        <item m="1" x="45"/>
        <item m="1" x="48"/>
        <item m="1" x="39"/>
        <item m="1" x="19"/>
        <item m="1" x="32"/>
        <item m="1" x="15"/>
        <item m="1" x="38"/>
        <item m="1" x="26"/>
        <item m="1" x="47"/>
        <item m="1" x="51"/>
        <item x="5"/>
        <item m="1" x="40"/>
        <item m="1" x="50"/>
        <item t="default"/>
      </items>
    </pivotField>
    <pivotField dataField="1" numFmtId="37" showAll="0"/>
    <pivotField dataField="1" numFmtId="37" showAll="0"/>
    <pivotField dataField="1" numFmtId="37" showAll="0"/>
    <pivotField dataField="1" numFmtId="37" showAll="0"/>
  </pivotFields>
  <rowFields count="2">
    <field x="0"/>
    <field x="2"/>
  </rowFields>
  <rowItems count="12">
    <i>
      <x v="2"/>
    </i>
    <i r="1">
      <x v="12"/>
    </i>
    <i>
      <x v="3"/>
    </i>
    <i r="1">
      <x v="17"/>
    </i>
    <i r="1">
      <x v="19"/>
    </i>
    <i>
      <x v="4"/>
    </i>
    <i r="1">
      <x v="7"/>
    </i>
    <i>
      <x v="6"/>
    </i>
    <i r="1">
      <x v="3"/>
    </i>
    <i>
      <x v="7"/>
    </i>
    <i r="1">
      <x v="58"/>
    </i>
    <i t="grand">
      <x/>
    </i>
  </rowItems>
  <colFields count="1">
    <field x="-2"/>
  </colFields>
  <colItems count="5">
    <i>
      <x/>
    </i>
    <i i="1">
      <x v="1"/>
    </i>
    <i i="2">
      <x v="2"/>
    </i>
    <i i="3">
      <x v="3"/>
    </i>
    <i i="4">
      <x v="4"/>
    </i>
  </colItems>
  <dataFields count="5">
    <dataField name="Count of OP" fld="1" subtotal="count" baseField="0" baseItem="0"/>
    <dataField name="Sum of PRINCIPAL" fld="3" baseField="0" baseItem="0" numFmtId="180"/>
    <dataField name="Suma de ACCRUED INTERESTS" fld="4" baseField="0" baseItem="0" numFmtId="180"/>
    <dataField name="Suma de DISBURSEMENT FEE" fld="5" baseField="0" baseItem="0" numFmtId="176"/>
    <dataField name="Sum of TOTAL" fld="6" baseField="0" baseItem="0" numFmtId="180"/>
  </dataFields>
  <formats count="3">
    <format dxfId="4">
      <pivotArea outline="0" collapsedLevelsAreSubtotals="1" fieldPosition="0">
        <references count="1">
          <reference field="4294967294" count="3" selected="0">
            <x v="1"/>
            <x v="2"/>
            <x v="4"/>
          </reference>
        </references>
      </pivotArea>
    </format>
    <format dxfId="3">
      <pivotArea outline="0" collapsedLevelsAreSubtotals="1" fieldPosition="0">
        <references count="1">
          <reference field="4294967294" count="1" selected="0">
            <x v="3"/>
          </reference>
        </references>
      </pivotArea>
    </format>
    <format dxfId="2">
      <pivotArea collapsedLevelsAreSubtotals="1" fieldPosition="0">
        <references count="2">
          <reference field="4294967294" count="1" selected="0">
            <x v="3"/>
          </reference>
          <reference field="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2" displayName="Tabla2" ref="A1:G7" totalsRowShown="0" dataDxfId="13" headerRowBorderDxfId="14" tableBorderDxfId="12">
  <sortState xmlns:xlrd2="http://schemas.microsoft.com/office/spreadsheetml/2017/richdata2" ref="A2:G7">
    <sortCondition ref="A1:A7"/>
  </sortState>
  <tableColumns count="7">
    <tableColumn id="1" xr3:uid="{00000000-0010-0000-0000-000001000000}" name="COUNTRY" dataDxfId="11"/>
    <tableColumn id="2" xr3:uid="{00000000-0010-0000-0000-000002000000}" name="OP" dataDxfId="10"/>
    <tableColumn id="3" xr3:uid="{00000000-0010-0000-0000-000003000000}" name="ENTITY" dataDxfId="9"/>
    <tableColumn id="4" xr3:uid="{00000000-0010-0000-0000-000004000000}" name="PRINCIPAL" dataDxfId="8"/>
    <tableColumn id="5" xr3:uid="{00000000-0010-0000-0000-000005000000}" name="ACCRUED INTERESTS" dataDxfId="7"/>
    <tableColumn id="7" xr3:uid="{F684C231-FE2C-48A8-8C13-847A881B5582}" name="DISBURSEMENT FEE" dataDxfId="6"/>
    <tableColumn id="6" xr3:uid="{00000000-0010-0000-0000-000006000000}" name="TOTAL" dataDxfId="5">
      <calculatedColumnFormula>E2+D2+F2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BIM">
  <a:themeElements>
    <a:clrScheme name="Colores BIM">
      <a:dk1>
        <a:srgbClr val="31313C"/>
      </a:dk1>
      <a:lt1>
        <a:sysClr val="window" lastClr="FFFFFF"/>
      </a:lt1>
      <a:dk2>
        <a:srgbClr val="6B6B77"/>
      </a:dk2>
      <a:lt2>
        <a:srgbClr val="FFFFFF"/>
      </a:lt2>
      <a:accent1>
        <a:srgbClr val="006446"/>
      </a:accent1>
      <a:accent2>
        <a:srgbClr val="008A42"/>
      </a:accent2>
      <a:accent3>
        <a:srgbClr val="00C607"/>
      </a:accent3>
      <a:accent4>
        <a:srgbClr val="28F322"/>
      </a:accent4>
      <a:accent5>
        <a:srgbClr val="31313C"/>
      </a:accent5>
      <a:accent6>
        <a:srgbClr val="6B6B77"/>
      </a:accent6>
      <a:hlink>
        <a:srgbClr val="00C607"/>
      </a:hlink>
      <a:folHlink>
        <a:srgbClr val="28F322"/>
      </a:folHlink>
    </a:clrScheme>
    <a:fontScheme name="BIM Font">
      <a:majorFont>
        <a:latin typeface="Nexa Bold"/>
        <a:ea typeface=""/>
        <a:cs typeface=""/>
      </a:majorFont>
      <a:minorFont>
        <a:latin typeface="Nexa Book"/>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IM Template" id="{D1180E98-A447-403F-BBC8-D988A6101293}" vid="{C14D9005-10BF-46D6-B1F8-C426D14AE61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vcespedes@locfund.com" TargetMode="External"/><Relationship Id="rId7" Type="http://schemas.openxmlformats.org/officeDocument/2006/relationships/drawing" Target="../drawings/drawing2.xml"/><Relationship Id="rId2" Type="http://schemas.openxmlformats.org/officeDocument/2006/relationships/hyperlink" Target="mailto:ccastillo@locfund.com" TargetMode="External"/><Relationship Id="rId1" Type="http://schemas.openxmlformats.org/officeDocument/2006/relationships/hyperlink" Target="mailto:fsanchez@locfund.com" TargetMode="External"/><Relationship Id="rId6" Type="http://schemas.openxmlformats.org/officeDocument/2006/relationships/printerSettings" Target="../printerSettings/printerSettings2.bin"/><Relationship Id="rId5" Type="http://schemas.openxmlformats.org/officeDocument/2006/relationships/hyperlink" Target="mailto:jamestegui@bim-bfm.com" TargetMode="External"/><Relationship Id="rId4" Type="http://schemas.openxmlformats.org/officeDocument/2006/relationships/hyperlink" Target="mailto:mgutierrez@bim-bfm.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pageSetUpPr fitToPage="1"/>
  </sheetPr>
  <dimension ref="A1:O104"/>
  <sheetViews>
    <sheetView showGridLines="0" zoomScale="70" zoomScaleNormal="70" zoomScaleSheetLayoutView="137" workbookViewId="0">
      <selection activeCell="A2" sqref="A2:L73"/>
    </sheetView>
  </sheetViews>
  <sheetFormatPr defaultColWidth="11.453125" defaultRowHeight="12.5"/>
  <cols>
    <col min="1" max="1" width="4.453125" style="195" customWidth="1"/>
    <col min="2" max="5" width="11.453125" style="195" customWidth="1"/>
    <col min="6" max="6" width="9.81640625" style="195" customWidth="1"/>
    <col min="7" max="7" width="9" style="195" customWidth="1"/>
    <col min="8" max="8" width="3" style="195" customWidth="1"/>
    <col min="9" max="9" width="14.1796875" style="195" customWidth="1"/>
    <col min="10" max="10" width="13" style="195" customWidth="1"/>
    <col min="11" max="11" width="16.453125" style="195" customWidth="1"/>
    <col min="12" max="12" width="12.26953125" style="195" customWidth="1"/>
    <col min="13" max="13" width="1.26953125" style="195" customWidth="1"/>
    <col min="14" max="16384" width="11.453125" style="195"/>
  </cols>
  <sheetData>
    <row r="1" spans="1:14" ht="12.25" customHeight="1">
      <c r="A1" s="216"/>
      <c r="B1" s="216"/>
      <c r="C1" s="216"/>
      <c r="D1" s="216"/>
      <c r="E1" s="216"/>
      <c r="F1" s="216"/>
      <c r="G1" s="216"/>
      <c r="H1" s="216"/>
      <c r="I1" s="216"/>
      <c r="J1" s="216"/>
      <c r="K1" s="216"/>
      <c r="L1" s="196"/>
    </row>
    <row r="2" spans="1:14" s="198" customFormat="1" ht="16.5" customHeight="1">
      <c r="A2" s="422"/>
      <c r="B2" s="422"/>
      <c r="C2" s="422"/>
      <c r="D2" s="422"/>
      <c r="E2" s="422"/>
      <c r="F2" s="422"/>
      <c r="G2" s="422"/>
      <c r="H2" s="422"/>
      <c r="I2" s="422"/>
      <c r="J2" s="422"/>
      <c r="K2" s="422"/>
      <c r="L2" s="422"/>
    </row>
    <row r="3" spans="1:14" ht="7.5" customHeight="1">
      <c r="A3" s="216"/>
      <c r="B3" s="216"/>
      <c r="C3" s="216"/>
      <c r="D3" s="216"/>
      <c r="E3" s="216"/>
      <c r="F3" s="216"/>
      <c r="G3" s="216"/>
      <c r="H3" s="216"/>
      <c r="I3" s="216"/>
      <c r="J3" s="216"/>
      <c r="K3" s="216"/>
      <c r="L3" s="216"/>
    </row>
    <row r="4" spans="1:14" ht="13">
      <c r="A4" s="423" t="s">
        <v>485</v>
      </c>
      <c r="B4" s="221"/>
      <c r="C4" s="221"/>
      <c r="D4" s="221"/>
      <c r="E4" s="220"/>
      <c r="F4" s="221"/>
      <c r="G4" s="221"/>
      <c r="H4" s="216"/>
      <c r="I4" s="423" t="s">
        <v>84</v>
      </c>
      <c r="J4" s="221"/>
      <c r="K4" s="221"/>
      <c r="L4" s="221"/>
    </row>
    <row r="5" spans="1:14" ht="5.15" customHeight="1">
      <c r="A5" s="424"/>
      <c r="B5" s="424"/>
      <c r="C5" s="424"/>
      <c r="D5" s="424"/>
      <c r="E5" s="424"/>
      <c r="F5" s="424"/>
      <c r="G5" s="424"/>
      <c r="H5" s="216"/>
      <c r="I5" s="216"/>
      <c r="J5" s="216"/>
      <c r="K5" s="216"/>
      <c r="L5" s="216"/>
    </row>
    <row r="6" spans="1:14">
      <c r="A6" s="424"/>
      <c r="B6" s="424"/>
      <c r="C6" s="424"/>
      <c r="D6" s="424"/>
      <c r="E6" s="424"/>
      <c r="F6" s="424"/>
      <c r="G6" s="424"/>
      <c r="H6" s="216"/>
      <c r="I6" s="216"/>
      <c r="J6" s="216"/>
      <c r="K6" s="216"/>
      <c r="L6" s="216"/>
    </row>
    <row r="7" spans="1:14">
      <c r="A7" s="424"/>
      <c r="B7" s="424"/>
      <c r="C7" s="424"/>
      <c r="D7" s="424"/>
      <c r="E7" s="424"/>
      <c r="F7" s="424"/>
      <c r="G7" s="424"/>
      <c r="H7" s="216"/>
      <c r="I7" s="216"/>
      <c r="J7" s="216"/>
      <c r="K7" s="216"/>
      <c r="L7" s="216"/>
    </row>
    <row r="8" spans="1:14">
      <c r="A8" s="424"/>
      <c r="B8" s="424"/>
      <c r="C8" s="424"/>
      <c r="D8" s="424"/>
      <c r="E8" s="424"/>
      <c r="F8" s="424"/>
      <c r="G8" s="424"/>
      <c r="H8" s="216"/>
      <c r="I8" s="216"/>
      <c r="J8" s="216"/>
      <c r="K8" s="216"/>
      <c r="L8" s="216"/>
    </row>
    <row r="9" spans="1:14">
      <c r="A9" s="424"/>
      <c r="B9" s="424"/>
      <c r="C9" s="424"/>
      <c r="D9" s="424"/>
      <c r="E9" s="424"/>
      <c r="F9" s="424"/>
      <c r="G9" s="424"/>
      <c r="H9" s="216"/>
      <c r="I9" s="216"/>
      <c r="J9" s="216"/>
      <c r="K9" s="216"/>
      <c r="L9" s="216"/>
    </row>
    <row r="10" spans="1:14">
      <c r="A10" s="424"/>
      <c r="B10" s="424"/>
      <c r="C10" s="424"/>
      <c r="D10" s="424"/>
      <c r="E10" s="424"/>
      <c r="F10" s="424"/>
      <c r="G10" s="424"/>
      <c r="H10" s="216"/>
      <c r="I10" s="216"/>
      <c r="J10" s="216"/>
      <c r="K10" s="216"/>
      <c r="L10" s="216"/>
      <c r="N10" s="203"/>
    </row>
    <row r="11" spans="1:14">
      <c r="A11" s="424"/>
      <c r="B11" s="424"/>
      <c r="C11" s="424"/>
      <c r="D11" s="424"/>
      <c r="E11" s="424"/>
      <c r="F11" s="424"/>
      <c r="G11" s="424"/>
      <c r="H11" s="216"/>
      <c r="I11" s="216"/>
      <c r="J11" s="216"/>
      <c r="K11" s="216"/>
      <c r="L11" s="216"/>
    </row>
    <row r="12" spans="1:14">
      <c r="A12" s="424"/>
      <c r="B12" s="424"/>
      <c r="C12" s="424"/>
      <c r="D12" s="424"/>
      <c r="E12" s="424"/>
      <c r="F12" s="424"/>
      <c r="G12" s="424"/>
      <c r="H12" s="216"/>
      <c r="I12" s="216"/>
      <c r="J12" s="216"/>
      <c r="K12" s="216"/>
      <c r="L12" s="216"/>
    </row>
    <row r="13" spans="1:14">
      <c r="A13" s="424"/>
      <c r="B13" s="424"/>
      <c r="C13" s="424"/>
      <c r="D13" s="424"/>
      <c r="E13" s="424"/>
      <c r="F13" s="424"/>
      <c r="G13" s="424"/>
      <c r="H13" s="216"/>
      <c r="I13" s="216"/>
      <c r="J13" s="216"/>
      <c r="K13" s="216"/>
      <c r="L13" s="216"/>
    </row>
    <row r="14" spans="1:14">
      <c r="A14" s="424"/>
      <c r="B14" s="424"/>
      <c r="C14" s="424"/>
      <c r="D14" s="424"/>
      <c r="E14" s="424"/>
      <c r="F14" s="424"/>
      <c r="G14" s="424"/>
      <c r="H14" s="216"/>
      <c r="I14" s="216"/>
      <c r="J14" s="216"/>
      <c r="K14" s="216"/>
      <c r="L14" s="216"/>
    </row>
    <row r="15" spans="1:14">
      <c r="A15" s="424"/>
      <c r="B15" s="424"/>
      <c r="C15" s="424"/>
      <c r="D15" s="424"/>
      <c r="E15" s="424"/>
      <c r="F15" s="424"/>
      <c r="G15" s="424"/>
      <c r="H15" s="216"/>
      <c r="I15" s="216"/>
      <c r="J15" s="216"/>
      <c r="K15" s="216"/>
      <c r="L15" s="216"/>
    </row>
    <row r="16" spans="1:14" ht="2.9" customHeight="1">
      <c r="A16" s="424"/>
      <c r="B16" s="424"/>
      <c r="C16" s="424"/>
      <c r="D16" s="424"/>
      <c r="E16" s="424"/>
      <c r="F16" s="424"/>
      <c r="G16" s="424"/>
      <c r="H16" s="216"/>
      <c r="I16" s="216"/>
      <c r="J16" s="216"/>
      <c r="K16" s="216"/>
      <c r="L16" s="216"/>
    </row>
    <row r="17" spans="1:12" ht="2.9" customHeight="1">
      <c r="A17" s="424"/>
      <c r="B17" s="424"/>
      <c r="C17" s="424"/>
      <c r="D17" s="424"/>
      <c r="E17" s="424"/>
      <c r="F17" s="424"/>
      <c r="G17" s="424"/>
      <c r="H17" s="216"/>
      <c r="I17" s="216"/>
      <c r="J17" s="216"/>
      <c r="K17" s="216"/>
      <c r="L17" s="216"/>
    </row>
    <row r="18" spans="1:12" ht="13">
      <c r="A18" s="424"/>
      <c r="B18" s="424"/>
      <c r="C18" s="424"/>
      <c r="D18" s="424"/>
      <c r="E18" s="424"/>
      <c r="F18" s="424"/>
      <c r="G18" s="424"/>
      <c r="H18" s="216"/>
      <c r="I18" s="423" t="s">
        <v>362</v>
      </c>
      <c r="J18" s="221"/>
      <c r="K18" s="221"/>
      <c r="L18" s="221"/>
    </row>
    <row r="19" spans="1:12">
      <c r="A19" s="424"/>
      <c r="B19" s="424"/>
      <c r="C19" s="424"/>
      <c r="D19" s="424"/>
      <c r="E19" s="424"/>
      <c r="F19" s="424"/>
      <c r="G19" s="424"/>
      <c r="H19" s="216"/>
      <c r="I19" s="216"/>
      <c r="J19" s="216"/>
      <c r="K19" s="216"/>
      <c r="L19" s="216"/>
    </row>
    <row r="20" spans="1:12">
      <c r="A20" s="424"/>
      <c r="B20" s="424"/>
      <c r="C20" s="424"/>
      <c r="D20" s="424"/>
      <c r="E20" s="424"/>
      <c r="F20" s="424"/>
      <c r="G20" s="424"/>
      <c r="H20" s="216"/>
      <c r="I20" s="216"/>
      <c r="J20" s="216"/>
      <c r="K20" s="216"/>
      <c r="L20" s="216"/>
    </row>
    <row r="21" spans="1:12" ht="7.5" customHeight="1">
      <c r="A21" s="424"/>
      <c r="B21" s="424"/>
      <c r="C21" s="424"/>
      <c r="D21" s="424"/>
      <c r="E21" s="424"/>
      <c r="F21" s="424"/>
      <c r="G21" s="424"/>
      <c r="H21" s="216"/>
      <c r="I21" s="216"/>
      <c r="J21" s="216"/>
      <c r="K21" s="216"/>
      <c r="L21" s="216"/>
    </row>
    <row r="22" spans="1:12" ht="7.5" customHeight="1">
      <c r="A22" s="424"/>
      <c r="B22" s="424"/>
      <c r="C22" s="424"/>
      <c r="D22" s="424"/>
      <c r="E22" s="424"/>
      <c r="F22" s="424"/>
      <c r="G22" s="424"/>
      <c r="H22" s="216"/>
      <c r="I22" s="216"/>
      <c r="J22" s="216"/>
      <c r="K22" s="216"/>
      <c r="L22" s="216"/>
    </row>
    <row r="23" spans="1:12" ht="3.75" customHeight="1">
      <c r="A23" s="424"/>
      <c r="B23" s="424"/>
      <c r="C23" s="424"/>
      <c r="D23" s="424"/>
      <c r="E23" s="424"/>
      <c r="F23" s="424"/>
      <c r="G23" s="424"/>
      <c r="H23" s="216"/>
      <c r="I23" s="216"/>
      <c r="J23" s="216"/>
      <c r="K23" s="216"/>
      <c r="L23" s="216"/>
    </row>
    <row r="24" spans="1:12" ht="3.75" customHeight="1">
      <c r="A24" s="424"/>
      <c r="B24" s="424"/>
      <c r="C24" s="424"/>
      <c r="D24" s="424"/>
      <c r="E24" s="424"/>
      <c r="F24" s="424"/>
      <c r="G24" s="424"/>
      <c r="H24" s="216"/>
      <c r="I24" s="216"/>
      <c r="J24" s="216"/>
      <c r="K24" s="216"/>
      <c r="L24" s="216"/>
    </row>
    <row r="25" spans="1:12" ht="12.75" customHeight="1">
      <c r="A25" s="424"/>
      <c r="B25" s="424"/>
      <c r="C25" s="424"/>
      <c r="D25" s="424"/>
      <c r="E25" s="424"/>
      <c r="F25" s="424"/>
      <c r="G25" s="424"/>
      <c r="H25" s="216"/>
      <c r="I25" s="423" t="s">
        <v>87</v>
      </c>
      <c r="J25" s="231"/>
      <c r="K25" s="231"/>
      <c r="L25" s="231"/>
    </row>
    <row r="26" spans="1:12" ht="8.5" customHeight="1">
      <c r="A26" s="424"/>
      <c r="B26" s="424"/>
      <c r="C26" s="424"/>
      <c r="D26" s="424"/>
      <c r="E26" s="424"/>
      <c r="F26" s="424"/>
      <c r="G26" s="424"/>
      <c r="H26" s="216"/>
      <c r="I26" s="216"/>
      <c r="J26" s="216"/>
      <c r="K26" s="216"/>
      <c r="L26" s="216"/>
    </row>
    <row r="27" spans="1:12" ht="5.5" customHeight="1">
      <c r="A27" s="424"/>
      <c r="B27" s="424"/>
      <c r="C27" s="424"/>
      <c r="D27" s="424"/>
      <c r="E27" s="424"/>
      <c r="F27" s="424"/>
      <c r="G27" s="424"/>
      <c r="H27" s="216"/>
      <c r="I27" s="216"/>
      <c r="J27" s="216"/>
      <c r="K27" s="216"/>
      <c r="L27" s="216"/>
    </row>
    <row r="28" spans="1:12" ht="5.5" customHeight="1">
      <c r="A28" s="424"/>
      <c r="B28" s="424"/>
      <c r="C28" s="424"/>
      <c r="D28" s="424"/>
      <c r="E28" s="424"/>
      <c r="F28" s="424"/>
      <c r="G28" s="424"/>
      <c r="H28" s="216"/>
      <c r="I28" s="216"/>
      <c r="J28" s="216"/>
      <c r="K28" s="216"/>
      <c r="L28" s="216"/>
    </row>
    <row r="29" spans="1:12" ht="5.5" customHeight="1">
      <c r="A29" s="424"/>
      <c r="B29" s="424"/>
      <c r="C29" s="424"/>
      <c r="D29" s="424"/>
      <c r="E29" s="424"/>
      <c r="F29" s="424"/>
      <c r="G29" s="424"/>
      <c r="H29" s="216"/>
      <c r="I29" s="216"/>
      <c r="J29" s="216"/>
      <c r="K29" s="216"/>
      <c r="L29" s="216"/>
    </row>
    <row r="30" spans="1:12" ht="8.5" customHeight="1">
      <c r="A30" s="424"/>
      <c r="B30" s="424"/>
      <c r="C30" s="424"/>
      <c r="D30" s="424"/>
      <c r="E30" s="424"/>
      <c r="F30" s="424"/>
      <c r="G30" s="424"/>
      <c r="H30" s="216"/>
      <c r="I30" s="216"/>
      <c r="J30" s="216"/>
      <c r="K30" s="216"/>
      <c r="L30" s="216"/>
    </row>
    <row r="31" spans="1:12" ht="10.5" customHeight="1">
      <c r="A31" s="216"/>
      <c r="B31" s="216"/>
      <c r="C31" s="216"/>
      <c r="D31" s="216"/>
      <c r="E31" s="216"/>
      <c r="F31" s="216"/>
      <c r="G31" s="216"/>
      <c r="H31" s="216"/>
      <c r="I31" s="216"/>
      <c r="J31" s="216"/>
      <c r="K31" s="216"/>
      <c r="L31" s="216"/>
    </row>
    <row r="32" spans="1:12" ht="10.5" customHeight="1">
      <c r="A32" s="216"/>
      <c r="B32" s="216"/>
      <c r="C32" s="216"/>
      <c r="D32" s="216"/>
      <c r="E32" s="216"/>
      <c r="F32" s="216"/>
      <c r="G32" s="216"/>
      <c r="H32" s="216"/>
      <c r="I32" s="216"/>
      <c r="J32" s="216"/>
      <c r="K32" s="216"/>
      <c r="L32" s="216"/>
    </row>
    <row r="33" spans="1:14" ht="10.5" customHeight="1">
      <c r="A33" s="216"/>
      <c r="B33" s="216"/>
      <c r="C33" s="216"/>
      <c r="D33" s="216"/>
      <c r="E33" s="216"/>
      <c r="F33" s="216"/>
      <c r="G33" s="216"/>
      <c r="H33" s="216"/>
      <c r="I33" s="216"/>
      <c r="J33" s="216"/>
      <c r="K33" s="216"/>
      <c r="L33" s="216"/>
    </row>
    <row r="34" spans="1:14">
      <c r="A34" s="424"/>
      <c r="B34" s="424"/>
      <c r="C34" s="424"/>
      <c r="D34" s="424"/>
      <c r="E34" s="424"/>
      <c r="F34" s="424"/>
      <c r="G34" s="424"/>
      <c r="H34" s="216"/>
      <c r="I34" s="216"/>
      <c r="J34" s="216"/>
      <c r="K34" s="216"/>
      <c r="L34" s="216"/>
    </row>
    <row r="35" spans="1:14">
      <c r="A35" s="216"/>
      <c r="B35" s="216"/>
      <c r="C35" s="216"/>
      <c r="D35" s="216"/>
      <c r="E35" s="216"/>
      <c r="F35" s="216"/>
      <c r="G35" s="216"/>
      <c r="H35" s="216"/>
      <c r="I35" s="216"/>
      <c r="J35" s="216"/>
      <c r="K35" s="216"/>
      <c r="L35" s="216"/>
    </row>
    <row r="36" spans="1:14">
      <c r="A36" s="216"/>
      <c r="B36" s="216"/>
      <c r="C36" s="216"/>
      <c r="D36" s="216"/>
      <c r="E36" s="216"/>
      <c r="F36" s="216"/>
      <c r="G36" s="216"/>
      <c r="H36" s="216"/>
      <c r="I36" s="216"/>
      <c r="J36" s="216"/>
      <c r="K36" s="216"/>
      <c r="L36" s="216"/>
    </row>
    <row r="37" spans="1:14" ht="12.75" customHeight="1">
      <c r="A37" s="216"/>
      <c r="B37" s="216"/>
      <c r="C37" s="216"/>
      <c r="D37" s="216"/>
      <c r="E37" s="216"/>
      <c r="F37" s="216"/>
      <c r="G37" s="216"/>
      <c r="H37" s="216"/>
      <c r="I37" s="425"/>
      <c r="J37" s="425"/>
      <c r="K37" s="425"/>
      <c r="L37" s="425"/>
    </row>
    <row r="38" spans="1:14" ht="13">
      <c r="A38" s="216"/>
      <c r="B38" s="216"/>
      <c r="C38" s="216"/>
      <c r="D38" s="216"/>
      <c r="E38" s="216"/>
      <c r="F38" s="216"/>
      <c r="G38" s="216"/>
      <c r="H38" s="216"/>
      <c r="I38" s="425"/>
      <c r="J38" s="425"/>
      <c r="K38" s="425"/>
      <c r="L38" s="425"/>
    </row>
    <row r="39" spans="1:14" ht="12.75" customHeight="1">
      <c r="A39" s="216"/>
      <c r="B39" s="216"/>
      <c r="C39" s="216"/>
      <c r="D39" s="216"/>
      <c r="E39" s="216"/>
      <c r="F39" s="216"/>
      <c r="G39" s="216"/>
      <c r="H39" s="216"/>
      <c r="I39" s="425"/>
      <c r="J39" s="425"/>
      <c r="K39" s="425"/>
      <c r="L39" s="425"/>
    </row>
    <row r="40" spans="1:14" ht="12.75" customHeight="1">
      <c r="A40" s="216"/>
      <c r="B40" s="216"/>
      <c r="C40" s="216"/>
      <c r="D40" s="216"/>
      <c r="E40" s="216"/>
      <c r="F40" s="216"/>
      <c r="G40" s="216"/>
      <c r="H40" s="216"/>
      <c r="I40" s="425"/>
      <c r="J40" s="425"/>
      <c r="K40" s="425"/>
      <c r="L40" s="425"/>
    </row>
    <row r="41" spans="1:14" ht="18.75" customHeight="1">
      <c r="A41" s="216"/>
      <c r="B41" s="216"/>
      <c r="C41" s="216"/>
      <c r="D41" s="216"/>
      <c r="E41" s="216"/>
      <c r="F41" s="216"/>
      <c r="G41" s="216"/>
      <c r="H41" s="216"/>
      <c r="I41" s="425"/>
      <c r="J41" s="425"/>
      <c r="K41" s="425"/>
      <c r="L41" s="425"/>
    </row>
    <row r="42" spans="1:14" ht="12.75" customHeight="1">
      <c r="A42" s="216"/>
      <c r="B42" s="216"/>
      <c r="C42" s="216"/>
      <c r="D42" s="216"/>
      <c r="E42" s="216"/>
      <c r="F42" s="216"/>
      <c r="G42" s="216"/>
      <c r="H42" s="216"/>
      <c r="I42" s="423" t="s">
        <v>85</v>
      </c>
      <c r="J42" s="221"/>
      <c r="K42" s="221"/>
      <c r="L42" s="221"/>
    </row>
    <row r="43" spans="1:14" ht="6" customHeight="1">
      <c r="A43" s="216"/>
      <c r="B43" s="216"/>
      <c r="C43" s="216"/>
      <c r="D43" s="216"/>
      <c r="E43" s="216"/>
      <c r="F43" s="216"/>
      <c r="G43" s="216"/>
      <c r="H43" s="216"/>
      <c r="I43" s="426"/>
      <c r="J43" s="426"/>
      <c r="K43" s="426"/>
      <c r="L43" s="426"/>
    </row>
    <row r="44" spans="1:14" ht="12.75" customHeight="1">
      <c r="A44" s="216"/>
      <c r="B44" s="216"/>
      <c r="C44" s="216"/>
      <c r="D44" s="216"/>
      <c r="E44" s="216"/>
      <c r="F44" s="216"/>
      <c r="G44" s="216"/>
      <c r="H44" s="216"/>
      <c r="I44" s="212" t="s">
        <v>48</v>
      </c>
      <c r="J44" s="212"/>
      <c r="K44" s="212"/>
      <c r="L44" s="498" t="s">
        <v>535</v>
      </c>
    </row>
    <row r="45" spans="1:14" ht="12.75" customHeight="1">
      <c r="A45" s="216"/>
      <c r="B45" s="216"/>
      <c r="C45" s="216"/>
      <c r="D45" s="216"/>
      <c r="E45" s="216"/>
      <c r="F45" s="216"/>
      <c r="G45" s="216"/>
      <c r="H45" s="216"/>
      <c r="I45" s="427" t="s">
        <v>19</v>
      </c>
      <c r="J45" s="427"/>
      <c r="K45" s="427"/>
      <c r="L45" s="428">
        <f>+'LOCFUND EEFF Summary'!B10/1000000</f>
        <v>24.476955839999999</v>
      </c>
    </row>
    <row r="46" spans="1:14" ht="12.75" customHeight="1">
      <c r="A46" s="216"/>
      <c r="B46" s="216"/>
      <c r="C46" s="216"/>
      <c r="D46" s="216"/>
      <c r="E46" s="216"/>
      <c r="F46" s="216"/>
      <c r="G46" s="216"/>
      <c r="H46" s="216"/>
      <c r="I46" s="212" t="s">
        <v>467</v>
      </c>
      <c r="J46" s="212"/>
      <c r="K46" s="212"/>
      <c r="L46" s="429">
        <f>+'LOCFUND EEFF Summary'!B14/1000000</f>
        <v>11.555257619999999</v>
      </c>
    </row>
    <row r="47" spans="1:14" ht="12.75" customHeight="1">
      <c r="A47" s="216"/>
      <c r="B47" s="216"/>
      <c r="C47" s="216"/>
      <c r="D47" s="216"/>
      <c r="E47" s="216"/>
      <c r="F47" s="216"/>
      <c r="G47" s="216"/>
      <c r="H47" s="216"/>
      <c r="I47" s="427" t="s">
        <v>401</v>
      </c>
      <c r="J47" s="427"/>
      <c r="K47" s="427"/>
      <c r="L47" s="428">
        <v>55</v>
      </c>
      <c r="N47" s="468"/>
    </row>
    <row r="48" spans="1:14" ht="12.75" customHeight="1">
      <c r="A48" s="216"/>
      <c r="B48" s="216"/>
      <c r="C48" s="216"/>
      <c r="D48" s="216"/>
      <c r="E48" s="216"/>
      <c r="F48" s="216"/>
      <c r="G48" s="216"/>
      <c r="H48" s="216"/>
      <c r="I48" s="430" t="s">
        <v>80</v>
      </c>
      <c r="J48" s="430"/>
      <c r="K48" s="430"/>
      <c r="L48" s="431">
        <v>13</v>
      </c>
    </row>
    <row r="49" spans="1:15" ht="12.75" customHeight="1">
      <c r="A49" s="216"/>
      <c r="B49" s="216"/>
      <c r="C49" s="216"/>
      <c r="D49" s="216"/>
      <c r="E49" s="216"/>
      <c r="F49" s="216"/>
      <c r="G49" s="216"/>
      <c r="H49" s="216"/>
      <c r="I49" s="427" t="s">
        <v>361</v>
      </c>
      <c r="J49" s="427"/>
      <c r="K49" s="427"/>
      <c r="L49" s="428">
        <f>+Desembolsos!I12/1000000</f>
        <v>12.45</v>
      </c>
    </row>
    <row r="50" spans="1:15" ht="12.75" customHeight="1">
      <c r="A50" s="216"/>
      <c r="B50" s="216"/>
      <c r="C50" s="216"/>
      <c r="D50" s="216"/>
      <c r="E50" s="216"/>
      <c r="F50" s="216"/>
      <c r="G50" s="216"/>
      <c r="H50" s="216"/>
      <c r="I50" s="430" t="s">
        <v>374</v>
      </c>
      <c r="J50" s="430"/>
      <c r="K50" s="430"/>
      <c r="L50" s="432">
        <f>+L49/(20.05+L48)</f>
        <v>0.37670196671709533</v>
      </c>
      <c r="N50" s="208"/>
    </row>
    <row r="51" spans="1:15" ht="12.75" customHeight="1">
      <c r="A51" s="216"/>
      <c r="B51" s="216"/>
      <c r="C51" s="216"/>
      <c r="D51" s="216"/>
      <c r="E51" s="216"/>
      <c r="F51" s="216"/>
      <c r="G51" s="216"/>
      <c r="H51" s="216"/>
      <c r="I51" s="427" t="s">
        <v>375</v>
      </c>
      <c r="J51" s="427"/>
      <c r="K51" s="427"/>
      <c r="L51" s="428">
        <f>L49/L62</f>
        <v>2.0749999999999997</v>
      </c>
    </row>
    <row r="52" spans="1:15" ht="12.75" customHeight="1">
      <c r="A52" s="216"/>
      <c r="B52" s="216"/>
      <c r="C52" s="216"/>
      <c r="D52" s="216"/>
      <c r="E52" s="216"/>
      <c r="F52" s="216"/>
      <c r="G52" s="216"/>
      <c r="H52" s="216"/>
      <c r="I52" s="430" t="s">
        <v>341</v>
      </c>
      <c r="J52" s="430"/>
      <c r="K52" s="430"/>
      <c r="L52" s="430">
        <v>6</v>
      </c>
    </row>
    <row r="53" spans="1:15" ht="3.25" customHeight="1">
      <c r="A53" s="216"/>
      <c r="B53" s="216"/>
      <c r="C53" s="216"/>
      <c r="D53" s="216"/>
      <c r="E53" s="216"/>
      <c r="F53" s="216"/>
      <c r="G53" s="216"/>
      <c r="H53" s="216"/>
      <c r="I53" s="426"/>
      <c r="J53" s="426"/>
      <c r="K53" s="426"/>
      <c r="L53" s="426"/>
      <c r="N53" s="209"/>
    </row>
    <row r="54" spans="1:15" ht="3.25" customHeight="1">
      <c r="A54" s="216"/>
      <c r="B54" s="216"/>
      <c r="C54" s="216"/>
      <c r="D54" s="216"/>
      <c r="E54" s="216"/>
      <c r="F54" s="216"/>
      <c r="G54" s="216"/>
      <c r="H54" s="216"/>
      <c r="I54" s="426"/>
      <c r="J54" s="426"/>
      <c r="K54" s="426"/>
      <c r="L54" s="426"/>
      <c r="N54" s="209"/>
    </row>
    <row r="55" spans="1:15" ht="13">
      <c r="A55" s="216"/>
      <c r="B55" s="216"/>
      <c r="C55" s="216"/>
      <c r="D55" s="216"/>
      <c r="E55" s="216"/>
      <c r="F55" s="216"/>
      <c r="G55" s="216"/>
      <c r="H55" s="216"/>
      <c r="I55" s="423" t="s">
        <v>86</v>
      </c>
      <c r="J55" s="221"/>
      <c r="K55" s="221"/>
      <c r="L55" s="221"/>
    </row>
    <row r="56" spans="1:15" ht="4.1500000000000004" customHeight="1">
      <c r="A56" s="216"/>
      <c r="B56" s="216"/>
      <c r="C56" s="216"/>
      <c r="D56" s="216"/>
      <c r="E56" s="216"/>
      <c r="F56" s="216"/>
      <c r="G56" s="216"/>
      <c r="H56" s="216"/>
      <c r="I56" s="426"/>
      <c r="J56" s="426"/>
      <c r="K56" s="426"/>
      <c r="L56" s="426"/>
    </row>
    <row r="57" spans="1:15" ht="12.75" customHeight="1">
      <c r="A57" s="216"/>
      <c r="B57" s="216"/>
      <c r="C57" s="216"/>
      <c r="D57" s="216"/>
      <c r="E57" s="216"/>
      <c r="F57" s="216"/>
      <c r="G57" s="216"/>
      <c r="H57" s="216"/>
      <c r="I57" s="433" t="s">
        <v>111</v>
      </c>
      <c r="J57" s="212"/>
      <c r="K57" s="212"/>
      <c r="L57" s="434">
        <f>+EEFF!N144</f>
        <v>2.4534610741370637E-2</v>
      </c>
      <c r="M57" s="460"/>
      <c r="N57" s="203"/>
      <c r="O57" s="460"/>
    </row>
    <row r="58" spans="1:15" ht="12.75" customHeight="1">
      <c r="A58" s="216"/>
      <c r="B58" s="216"/>
      <c r="C58" s="216"/>
      <c r="D58" s="216"/>
      <c r="E58" s="216"/>
      <c r="F58" s="216"/>
      <c r="G58" s="216"/>
      <c r="H58" s="216"/>
      <c r="I58" s="435" t="s">
        <v>473</v>
      </c>
      <c r="J58" s="427"/>
      <c r="K58" s="427"/>
      <c r="L58" s="436">
        <f>+EEFF!N146</f>
        <v>-4.849122184241249E-3</v>
      </c>
    </row>
    <row r="59" spans="1:15" ht="12.25" customHeight="1">
      <c r="A59" s="216"/>
      <c r="B59" s="216"/>
      <c r="C59" s="216"/>
      <c r="D59" s="216"/>
      <c r="E59" s="216"/>
      <c r="F59" s="216"/>
      <c r="G59" s="216"/>
      <c r="H59" s="216"/>
      <c r="I59" s="433" t="s">
        <v>251</v>
      </c>
      <c r="J59" s="212"/>
      <c r="K59" s="212"/>
      <c r="L59" s="434">
        <f>+EEFF!N148</f>
        <v>-5.7242425362375379E-2</v>
      </c>
    </row>
    <row r="60" spans="1:15" ht="12.25" customHeight="1">
      <c r="A60" s="216"/>
      <c r="B60" s="216"/>
      <c r="C60" s="216"/>
      <c r="D60" s="216"/>
      <c r="E60" s="216"/>
      <c r="F60" s="216"/>
      <c r="G60" s="216"/>
      <c r="H60" s="216"/>
      <c r="I60" s="435" t="s">
        <v>482</v>
      </c>
      <c r="J60" s="427"/>
      <c r="K60" s="427"/>
      <c r="L60" s="436">
        <f>+EEFF!N150</f>
        <v>-4.3973137507148867E-2</v>
      </c>
      <c r="N60" s="433"/>
      <c r="O60" s="210" t="s">
        <v>264</v>
      </c>
    </row>
    <row r="61" spans="1:15" ht="12.25" customHeight="1">
      <c r="A61" s="216"/>
      <c r="B61" s="216"/>
      <c r="C61" s="216"/>
      <c r="D61" s="216"/>
      <c r="E61" s="216"/>
      <c r="F61" s="216"/>
      <c r="G61" s="216"/>
      <c r="H61" s="216"/>
      <c r="I61" s="457" t="s">
        <v>472</v>
      </c>
      <c r="J61" s="430"/>
      <c r="K61" s="430"/>
      <c r="L61" s="432">
        <f>+L57-0.93%</f>
        <v>1.5234610741370636E-2</v>
      </c>
      <c r="M61" s="434"/>
      <c r="N61" s="460"/>
      <c r="O61" s="211"/>
    </row>
    <row r="62" spans="1:15" ht="12.25" customHeight="1">
      <c r="A62" s="216"/>
      <c r="B62" s="216"/>
      <c r="C62" s="216"/>
      <c r="D62" s="216"/>
      <c r="E62" s="216"/>
      <c r="F62" s="216"/>
      <c r="G62" s="216"/>
      <c r="H62" s="216"/>
      <c r="I62" s="435" t="s">
        <v>480</v>
      </c>
      <c r="J62" s="427"/>
      <c r="K62" s="427"/>
      <c r="L62" s="427">
        <v>6</v>
      </c>
      <c r="N62" s="460"/>
      <c r="O62" s="211"/>
    </row>
    <row r="63" spans="1:15" ht="10.5" customHeight="1">
      <c r="A63" s="424"/>
      <c r="B63" s="424"/>
      <c r="C63" s="424"/>
      <c r="D63" s="424"/>
      <c r="E63" s="216"/>
      <c r="F63" s="424"/>
      <c r="G63" s="424"/>
      <c r="H63" s="216"/>
      <c r="I63" s="437" t="s">
        <v>253</v>
      </c>
      <c r="J63" s="430"/>
      <c r="K63" s="430"/>
      <c r="L63" s="464"/>
      <c r="O63" s="211"/>
    </row>
    <row r="64" spans="1:15" ht="10.5" customHeight="1">
      <c r="A64" s="424"/>
      <c r="B64" s="424"/>
      <c r="C64" s="424"/>
      <c r="D64" s="424"/>
      <c r="E64" s="216"/>
      <c r="F64" s="424"/>
      <c r="G64" s="424"/>
      <c r="H64" s="216"/>
      <c r="I64" s="437" t="s">
        <v>252</v>
      </c>
      <c r="J64" s="212"/>
      <c r="K64" s="212"/>
      <c r="L64" s="213"/>
      <c r="O64" s="211"/>
    </row>
    <row r="65" spans="1:15" ht="10.5" customHeight="1">
      <c r="A65" s="424"/>
      <c r="B65" s="424"/>
      <c r="C65" s="424"/>
      <c r="D65" s="424"/>
      <c r="E65" s="216"/>
      <c r="F65" s="424"/>
      <c r="G65" s="424"/>
      <c r="H65" s="216"/>
      <c r="I65" s="437" t="s">
        <v>481</v>
      </c>
      <c r="J65" s="426"/>
      <c r="K65" s="426"/>
      <c r="L65" s="438"/>
      <c r="O65" s="211"/>
    </row>
    <row r="66" spans="1:15" ht="9.75" customHeight="1">
      <c r="A66" s="216"/>
      <c r="B66" s="216"/>
      <c r="C66" s="216"/>
      <c r="D66" s="216"/>
      <c r="E66" s="216"/>
      <c r="F66" s="216"/>
      <c r="G66" s="216"/>
      <c r="H66" s="216"/>
      <c r="I66" s="437"/>
      <c r="J66" s="426"/>
      <c r="K66" s="426"/>
      <c r="L66" s="438"/>
      <c r="O66" s="211"/>
    </row>
    <row r="67" spans="1:15" ht="13" customHeight="1">
      <c r="A67" s="216"/>
      <c r="B67" s="216"/>
      <c r="C67" s="216"/>
      <c r="D67" s="216"/>
      <c r="E67" s="216"/>
      <c r="F67" s="216"/>
      <c r="G67" s="216"/>
      <c r="H67" s="216"/>
      <c r="I67" s="423" t="s">
        <v>99</v>
      </c>
      <c r="J67" s="221"/>
      <c r="K67" s="221"/>
      <c r="L67" s="221"/>
      <c r="O67" s="211"/>
    </row>
    <row r="68" spans="1:15" ht="12.75" customHeight="1">
      <c r="A68" s="424"/>
      <c r="B68" s="424"/>
      <c r="C68" s="424"/>
      <c r="D68" s="424"/>
      <c r="E68" s="216"/>
      <c r="F68" s="424"/>
      <c r="G68" s="424"/>
      <c r="H68" s="216"/>
      <c r="I68" s="212" t="s">
        <v>49</v>
      </c>
      <c r="J68" s="212"/>
      <c r="K68" s="212"/>
      <c r="L68" s="433">
        <f>'Datos sociales'!AF26</f>
        <v>297133</v>
      </c>
      <c r="O68" s="211"/>
    </row>
    <row r="69" spans="1:15" ht="12.75" customHeight="1">
      <c r="A69" s="216"/>
      <c r="B69" s="216"/>
      <c r="C69" s="216"/>
      <c r="D69" s="216"/>
      <c r="E69" s="216"/>
      <c r="F69" s="216"/>
      <c r="G69" s="216"/>
      <c r="H69" s="216"/>
      <c r="I69" s="427" t="s">
        <v>50</v>
      </c>
      <c r="J69" s="427"/>
      <c r="K69" s="427"/>
      <c r="L69" s="439">
        <f>'Datos sociales'!AF27</f>
        <v>0.54317329759748445</v>
      </c>
      <c r="O69" s="211"/>
    </row>
    <row r="70" spans="1:15" ht="12.75" customHeight="1">
      <c r="A70" s="216"/>
      <c r="B70" s="216"/>
      <c r="C70" s="216"/>
      <c r="D70" s="216"/>
      <c r="E70" s="216"/>
      <c r="F70" s="216"/>
      <c r="G70" s="216"/>
      <c r="H70" s="216"/>
      <c r="I70" s="212" t="s">
        <v>51</v>
      </c>
      <c r="J70" s="212"/>
      <c r="K70" s="212"/>
      <c r="L70" s="440">
        <f>'Datos sociales'!AF28</f>
        <v>0.43819713155627849</v>
      </c>
      <c r="O70" s="211"/>
    </row>
    <row r="71" spans="1:15" ht="13.75" customHeight="1">
      <c r="A71" s="216"/>
      <c r="B71" s="216"/>
      <c r="C71" s="216"/>
      <c r="D71" s="216"/>
      <c r="E71" s="216"/>
      <c r="F71" s="216"/>
      <c r="G71" s="216"/>
      <c r="H71" s="216"/>
      <c r="I71" s="427" t="s">
        <v>52</v>
      </c>
      <c r="J71" s="427"/>
      <c r="K71" s="427"/>
      <c r="L71" s="435">
        <f>'Datos sociales'!AF29</f>
        <v>878.56880140407418</v>
      </c>
      <c r="O71" s="318"/>
    </row>
    <row r="72" spans="1:15" ht="10.5" customHeight="1">
      <c r="A72" s="216"/>
      <c r="B72" s="216"/>
      <c r="C72" s="216"/>
      <c r="D72" s="216"/>
      <c r="E72" s="216"/>
      <c r="F72" s="216"/>
      <c r="G72" s="216"/>
      <c r="H72" s="216"/>
      <c r="I72" s="441" t="s">
        <v>427</v>
      </c>
      <c r="J72" s="426"/>
      <c r="K72" s="426"/>
      <c r="L72" s="426"/>
      <c r="O72" s="211"/>
    </row>
    <row r="73" spans="1:15" ht="8.5" customHeight="1">
      <c r="A73" s="216"/>
      <c r="B73" s="216"/>
      <c r="C73" s="216"/>
      <c r="D73" s="216"/>
      <c r="E73" s="216"/>
      <c r="F73" s="216"/>
      <c r="G73" s="216"/>
      <c r="H73" s="216"/>
      <c r="I73" s="442" t="s">
        <v>489</v>
      </c>
      <c r="J73" s="216"/>
      <c r="K73" s="216"/>
      <c r="L73" s="216"/>
      <c r="O73" s="211"/>
    </row>
    <row r="74" spans="1:15" ht="9.75" customHeight="1">
      <c r="O74" s="211"/>
    </row>
    <row r="75" spans="1:15" ht="15.5">
      <c r="I75" s="216"/>
      <c r="J75" s="216"/>
      <c r="K75" s="216"/>
      <c r="L75" s="216"/>
      <c r="O75" s="211"/>
    </row>
    <row r="76" spans="1:15" ht="15.5">
      <c r="E76" s="215"/>
      <c r="I76" s="214"/>
      <c r="O76" s="211"/>
    </row>
    <row r="77" spans="1:15" ht="15.5">
      <c r="O77" s="211"/>
    </row>
    <row r="78" spans="1:15" ht="15.5">
      <c r="O78" s="211"/>
    </row>
    <row r="79" spans="1:15" ht="15.5">
      <c r="O79" s="211"/>
    </row>
    <row r="80" spans="1:15" ht="15.5">
      <c r="O80" s="211"/>
    </row>
    <row r="81" spans="15:15" ht="15.5">
      <c r="O81" s="211"/>
    </row>
    <row r="82" spans="15:15" ht="15.5">
      <c r="O82" s="211"/>
    </row>
    <row r="83" spans="15:15" ht="15.5">
      <c r="O83" s="211"/>
    </row>
    <row r="84" spans="15:15" ht="15.5">
      <c r="O84" s="211"/>
    </row>
    <row r="85" spans="15:15" ht="15.5">
      <c r="O85" s="211"/>
    </row>
    <row r="86" spans="15:15" ht="15.5">
      <c r="O86" s="211"/>
    </row>
    <row r="87" spans="15:15" ht="15.5">
      <c r="O87" s="211"/>
    </row>
    <row r="88" spans="15:15" ht="15.5">
      <c r="O88" s="211"/>
    </row>
    <row r="89" spans="15:15" ht="15.5">
      <c r="O89" s="211"/>
    </row>
    <row r="90" spans="15:15" ht="15.5">
      <c r="O90" s="211"/>
    </row>
    <row r="91" spans="15:15" ht="15.5">
      <c r="O91" s="211"/>
    </row>
    <row r="92" spans="15:15" ht="15.5">
      <c r="O92" s="211"/>
    </row>
    <row r="93" spans="15:15" ht="15.5">
      <c r="O93" s="211"/>
    </row>
    <row r="94" spans="15:15" ht="15.5">
      <c r="O94" s="211"/>
    </row>
    <row r="95" spans="15:15" ht="15.5">
      <c r="O95" s="211"/>
    </row>
    <row r="96" spans="15:15" ht="15.5">
      <c r="O96" s="211"/>
    </row>
    <row r="97" spans="15:15" ht="15.5">
      <c r="O97" s="211"/>
    </row>
    <row r="98" spans="15:15" ht="15.5">
      <c r="O98" s="211"/>
    </row>
    <row r="99" spans="15:15" ht="15.5">
      <c r="O99" s="211"/>
    </row>
    <row r="100" spans="15:15" ht="15.5">
      <c r="O100" s="211"/>
    </row>
    <row r="101" spans="15:15" ht="15.5">
      <c r="O101" s="211"/>
    </row>
    <row r="102" spans="15:15" ht="15.5">
      <c r="O102" s="211"/>
    </row>
    <row r="103" spans="15:15" ht="15.5">
      <c r="O103" s="211"/>
    </row>
    <row r="104" spans="15:15" ht="15.5">
      <c r="O104" s="211"/>
    </row>
  </sheetData>
  <printOptions horizontalCentered="1" verticalCentered="1"/>
  <pageMargins left="0.11811023622047245" right="0.11811023622047245" top="0.31496062992125984" bottom="0" header="0" footer="0"/>
  <pageSetup scale="8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0"/>
  <sheetViews>
    <sheetView showGridLines="0" zoomScale="129" zoomScaleNormal="100" workbookViewId="0">
      <selection activeCell="G14" sqref="G14"/>
    </sheetView>
  </sheetViews>
  <sheetFormatPr defaultColWidth="11.453125" defaultRowHeight="10"/>
  <cols>
    <col min="1" max="1" width="12.7265625" style="139" bestFit="1" customWidth="1"/>
    <col min="2" max="2" width="22" style="141" customWidth="1"/>
    <col min="3" max="3" width="17.81640625" style="141" customWidth="1"/>
    <col min="4" max="6" width="18.26953125" style="140" customWidth="1"/>
    <col min="7" max="7" width="15.54296875" style="139" customWidth="1"/>
    <col min="8" max="8" width="22.7265625" style="139" customWidth="1"/>
    <col min="9" max="10" width="11.453125" style="139"/>
    <col min="11" max="11" width="13.453125" style="145" bestFit="1" customWidth="1"/>
    <col min="12" max="16384" width="11.453125" style="139"/>
  </cols>
  <sheetData>
    <row r="1" spans="1:15" s="142" customFormat="1" ht="24" customHeight="1">
      <c r="A1" s="396" t="s">
        <v>64</v>
      </c>
      <c r="B1" s="396" t="s">
        <v>417</v>
      </c>
      <c r="C1" s="396" t="s">
        <v>65</v>
      </c>
      <c r="D1" s="495" t="s">
        <v>66</v>
      </c>
      <c r="E1" s="496" t="s">
        <v>67</v>
      </c>
      <c r="F1" s="496" t="s">
        <v>533</v>
      </c>
      <c r="G1" s="495" t="s">
        <v>63</v>
      </c>
      <c r="H1" s="234"/>
      <c r="I1" s="234"/>
      <c r="J1" s="234"/>
      <c r="K1" s="234"/>
      <c r="L1" s="234"/>
    </row>
    <row r="2" spans="1:15" s="117" customFormat="1" ht="8.5" customHeight="1">
      <c r="A2" s="415" t="s">
        <v>151</v>
      </c>
      <c r="B2" s="349" t="s">
        <v>198</v>
      </c>
      <c r="C2" s="349" t="s">
        <v>198</v>
      </c>
      <c r="D2" s="349">
        <v>4991944.6500000004</v>
      </c>
      <c r="E2" s="349">
        <v>7543.38</v>
      </c>
      <c r="F2" s="458">
        <v>-49629.63</v>
      </c>
      <c r="G2" s="349">
        <f t="shared" ref="G2:G7" si="0">E2+D2+F2</f>
        <v>4949858.4000000004</v>
      </c>
      <c r="H2" s="234"/>
      <c r="I2" s="234"/>
      <c r="J2" s="234"/>
      <c r="K2" s="234"/>
      <c r="L2" s="234"/>
      <c r="N2" s="143"/>
      <c r="O2" s="291"/>
    </row>
    <row r="3" spans="1:15" s="117" customFormat="1" ht="8.5" customHeight="1">
      <c r="A3" s="415" t="s">
        <v>29</v>
      </c>
      <c r="B3" s="349" t="s">
        <v>168</v>
      </c>
      <c r="C3" s="349" t="s">
        <v>168</v>
      </c>
      <c r="D3" s="349">
        <v>3000000</v>
      </c>
      <c r="E3" s="349">
        <v>55000</v>
      </c>
      <c r="F3" s="458">
        <v>-28625</v>
      </c>
      <c r="G3" s="458">
        <f t="shared" si="0"/>
        <v>3026375</v>
      </c>
      <c r="H3" s="234"/>
      <c r="I3" s="234"/>
      <c r="J3" s="234"/>
      <c r="K3" s="234"/>
      <c r="L3" s="234"/>
    </row>
    <row r="4" spans="1:15" s="117" customFormat="1" ht="8.5" customHeight="1">
      <c r="A4" s="415" t="s">
        <v>29</v>
      </c>
      <c r="B4" s="349" t="s">
        <v>182</v>
      </c>
      <c r="C4" s="349" t="s">
        <v>182</v>
      </c>
      <c r="D4" s="349">
        <v>1200000</v>
      </c>
      <c r="E4" s="349">
        <v>20666.66</v>
      </c>
      <c r="F4" s="458">
        <v>-11483.34</v>
      </c>
      <c r="G4" s="458">
        <f t="shared" si="0"/>
        <v>1209183.3199999998</v>
      </c>
      <c r="H4" s="234"/>
      <c r="I4" s="234"/>
      <c r="J4" s="234"/>
      <c r="K4" s="234"/>
      <c r="L4" s="234"/>
    </row>
    <row r="5" spans="1:15" s="117" customFormat="1" ht="8.5" customHeight="1">
      <c r="A5" s="349" t="s">
        <v>32</v>
      </c>
      <c r="B5" s="349" t="s">
        <v>190</v>
      </c>
      <c r="C5" s="349" t="s">
        <v>190</v>
      </c>
      <c r="D5" s="349">
        <v>750000</v>
      </c>
      <c r="E5" s="349">
        <v>4125</v>
      </c>
      <c r="F5" s="458">
        <v>-5879.45</v>
      </c>
      <c r="G5" s="458">
        <f t="shared" si="0"/>
        <v>748245.55</v>
      </c>
      <c r="H5" s="234"/>
      <c r="I5" s="234"/>
      <c r="J5" s="234"/>
      <c r="K5" s="234"/>
      <c r="L5" s="234"/>
      <c r="M5" s="144"/>
      <c r="N5" s="144"/>
      <c r="O5" s="144"/>
    </row>
    <row r="6" spans="1:15" s="117" customFormat="1" ht="8.5" customHeight="1">
      <c r="A6" s="443" t="s">
        <v>27</v>
      </c>
      <c r="B6" s="349" t="s">
        <v>313</v>
      </c>
      <c r="C6" s="349" t="s">
        <v>313</v>
      </c>
      <c r="D6" s="444">
        <v>499771.92</v>
      </c>
      <c r="E6" s="444"/>
      <c r="F6" s="444">
        <v>-5000</v>
      </c>
      <c r="G6" s="458">
        <f t="shared" si="0"/>
        <v>494771.92</v>
      </c>
      <c r="H6" s="234"/>
      <c r="I6" s="234"/>
      <c r="J6" s="234"/>
      <c r="K6" s="234"/>
      <c r="L6" s="234"/>
    </row>
    <row r="7" spans="1:15" s="117" customFormat="1" ht="8.5" customHeight="1">
      <c r="A7" s="452" t="s">
        <v>71</v>
      </c>
      <c r="B7" s="458" t="s">
        <v>477</v>
      </c>
      <c r="C7" s="458" t="s">
        <v>477</v>
      </c>
      <c r="D7" s="458">
        <v>1988171.68</v>
      </c>
      <c r="E7" s="458">
        <v>1487.54</v>
      </c>
      <c r="F7" s="458">
        <v>-19972.22</v>
      </c>
      <c r="G7" s="458">
        <f t="shared" si="0"/>
        <v>1969687</v>
      </c>
      <c r="H7" s="234"/>
      <c r="I7" s="234"/>
      <c r="J7" s="234"/>
      <c r="K7" s="234"/>
      <c r="L7" s="234"/>
    </row>
    <row r="8" spans="1:15" s="117" customFormat="1" ht="8.5" customHeight="1">
      <c r="A8" s="139"/>
      <c r="B8" s="141"/>
      <c r="C8" s="141"/>
      <c r="D8" s="141"/>
      <c r="E8" s="140"/>
      <c r="F8" s="140"/>
      <c r="G8" s="139"/>
      <c r="H8" s="234"/>
      <c r="I8" s="234"/>
      <c r="J8" s="234"/>
      <c r="K8" s="234"/>
      <c r="L8" s="234"/>
    </row>
    <row r="9" spans="1:15" s="117" customFormat="1" ht="8.5" customHeight="1">
      <c r="A9" s="147"/>
      <c r="B9" s="147"/>
      <c r="C9" s="147"/>
      <c r="D9" s="148"/>
      <c r="E9" s="149" t="s">
        <v>260</v>
      </c>
      <c r="F9" s="149"/>
      <c r="G9" s="470">
        <f>'LOCFUND EEFF Summary'!B6-SUM(Tabla2[TOTAL])</f>
        <v>0</v>
      </c>
      <c r="H9" s="234"/>
      <c r="I9" s="234"/>
      <c r="J9" s="234"/>
      <c r="K9" s="234"/>
      <c r="L9" s="234"/>
    </row>
    <row r="10" spans="1:15" s="117" customFormat="1" ht="8.5" customHeight="1">
      <c r="A10" s="150"/>
      <c r="B10" s="147"/>
      <c r="C10" s="147"/>
      <c r="D10" s="149"/>
      <c r="E10" s="149"/>
      <c r="F10" s="149"/>
      <c r="G10" s="147"/>
      <c r="H10" s="234"/>
      <c r="I10" s="234"/>
      <c r="J10" s="234"/>
      <c r="K10" s="234"/>
      <c r="L10" s="234"/>
    </row>
    <row r="11" spans="1:15" s="117" customFormat="1" ht="10.5">
      <c r="A11" s="150"/>
      <c r="B11" s="146"/>
      <c r="C11" s="146"/>
      <c r="D11" s="146"/>
      <c r="E11" s="146"/>
      <c r="F11" s="146"/>
      <c r="G11" s="146"/>
      <c r="H11" s="234"/>
      <c r="I11" s="234"/>
      <c r="J11" s="234"/>
      <c r="K11" s="234"/>
      <c r="L11" s="234"/>
    </row>
    <row r="12" spans="1:15" s="117" customFormat="1" ht="8.5" customHeight="1">
      <c r="A12" s="148"/>
      <c r="B12" s="148"/>
      <c r="C12" s="148"/>
      <c r="D12" s="148"/>
      <c r="E12" s="148"/>
      <c r="F12" s="148"/>
      <c r="G12" s="148"/>
      <c r="H12" s="234"/>
      <c r="I12" s="234"/>
      <c r="J12" s="234"/>
      <c r="K12" s="234"/>
      <c r="L12" s="234"/>
    </row>
    <row r="13" spans="1:15" s="117" customFormat="1" ht="8.5" customHeight="1">
      <c r="A13" s="148"/>
      <c r="B13" s="320"/>
      <c r="C13" s="320"/>
      <c r="D13" s="319"/>
      <c r="E13" s="148"/>
      <c r="F13" s="148"/>
      <c r="G13" s="148"/>
      <c r="H13" s="234"/>
      <c r="I13" s="234"/>
      <c r="J13" s="234"/>
      <c r="K13" s="234"/>
      <c r="L13" s="234"/>
    </row>
    <row r="14" spans="1:15" s="117" customFormat="1" ht="8.5" customHeight="1">
      <c r="A14" s="151"/>
      <c r="B14" s="141"/>
      <c r="C14" s="141"/>
      <c r="D14" s="140"/>
      <c r="E14" s="140"/>
      <c r="F14" s="140"/>
      <c r="G14" s="139"/>
      <c r="H14" s="234"/>
      <c r="I14" s="234"/>
      <c r="J14" s="234"/>
      <c r="K14" s="234"/>
      <c r="L14" s="234"/>
    </row>
    <row r="15" spans="1:15" s="117" customFormat="1" ht="8.5" customHeight="1">
      <c r="A15" s="139"/>
      <c r="B15" s="141"/>
      <c r="C15" s="141"/>
      <c r="D15" s="140"/>
      <c r="E15" s="140"/>
      <c r="F15" s="140"/>
      <c r="G15" s="139"/>
      <c r="H15" s="234"/>
      <c r="I15" s="234"/>
      <c r="J15" s="234"/>
      <c r="K15" s="234"/>
      <c r="L15" s="234"/>
    </row>
    <row r="16" spans="1:15" s="117" customFormat="1" ht="8.5" customHeight="1">
      <c r="A16" s="139"/>
      <c r="B16" s="141"/>
      <c r="C16" s="141"/>
      <c r="D16" s="140"/>
      <c r="E16" s="140"/>
      <c r="F16" s="140"/>
      <c r="G16" s="139"/>
      <c r="H16" s="234"/>
      <c r="I16" s="234"/>
      <c r="J16" s="234"/>
      <c r="K16" s="234"/>
      <c r="L16" s="234"/>
      <c r="M16" s="287"/>
      <c r="N16" s="287"/>
      <c r="O16" s="287"/>
    </row>
    <row r="17" spans="1:15" s="117" customFormat="1" ht="8.5" customHeight="1">
      <c r="A17" s="139"/>
      <c r="B17" s="141"/>
      <c r="C17" s="141"/>
      <c r="D17" s="140"/>
      <c r="E17" s="140"/>
      <c r="F17" s="140"/>
      <c r="G17" s="139"/>
      <c r="H17" s="234"/>
      <c r="I17" s="234"/>
      <c r="J17" s="234"/>
      <c r="K17" s="234"/>
      <c r="L17" s="234"/>
      <c r="M17" s="416"/>
      <c r="N17" s="416"/>
      <c r="O17" s="416"/>
    </row>
    <row r="18" spans="1:15" s="117" customFormat="1" ht="8.5" customHeight="1">
      <c r="A18" s="139"/>
      <c r="B18" s="141"/>
      <c r="C18" s="141"/>
      <c r="D18" s="140"/>
      <c r="E18" s="140"/>
      <c r="F18" s="140"/>
      <c r="G18" s="139"/>
      <c r="H18" s="234"/>
      <c r="I18" s="234"/>
      <c r="J18" s="234"/>
      <c r="K18" s="234"/>
      <c r="L18" s="234"/>
      <c r="M18" s="416"/>
      <c r="N18" s="416"/>
      <c r="O18" s="416"/>
    </row>
    <row r="19" spans="1:15" s="117" customFormat="1" ht="8.5" customHeight="1">
      <c r="A19" s="139"/>
      <c r="B19" s="141"/>
      <c r="C19" s="141"/>
      <c r="D19" s="140"/>
      <c r="E19" s="140"/>
      <c r="F19" s="140"/>
      <c r="G19" s="139"/>
      <c r="H19" s="234"/>
      <c r="I19" s="234"/>
      <c r="J19" s="234"/>
      <c r="K19" s="234"/>
      <c r="L19" s="234"/>
      <c r="M19" s="416"/>
      <c r="N19" s="416"/>
      <c r="O19" s="416"/>
    </row>
    <row r="20" spans="1:15" s="117" customFormat="1" ht="8.5" customHeight="1">
      <c r="A20" s="139"/>
      <c r="B20" s="141"/>
      <c r="C20" s="141"/>
      <c r="D20" s="140"/>
      <c r="E20" s="140"/>
      <c r="F20" s="140"/>
      <c r="G20" s="139"/>
      <c r="H20" s="234"/>
      <c r="I20" s="234"/>
      <c r="J20" s="234"/>
      <c r="K20" s="234"/>
      <c r="L20" s="234"/>
      <c r="M20" s="139"/>
      <c r="N20" s="139"/>
      <c r="O20" s="139"/>
    </row>
    <row r="21" spans="1:15" ht="8.5" customHeight="1">
      <c r="H21" s="234"/>
      <c r="I21" s="234"/>
      <c r="J21" s="234"/>
      <c r="K21" s="234"/>
      <c r="L21" s="234"/>
      <c r="M21" s="285"/>
      <c r="N21" s="285"/>
      <c r="O21" s="285"/>
    </row>
    <row r="22" spans="1:15" ht="8.5" customHeight="1">
      <c r="H22" s="234"/>
      <c r="I22" s="234"/>
      <c r="J22" s="234"/>
      <c r="K22" s="234"/>
      <c r="L22" s="234"/>
      <c r="M22" s="287"/>
      <c r="N22" s="287"/>
      <c r="O22" s="287"/>
    </row>
    <row r="23" spans="1:15" s="285" customFormat="1" ht="13" customHeight="1">
      <c r="A23" s="139"/>
      <c r="B23" s="141"/>
      <c r="C23" s="141"/>
      <c r="D23" s="140"/>
      <c r="E23" s="140"/>
      <c r="F23" s="140"/>
      <c r="G23" s="139"/>
      <c r="H23" s="234"/>
      <c r="I23" s="234"/>
      <c r="J23" s="234"/>
      <c r="K23" s="234"/>
      <c r="L23" s="234"/>
      <c r="M23" s="287"/>
      <c r="N23" s="287"/>
      <c r="O23" s="287"/>
    </row>
    <row r="24" spans="1:15" s="285" customFormat="1" ht="8.5" customHeight="1">
      <c r="A24" s="139"/>
      <c r="B24" s="141"/>
      <c r="C24" s="141"/>
      <c r="D24" s="140"/>
      <c r="E24" s="140"/>
      <c r="F24" s="140"/>
      <c r="G24" s="139"/>
      <c r="H24" s="234"/>
      <c r="I24" s="234"/>
      <c r="J24" s="234"/>
      <c r="K24" s="234"/>
      <c r="L24" s="234"/>
      <c r="M24" s="287"/>
      <c r="N24" s="287"/>
      <c r="O24" s="287"/>
    </row>
    <row r="25" spans="1:15" s="287" customFormat="1" ht="8.5" customHeight="1">
      <c r="A25" s="139"/>
      <c r="B25" s="141"/>
      <c r="C25" s="141"/>
      <c r="D25" s="140"/>
      <c r="E25" s="140"/>
      <c r="F25" s="140"/>
      <c r="G25" s="139"/>
      <c r="H25" s="234"/>
      <c r="I25" s="234"/>
      <c r="J25" s="234"/>
      <c r="K25" s="234"/>
      <c r="L25" s="234"/>
    </row>
    <row r="26" spans="1:15" s="287" customFormat="1" ht="13.75" customHeight="1">
      <c r="A26" s="139"/>
      <c r="B26" s="141"/>
      <c r="C26" s="141"/>
      <c r="D26" s="140"/>
      <c r="E26" s="140"/>
      <c r="F26" s="140"/>
      <c r="G26" s="139"/>
      <c r="H26" s="234"/>
      <c r="I26" s="234"/>
      <c r="J26" s="234"/>
      <c r="K26" s="234"/>
      <c r="L26" s="234"/>
    </row>
    <row r="27" spans="1:15" s="287" customFormat="1" ht="13.75" customHeight="1">
      <c r="A27" s="139"/>
      <c r="B27" s="141"/>
      <c r="C27" s="141"/>
      <c r="D27" s="140"/>
      <c r="E27" s="140"/>
      <c r="F27" s="140"/>
      <c r="G27" s="139"/>
      <c r="H27" s="234"/>
      <c r="I27" s="234"/>
      <c r="J27" s="234"/>
      <c r="K27" s="234"/>
      <c r="L27" s="234"/>
    </row>
    <row r="28" spans="1:15" s="287" customFormat="1" ht="10.5">
      <c r="A28" s="139"/>
      <c r="B28" s="141"/>
      <c r="C28" s="141"/>
      <c r="D28" s="140"/>
      <c r="E28" s="140"/>
      <c r="F28" s="140"/>
      <c r="G28" s="139"/>
      <c r="H28" s="234"/>
      <c r="I28" s="234"/>
      <c r="J28" s="234"/>
      <c r="K28" s="234"/>
      <c r="L28" s="234"/>
    </row>
    <row r="29" spans="1:15" s="287" customFormat="1" ht="8.5" customHeight="1">
      <c r="A29" s="139"/>
      <c r="B29" s="141"/>
      <c r="C29" s="141"/>
      <c r="D29" s="140"/>
      <c r="E29" s="140"/>
      <c r="F29" s="140"/>
      <c r="G29" s="139"/>
      <c r="H29" s="234"/>
      <c r="I29" s="234"/>
      <c r="J29" s="234"/>
      <c r="K29" s="234"/>
      <c r="L29" s="234"/>
      <c r="M29" s="139"/>
      <c r="N29" s="139"/>
      <c r="O29" s="139"/>
    </row>
    <row r="30" spans="1:15" s="287" customFormat="1" ht="8.5" customHeight="1">
      <c r="A30" s="139"/>
      <c r="B30" s="141"/>
      <c r="C30" s="141"/>
      <c r="D30" s="140"/>
      <c r="E30" s="140"/>
      <c r="F30" s="140"/>
      <c r="G30" s="139"/>
      <c r="H30" s="234"/>
      <c r="I30" s="234"/>
      <c r="J30" s="234"/>
      <c r="K30" s="234"/>
      <c r="L30" s="234"/>
      <c r="M30" s="139"/>
      <c r="N30" s="139"/>
      <c r="O30" s="139"/>
    </row>
    <row r="31" spans="1:15" s="287" customFormat="1" ht="8.5" customHeight="1">
      <c r="A31" s="139"/>
      <c r="B31" s="141"/>
      <c r="C31" s="141"/>
      <c r="D31" s="140"/>
      <c r="E31" s="140"/>
      <c r="F31" s="140"/>
      <c r="G31" s="139"/>
      <c r="H31" s="234"/>
      <c r="I31" s="234"/>
      <c r="J31" s="234"/>
      <c r="K31" s="234"/>
      <c r="L31" s="234"/>
      <c r="M31" s="416"/>
      <c r="N31" s="416"/>
      <c r="O31" s="416"/>
    </row>
    <row r="32" spans="1:15" s="416" customFormat="1" ht="8.5" customHeight="1">
      <c r="A32" s="139"/>
      <c r="B32" s="141"/>
      <c r="C32" s="141"/>
      <c r="D32" s="140"/>
      <c r="E32" s="140"/>
      <c r="F32" s="140"/>
      <c r="G32" s="139"/>
      <c r="H32" s="234"/>
      <c r="I32" s="234"/>
      <c r="J32" s="234"/>
      <c r="K32" s="234"/>
      <c r="L32" s="234"/>
      <c r="M32" s="139"/>
      <c r="N32" s="139"/>
      <c r="O32" s="139"/>
    </row>
    <row r="33" spans="1:15" s="416" customFormat="1" ht="8.5" customHeight="1">
      <c r="A33" s="139"/>
      <c r="B33" s="141"/>
      <c r="C33" s="141"/>
      <c r="D33" s="140"/>
      <c r="E33" s="140"/>
      <c r="F33" s="140"/>
      <c r="G33" s="139"/>
      <c r="H33" s="234"/>
      <c r="I33" s="234"/>
      <c r="J33" s="234"/>
      <c r="K33" s="234"/>
      <c r="L33" s="234"/>
    </row>
    <row r="34" spans="1:15" ht="8.5" customHeight="1">
      <c r="H34" s="234"/>
      <c r="I34" s="234"/>
      <c r="J34" s="234"/>
      <c r="K34" s="234"/>
      <c r="L34" s="234"/>
      <c r="M34" s="287"/>
      <c r="N34" s="287"/>
      <c r="O34" s="287"/>
    </row>
    <row r="35" spans="1:15" ht="8.5" customHeight="1">
      <c r="H35" s="234"/>
      <c r="I35" s="234"/>
      <c r="J35" s="234"/>
      <c r="K35" s="234"/>
      <c r="L35" s="234"/>
      <c r="M35" s="287"/>
      <c r="N35" s="287"/>
      <c r="O35" s="287"/>
    </row>
    <row r="36" spans="1:15" s="287" customFormat="1" ht="8.5" customHeight="1">
      <c r="A36" s="139"/>
      <c r="B36" s="141"/>
      <c r="C36" s="141"/>
      <c r="D36" s="140"/>
      <c r="E36" s="140"/>
      <c r="F36" s="140"/>
      <c r="G36" s="139"/>
      <c r="H36" s="234"/>
      <c r="I36" s="234"/>
      <c r="J36" s="234"/>
      <c r="K36" s="234"/>
      <c r="L36" s="234"/>
      <c r="M36" s="139"/>
      <c r="N36" s="139"/>
      <c r="O36" s="139"/>
    </row>
    <row r="37" spans="1:15" s="287" customFormat="1" ht="8.5" customHeight="1">
      <c r="A37" s="139"/>
      <c r="B37" s="141"/>
      <c r="C37" s="141"/>
      <c r="D37" s="140"/>
      <c r="E37" s="140"/>
      <c r="F37" s="140"/>
      <c r="G37" s="139"/>
      <c r="H37" s="234"/>
      <c r="I37" s="234"/>
      <c r="J37" s="234"/>
      <c r="K37" s="234"/>
      <c r="L37" s="234"/>
      <c r="M37" s="139"/>
      <c r="N37" s="139"/>
      <c r="O37" s="139"/>
    </row>
    <row r="38" spans="1:15" ht="9" customHeight="1">
      <c r="H38" s="234"/>
      <c r="I38" s="234"/>
      <c r="J38" s="234"/>
      <c r="K38" s="234"/>
      <c r="L38" s="234"/>
    </row>
    <row r="39" spans="1:15" ht="10.5">
      <c r="H39" s="234"/>
      <c r="I39" s="234"/>
      <c r="J39" s="234"/>
      <c r="K39" s="234"/>
      <c r="L39" s="234"/>
    </row>
    <row r="40" spans="1:15" ht="10.5">
      <c r="H40" s="234"/>
      <c r="I40" s="234"/>
      <c r="J40" s="234"/>
      <c r="K40" s="234"/>
      <c r="L40" s="234"/>
    </row>
    <row r="41" spans="1:15" ht="10.5">
      <c r="H41" s="234"/>
      <c r="I41" s="234"/>
      <c r="J41" s="234"/>
      <c r="K41" s="234"/>
      <c r="L41" s="234"/>
    </row>
    <row r="42" spans="1:15" ht="10.5">
      <c r="H42" s="234"/>
      <c r="I42" s="234"/>
      <c r="J42" s="234"/>
      <c r="K42" s="234"/>
      <c r="L42" s="234"/>
    </row>
    <row r="43" spans="1:15" ht="10.5">
      <c r="H43" s="234"/>
      <c r="I43" s="234"/>
      <c r="J43" s="234"/>
      <c r="K43" s="234"/>
      <c r="L43" s="234"/>
    </row>
    <row r="44" spans="1:15" ht="10.5">
      <c r="H44" s="234"/>
      <c r="I44" s="234"/>
      <c r="J44" s="234"/>
      <c r="K44" s="234"/>
      <c r="L44" s="234"/>
    </row>
    <row r="45" spans="1:15" ht="10.5">
      <c r="H45" s="234"/>
      <c r="I45" s="234"/>
      <c r="J45" s="234"/>
      <c r="K45" s="234"/>
      <c r="L45" s="234"/>
    </row>
    <row r="46" spans="1:15" ht="10.5">
      <c r="H46" s="234"/>
      <c r="I46" s="234"/>
      <c r="J46" s="234"/>
      <c r="K46" s="234"/>
      <c r="L46" s="234"/>
    </row>
    <row r="47" spans="1:15" ht="10.5">
      <c r="H47" s="234"/>
      <c r="I47" s="234"/>
      <c r="J47" s="234"/>
      <c r="K47" s="234"/>
      <c r="L47" s="234"/>
    </row>
    <row r="48" spans="1:15" ht="10.5">
      <c r="H48" s="234"/>
      <c r="I48" s="234"/>
      <c r="J48" s="234"/>
      <c r="K48" s="234"/>
      <c r="L48" s="234"/>
    </row>
    <row r="49" spans="8:12" ht="10.5">
      <c r="H49" s="234"/>
      <c r="I49" s="234"/>
      <c r="J49" s="234"/>
      <c r="K49" s="234"/>
      <c r="L49" s="234"/>
    </row>
    <row r="50" spans="8:12" ht="10.5">
      <c r="H50" s="234"/>
      <c r="I50" s="234"/>
      <c r="J50" s="234"/>
      <c r="K50" s="234"/>
      <c r="L50" s="234"/>
    </row>
  </sheetData>
  <phoneticPr fontId="32" type="noConversion"/>
  <pageMargins left="0.75" right="0.75" top="1" bottom="1" header="0" footer="0"/>
  <pageSetup orientation="portrait"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171"/>
  <sheetViews>
    <sheetView topLeftCell="A131" workbookViewId="0">
      <selection activeCell="A142" sqref="A142:B146"/>
    </sheetView>
  </sheetViews>
  <sheetFormatPr defaultColWidth="10.81640625" defaultRowHeight="12.5"/>
  <cols>
    <col min="1" max="1" width="17.81640625" bestFit="1" customWidth="1"/>
    <col min="2" max="2" width="11.81640625" bestFit="1" customWidth="1"/>
    <col min="3" max="3" width="18.1796875" bestFit="1" customWidth="1"/>
    <col min="4" max="4" width="29.81640625" bestFit="1" customWidth="1"/>
    <col min="5" max="5" width="28.7265625" bestFit="1" customWidth="1"/>
    <col min="6" max="6" width="14.1796875" bestFit="1" customWidth="1"/>
  </cols>
  <sheetData>
    <row r="3" spans="1:6">
      <c r="A3" s="397" t="s">
        <v>404</v>
      </c>
      <c r="B3" s="389" t="s">
        <v>419</v>
      </c>
      <c r="C3" s="389" t="s">
        <v>420</v>
      </c>
      <c r="D3" s="389" t="s">
        <v>406</v>
      </c>
      <c r="E3" s="389" t="s">
        <v>534</v>
      </c>
      <c r="F3" s="389" t="s">
        <v>421</v>
      </c>
    </row>
    <row r="4" spans="1:6">
      <c r="A4" s="398" t="s">
        <v>151</v>
      </c>
      <c r="B4" s="23">
        <v>1</v>
      </c>
      <c r="C4" s="459">
        <v>4991944.6500000004</v>
      </c>
      <c r="D4" s="459">
        <v>7543.38</v>
      </c>
      <c r="E4" s="459">
        <v>-49629.63</v>
      </c>
      <c r="F4" s="459">
        <v>4949858.4000000004</v>
      </c>
    </row>
    <row r="5" spans="1:6">
      <c r="A5" s="399" t="s">
        <v>198</v>
      </c>
      <c r="B5" s="23">
        <v>1</v>
      </c>
      <c r="C5" s="459">
        <v>4991944.6500000004</v>
      </c>
      <c r="D5" s="459">
        <v>7543.38</v>
      </c>
      <c r="E5" s="459">
        <v>-49629.63</v>
      </c>
      <c r="F5" s="459">
        <v>4949858.4000000004</v>
      </c>
    </row>
    <row r="6" spans="1:6">
      <c r="A6" s="398" t="s">
        <v>29</v>
      </c>
      <c r="B6" s="23">
        <v>2</v>
      </c>
      <c r="C6" s="459">
        <v>4200000</v>
      </c>
      <c r="D6" s="459">
        <v>75666.66</v>
      </c>
      <c r="E6" s="459">
        <v>-40108.339999999997</v>
      </c>
      <c r="F6" s="459">
        <v>4235558.32</v>
      </c>
    </row>
    <row r="7" spans="1:6">
      <c r="A7" s="399" t="s">
        <v>182</v>
      </c>
      <c r="B7" s="23">
        <v>1</v>
      </c>
      <c r="C7" s="459">
        <v>1200000</v>
      </c>
      <c r="D7" s="459">
        <v>20666.66</v>
      </c>
      <c r="E7" s="459">
        <v>-11483.34</v>
      </c>
      <c r="F7" s="459">
        <v>1209183.3199999998</v>
      </c>
    </row>
    <row r="8" spans="1:6">
      <c r="A8" s="399" t="s">
        <v>168</v>
      </c>
      <c r="B8" s="23">
        <v>1</v>
      </c>
      <c r="C8" s="459">
        <v>3000000</v>
      </c>
      <c r="D8" s="459">
        <v>55000</v>
      </c>
      <c r="E8" s="459">
        <v>-28625</v>
      </c>
      <c r="F8" s="459">
        <v>3026375</v>
      </c>
    </row>
    <row r="9" spans="1:6">
      <c r="A9" s="398" t="s">
        <v>32</v>
      </c>
      <c r="B9" s="23">
        <v>1</v>
      </c>
      <c r="C9" s="459">
        <v>750000</v>
      </c>
      <c r="D9" s="459">
        <v>4125</v>
      </c>
      <c r="E9" s="459">
        <v>-5879.45</v>
      </c>
      <c r="F9" s="459">
        <v>748245.55</v>
      </c>
    </row>
    <row r="10" spans="1:6">
      <c r="A10" s="399" t="s">
        <v>190</v>
      </c>
      <c r="B10" s="23">
        <v>1</v>
      </c>
      <c r="C10" s="459">
        <v>750000</v>
      </c>
      <c r="D10" s="459">
        <v>4125</v>
      </c>
      <c r="E10" s="459">
        <v>-5879.45</v>
      </c>
      <c r="F10" s="459">
        <v>748245.55</v>
      </c>
    </row>
    <row r="11" spans="1:6">
      <c r="A11" s="398" t="s">
        <v>27</v>
      </c>
      <c r="B11" s="23">
        <v>1</v>
      </c>
      <c r="C11" s="459">
        <v>499771.92</v>
      </c>
      <c r="D11" s="459"/>
      <c r="E11" s="459">
        <v>-5000</v>
      </c>
      <c r="F11" s="459">
        <v>494771.92</v>
      </c>
    </row>
    <row r="12" spans="1:6">
      <c r="A12" s="399" t="s">
        <v>313</v>
      </c>
      <c r="B12" s="23">
        <v>1</v>
      </c>
      <c r="C12" s="459">
        <v>499771.92</v>
      </c>
      <c r="D12" s="459"/>
      <c r="E12" s="459">
        <v>-5000</v>
      </c>
      <c r="F12" s="459">
        <v>494771.92</v>
      </c>
    </row>
    <row r="13" spans="1:6">
      <c r="A13" s="398" t="s">
        <v>71</v>
      </c>
      <c r="B13" s="23">
        <v>1</v>
      </c>
      <c r="C13" s="459">
        <v>1988171.68</v>
      </c>
      <c r="D13" s="459">
        <v>1487.54</v>
      </c>
      <c r="E13" s="459">
        <v>-19972.22</v>
      </c>
      <c r="F13" s="459">
        <v>1969687</v>
      </c>
    </row>
    <row r="14" spans="1:6">
      <c r="A14" s="399" t="s">
        <v>477</v>
      </c>
      <c r="B14" s="23">
        <v>1</v>
      </c>
      <c r="C14" s="459">
        <v>1988171.68</v>
      </c>
      <c r="D14" s="459">
        <v>1487.54</v>
      </c>
      <c r="E14" s="459">
        <v>-19972.22</v>
      </c>
      <c r="F14" s="459">
        <v>1969687</v>
      </c>
    </row>
    <row r="15" spans="1:6">
      <c r="A15" s="398" t="s">
        <v>405</v>
      </c>
      <c r="B15" s="23">
        <v>6</v>
      </c>
      <c r="C15" s="459">
        <v>12429888.25</v>
      </c>
      <c r="D15" s="459">
        <v>88822.58</v>
      </c>
      <c r="E15" s="459">
        <v>-120589.64</v>
      </c>
      <c r="F15" s="459">
        <v>12398121.190000001</v>
      </c>
    </row>
    <row r="64" s="389" customFormat="1"/>
    <row r="65" spans="1:5" s="389" customFormat="1"/>
    <row r="66" spans="1:5" s="389" customFormat="1"/>
    <row r="67" spans="1:5" s="389" customFormat="1"/>
    <row r="68" spans="1:5" s="389" customFormat="1"/>
    <row r="71" spans="1:5">
      <c r="A71" s="397" t="s">
        <v>404</v>
      </c>
      <c r="B71" t="s">
        <v>418</v>
      </c>
    </row>
    <row r="72" spans="1:5">
      <c r="A72" s="398" t="s">
        <v>313</v>
      </c>
      <c r="B72" s="451">
        <v>494771.92</v>
      </c>
      <c r="E72" s="417"/>
    </row>
    <row r="73" spans="1:5">
      <c r="A73" s="398" t="s">
        <v>190</v>
      </c>
      <c r="B73" s="451">
        <v>748245.55</v>
      </c>
      <c r="E73" s="417"/>
    </row>
    <row r="74" spans="1:5">
      <c r="A74" s="398" t="s">
        <v>198</v>
      </c>
      <c r="B74" s="451">
        <v>4949858.4000000004</v>
      </c>
      <c r="E74" s="417"/>
    </row>
    <row r="75" spans="1:5">
      <c r="A75" s="398" t="s">
        <v>182</v>
      </c>
      <c r="B75" s="451">
        <v>1209183.3199999998</v>
      </c>
      <c r="E75" s="417"/>
    </row>
    <row r="76" spans="1:5">
      <c r="A76" s="398" t="s">
        <v>168</v>
      </c>
      <c r="B76" s="451">
        <v>3026375</v>
      </c>
      <c r="E76" s="417"/>
    </row>
    <row r="77" spans="1:5">
      <c r="A77" s="398" t="s">
        <v>477</v>
      </c>
      <c r="B77" s="451">
        <v>1969687</v>
      </c>
      <c r="E77" s="417"/>
    </row>
    <row r="78" spans="1:5">
      <c r="A78" s="398" t="s">
        <v>405</v>
      </c>
      <c r="B78" s="451">
        <v>12398121.189999999</v>
      </c>
      <c r="E78" s="417"/>
    </row>
    <row r="79" spans="1:5">
      <c r="E79" s="417"/>
    </row>
    <row r="80" spans="1:5">
      <c r="E80" s="417"/>
    </row>
    <row r="81" spans="5:5">
      <c r="E81" s="417"/>
    </row>
    <row r="82" spans="5:5">
      <c r="E82" s="417"/>
    </row>
    <row r="83" spans="5:5">
      <c r="E83" s="417"/>
    </row>
    <row r="84" spans="5:5">
      <c r="E84" s="417"/>
    </row>
    <row r="85" spans="5:5">
      <c r="E85" s="417"/>
    </row>
    <row r="86" spans="5:5">
      <c r="E86" s="417"/>
    </row>
    <row r="87" spans="5:5">
      <c r="E87" s="417"/>
    </row>
    <row r="88" spans="5:5">
      <c r="E88" s="417"/>
    </row>
    <row r="89" spans="5:5">
      <c r="E89" s="417"/>
    </row>
    <row r="90" spans="5:5">
      <c r="E90" s="417"/>
    </row>
    <row r="91" spans="5:5">
      <c r="E91" s="417"/>
    </row>
    <row r="92" spans="5:5">
      <c r="E92" s="417"/>
    </row>
    <row r="93" spans="5:5">
      <c r="E93" s="417"/>
    </row>
    <row r="94" spans="5:5">
      <c r="E94" s="417"/>
    </row>
    <row r="95" spans="5:5">
      <c r="E95" s="417"/>
    </row>
    <row r="96" spans="5:5">
      <c r="E96" s="417"/>
    </row>
    <row r="97" spans="5:5">
      <c r="E97" s="417"/>
    </row>
    <row r="98" spans="5:5">
      <c r="E98" s="417"/>
    </row>
    <row r="99" spans="5:5">
      <c r="E99" s="417"/>
    </row>
    <row r="100" spans="5:5">
      <c r="E100" s="417"/>
    </row>
    <row r="101" spans="5:5">
      <c r="E101" s="417"/>
    </row>
    <row r="102" spans="5:5">
      <c r="E102" s="417"/>
    </row>
    <row r="103" spans="5:5">
      <c r="E103" s="417"/>
    </row>
    <row r="104" spans="5:5">
      <c r="E104" s="417"/>
    </row>
    <row r="105" spans="5:5">
      <c r="E105" s="417"/>
    </row>
    <row r="106" spans="5:5">
      <c r="E106" s="417"/>
    </row>
    <row r="107" spans="5:5">
      <c r="E107" s="417"/>
    </row>
    <row r="108" spans="5:5">
      <c r="E108" s="417"/>
    </row>
    <row r="109" spans="5:5">
      <c r="E109" s="417"/>
    </row>
    <row r="110" spans="5:5">
      <c r="E110" s="417"/>
    </row>
    <row r="111" spans="5:5">
      <c r="E111" s="417"/>
    </row>
    <row r="112" spans="5:5">
      <c r="E112" s="417"/>
    </row>
    <row r="113" spans="1:5">
      <c r="E113" s="417"/>
    </row>
    <row r="114" spans="1:5">
      <c r="E114" s="417"/>
    </row>
    <row r="115" spans="1:5">
      <c r="E115" s="417"/>
    </row>
    <row r="116" spans="1:5">
      <c r="E116" s="417"/>
    </row>
    <row r="117" spans="1:5">
      <c r="E117" s="417"/>
    </row>
    <row r="118" spans="1:5">
      <c r="E118" s="417"/>
    </row>
    <row r="119" spans="1:5" s="389" customFormat="1">
      <c r="E119" s="417"/>
    </row>
    <row r="120" spans="1:5" s="389" customFormat="1">
      <c r="E120" s="417"/>
    </row>
    <row r="121" spans="1:5" s="389" customFormat="1">
      <c r="E121" s="417"/>
    </row>
    <row r="122" spans="1:5" s="389" customFormat="1">
      <c r="E122" s="417"/>
    </row>
    <row r="124" spans="1:5">
      <c r="A124" s="397" t="s">
        <v>404</v>
      </c>
      <c r="B124" t="s">
        <v>418</v>
      </c>
      <c r="C124" s="397"/>
      <c r="D124" s="397"/>
      <c r="E124" s="397"/>
    </row>
    <row r="125" spans="1:5">
      <c r="A125" s="398" t="s">
        <v>151</v>
      </c>
      <c r="B125" s="451">
        <v>4949858.4000000004</v>
      </c>
    </row>
    <row r="126" spans="1:5">
      <c r="A126" s="398" t="s">
        <v>29</v>
      </c>
      <c r="B126" s="451">
        <v>4235558.32</v>
      </c>
    </row>
    <row r="127" spans="1:5">
      <c r="A127" s="398" t="s">
        <v>32</v>
      </c>
      <c r="B127" s="451">
        <v>748245.55</v>
      </c>
    </row>
    <row r="128" spans="1:5">
      <c r="A128" s="398" t="s">
        <v>27</v>
      </c>
      <c r="B128" s="451">
        <v>494771.92</v>
      </c>
    </row>
    <row r="129" spans="1:2">
      <c r="A129" s="398" t="s">
        <v>71</v>
      </c>
      <c r="B129" s="451">
        <v>1969687</v>
      </c>
    </row>
    <row r="130" spans="1:2">
      <c r="A130" s="398" t="s">
        <v>405</v>
      </c>
      <c r="B130" s="451">
        <v>12398121.190000001</v>
      </c>
    </row>
    <row r="141" spans="1:2">
      <c r="A141" s="454" t="s">
        <v>464</v>
      </c>
      <c r="B141" s="453" t="s">
        <v>465</v>
      </c>
    </row>
    <row r="142" spans="1:2">
      <c r="A142" s="462" t="s">
        <v>151</v>
      </c>
      <c r="B142" s="461">
        <v>4949858.4000000004</v>
      </c>
    </row>
    <row r="143" spans="1:2">
      <c r="A143" s="462" t="s">
        <v>29</v>
      </c>
      <c r="B143" s="461">
        <v>4235558.32</v>
      </c>
    </row>
    <row r="144" spans="1:2">
      <c r="A144" s="462" t="s">
        <v>71</v>
      </c>
      <c r="B144" s="461">
        <v>1969687</v>
      </c>
    </row>
    <row r="145" spans="1:2">
      <c r="A145" s="462" t="s">
        <v>32</v>
      </c>
      <c r="B145" s="461">
        <v>748245.55</v>
      </c>
    </row>
    <row r="146" spans="1:2">
      <c r="A146" s="462" t="s">
        <v>27</v>
      </c>
      <c r="B146" s="461">
        <v>494771.92</v>
      </c>
    </row>
    <row r="147" spans="1:2">
      <c r="A147" s="462"/>
      <c r="B147" s="461"/>
    </row>
    <row r="148" spans="1:2">
      <c r="A148" s="462"/>
      <c r="B148" s="461"/>
    </row>
    <row r="149" spans="1:2">
      <c r="A149" s="462"/>
      <c r="B149" s="461"/>
    </row>
    <row r="150" spans="1:2">
      <c r="A150" s="462"/>
      <c r="B150" s="461"/>
    </row>
    <row r="151" spans="1:2">
      <c r="A151" s="462"/>
      <c r="B151" s="461"/>
    </row>
    <row r="152" spans="1:2">
      <c r="A152" s="462"/>
      <c r="B152" s="461"/>
    </row>
    <row r="153" spans="1:2">
      <c r="A153" s="462"/>
      <c r="B153" s="461"/>
    </row>
    <row r="154" spans="1:2">
      <c r="A154" s="462"/>
      <c r="B154" s="461"/>
    </row>
    <row r="171" spans="1:2">
      <c r="A171" s="389"/>
      <c r="B171" s="389"/>
    </row>
  </sheetData>
  <autoFilter ref="A141:B141" xr:uid="{B0B4735A-74D8-4A8A-BD23-CE7D474882A9}">
    <sortState xmlns:xlrd2="http://schemas.microsoft.com/office/spreadsheetml/2017/richdata2" ref="A142:B146">
      <sortCondition descending="1" ref="B141"/>
    </sortState>
  </autoFilter>
  <sortState xmlns:xlrd2="http://schemas.microsoft.com/office/spreadsheetml/2017/richdata2" ref="A142:B154">
    <sortCondition descending="1" ref="B125:B137"/>
  </sortState>
  <pageMargins left="0.7" right="0.7" top="0.75" bottom="0.75" header="0.3" footer="0.3"/>
  <pageSetup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36"/>
  <sheetViews>
    <sheetView showGridLines="0" topLeftCell="H1" zoomScale="106" zoomScaleNormal="106" workbookViewId="0">
      <selection activeCell="R11" sqref="R11:R12"/>
    </sheetView>
  </sheetViews>
  <sheetFormatPr defaultColWidth="11.453125" defaultRowHeight="10"/>
  <cols>
    <col min="1" max="1" width="29.81640625" style="287" bestFit="1" customWidth="1"/>
    <col min="2" max="2" width="19.7265625" style="287" customWidth="1"/>
    <col min="3" max="3" width="16.453125" style="287" bestFit="1" customWidth="1"/>
    <col min="4" max="4" width="14.453125" style="408" bestFit="1" customWidth="1"/>
    <col min="5" max="5" width="14.7265625" style="287" bestFit="1" customWidth="1"/>
    <col min="6" max="6" width="22.81640625" style="287" bestFit="1" customWidth="1"/>
    <col min="7" max="7" width="22.81640625" style="416" customWidth="1"/>
    <col min="8" max="8" width="22.81640625" style="287" bestFit="1" customWidth="1"/>
    <col min="9" max="12" width="11.453125" style="287"/>
    <col min="13" max="13" width="12.453125" style="287" bestFit="1" customWidth="1"/>
    <col min="14" max="14" width="12.54296875" style="287" bestFit="1" customWidth="1"/>
    <col min="15" max="15" width="11.54296875" style="287" bestFit="1" customWidth="1"/>
    <col min="16" max="16" width="12.453125" style="287" bestFit="1" customWidth="1"/>
    <col min="17" max="16384" width="11.453125" style="287"/>
  </cols>
  <sheetData>
    <row r="1" spans="1:19" s="142" customFormat="1">
      <c r="D1" s="405"/>
    </row>
    <row r="2" spans="1:19" s="117" customFormat="1" ht="12.5">
      <c r="A2"/>
      <c r="B2" s="400" t="s">
        <v>64</v>
      </c>
      <c r="C2" s="401" t="s">
        <v>65</v>
      </c>
      <c r="D2" s="406" t="s">
        <v>407</v>
      </c>
      <c r="E2" s="402" t="s">
        <v>66</v>
      </c>
      <c r="F2" s="403" t="s">
        <v>67</v>
      </c>
      <c r="G2" s="403" t="s">
        <v>533</v>
      </c>
      <c r="H2" s="403" t="s">
        <v>63</v>
      </c>
    </row>
    <row r="3" spans="1:19" s="117" customFormat="1" ht="12.5">
      <c r="A3"/>
      <c r="B3" s="409" t="s">
        <v>151</v>
      </c>
      <c r="C3" s="409"/>
      <c r="D3" s="410">
        <f>D4</f>
        <v>1</v>
      </c>
      <c r="E3" s="411">
        <f t="shared" ref="E3:H3" si="0">E4</f>
        <v>4991944.6500000004</v>
      </c>
      <c r="F3" s="411">
        <f t="shared" si="0"/>
        <v>7543.38</v>
      </c>
      <c r="G3" s="411">
        <f t="shared" si="0"/>
        <v>-49629.63</v>
      </c>
      <c r="H3" s="411">
        <f t="shared" si="0"/>
        <v>4949858.4000000004</v>
      </c>
      <c r="I3" s="465">
        <f t="shared" ref="I3:I14" si="1">H3/$H$14</f>
        <v>0.39924262105071423</v>
      </c>
      <c r="J3" s="291"/>
      <c r="K3" s="501" t="s">
        <v>477</v>
      </c>
      <c r="L3" s="501" t="s">
        <v>549</v>
      </c>
      <c r="M3" s="502">
        <v>1988171.68</v>
      </c>
      <c r="N3" s="483">
        <v>1487.54</v>
      </c>
      <c r="O3" s="483">
        <v>-19972.22</v>
      </c>
      <c r="P3" s="483">
        <v>1969687</v>
      </c>
      <c r="Q3" s="484">
        <f>+M3+O3</f>
        <v>1968199.46</v>
      </c>
      <c r="R3" s="483">
        <v>1487.54</v>
      </c>
    </row>
    <row r="4" spans="1:19" s="117" customFormat="1" ht="12.5">
      <c r="A4"/>
      <c r="B4" s="389"/>
      <c r="C4" s="117" t="s">
        <v>198</v>
      </c>
      <c r="D4" s="407">
        <v>1</v>
      </c>
      <c r="E4" s="404">
        <v>4991944.6500000004</v>
      </c>
      <c r="F4" s="404">
        <v>7543.38</v>
      </c>
      <c r="G4" s="404">
        <v>-49629.63</v>
      </c>
      <c r="H4" s="404">
        <v>4949858.4000000004</v>
      </c>
      <c r="I4" s="465">
        <f t="shared" si="1"/>
        <v>0.39924262105071423</v>
      </c>
      <c r="J4" s="291"/>
      <c r="K4" s="501" t="s">
        <v>182</v>
      </c>
      <c r="L4" s="501" t="s">
        <v>549</v>
      </c>
      <c r="M4" s="502">
        <v>1200000</v>
      </c>
      <c r="N4" s="483">
        <v>20666.66</v>
      </c>
      <c r="O4" s="483">
        <v>-11483.34</v>
      </c>
      <c r="P4" s="483">
        <v>1209183.3199999998</v>
      </c>
      <c r="Q4" s="484">
        <f t="shared" ref="Q4:Q8" si="2">+M4+O4</f>
        <v>1188516.6599999999</v>
      </c>
      <c r="R4" s="483">
        <v>20666.66</v>
      </c>
    </row>
    <row r="5" spans="1:19" s="117" customFormat="1" ht="12.5">
      <c r="A5"/>
      <c r="B5" s="409" t="s">
        <v>29</v>
      </c>
      <c r="C5" s="409"/>
      <c r="D5" s="410">
        <f>SUM(D6:D7)</f>
        <v>2</v>
      </c>
      <c r="E5" s="411">
        <f>SUM(E6:E7)</f>
        <v>4200000</v>
      </c>
      <c r="F5" s="411">
        <f>SUM(F6:F7)</f>
        <v>75666.66</v>
      </c>
      <c r="G5" s="411">
        <f>SUM(G6:G7)</f>
        <v>-40108.339999999997</v>
      </c>
      <c r="H5" s="411">
        <f>SUM(H6:H7)</f>
        <v>4235558.32</v>
      </c>
      <c r="I5" s="465">
        <f t="shared" si="1"/>
        <v>0.34162904645715919</v>
      </c>
      <c r="J5" s="291"/>
      <c r="K5" s="501" t="s">
        <v>190</v>
      </c>
      <c r="L5" s="501" t="s">
        <v>549</v>
      </c>
      <c r="M5" s="502">
        <v>750000</v>
      </c>
      <c r="N5" s="483">
        <v>4125</v>
      </c>
      <c r="O5" s="483">
        <v>-5879.45</v>
      </c>
      <c r="P5" s="483">
        <v>748245.55</v>
      </c>
      <c r="Q5" s="484">
        <f t="shared" si="2"/>
        <v>744120.55</v>
      </c>
      <c r="R5" s="483">
        <v>4125</v>
      </c>
    </row>
    <row r="6" spans="1:19" s="117" customFormat="1" ht="12.5">
      <c r="A6"/>
      <c r="B6" s="389"/>
      <c r="C6" s="117" t="s">
        <v>182</v>
      </c>
      <c r="D6" s="407">
        <v>1</v>
      </c>
      <c r="E6" s="404">
        <v>1200000</v>
      </c>
      <c r="F6" s="404">
        <v>20666.66</v>
      </c>
      <c r="G6" s="404">
        <v>-11483.34</v>
      </c>
      <c r="H6" s="404">
        <v>1209183.3199999998</v>
      </c>
      <c r="I6" s="465">
        <f t="shared" si="1"/>
        <v>9.7529561251207583E-2</v>
      </c>
      <c r="J6" s="291"/>
      <c r="K6" s="501" t="s">
        <v>313</v>
      </c>
      <c r="L6" s="501" t="s">
        <v>549</v>
      </c>
      <c r="M6" s="502">
        <v>499771.92</v>
      </c>
      <c r="N6" s="483">
        <v>0</v>
      </c>
      <c r="O6" s="483">
        <v>-5000</v>
      </c>
      <c r="P6" s="483">
        <v>494771.92</v>
      </c>
      <c r="Q6" s="484">
        <f t="shared" si="2"/>
        <v>494771.92</v>
      </c>
      <c r="R6" s="483">
        <v>0</v>
      </c>
    </row>
    <row r="7" spans="1:19" s="117" customFormat="1" ht="12.5">
      <c r="A7"/>
      <c r="B7" s="389"/>
      <c r="C7" s="117" t="s">
        <v>168</v>
      </c>
      <c r="D7" s="407">
        <v>1</v>
      </c>
      <c r="E7" s="404">
        <v>3000000</v>
      </c>
      <c r="F7" s="404">
        <v>55000</v>
      </c>
      <c r="G7" s="404">
        <v>-28625</v>
      </c>
      <c r="H7" s="404">
        <v>3026375</v>
      </c>
      <c r="I7" s="465">
        <f t="shared" si="1"/>
        <v>0.24409948520595157</v>
      </c>
      <c r="J7" s="291"/>
      <c r="K7" s="501" t="s">
        <v>168</v>
      </c>
      <c r="L7" s="501" t="s">
        <v>549</v>
      </c>
      <c r="M7" s="502">
        <v>3000000</v>
      </c>
      <c r="N7" s="483">
        <v>55000</v>
      </c>
      <c r="O7" s="483">
        <v>-28625</v>
      </c>
      <c r="P7" s="483">
        <v>3026375</v>
      </c>
      <c r="Q7" s="484">
        <f t="shared" si="2"/>
        <v>2971375</v>
      </c>
      <c r="R7" s="483">
        <v>55000</v>
      </c>
    </row>
    <row r="8" spans="1:19" s="117" customFormat="1" ht="12.5">
      <c r="A8"/>
      <c r="B8" s="409" t="s">
        <v>32</v>
      </c>
      <c r="C8" s="409"/>
      <c r="D8" s="410">
        <f>SUM(D9:D9)</f>
        <v>1</v>
      </c>
      <c r="E8" s="411">
        <f>SUM(E9:E9)</f>
        <v>750000</v>
      </c>
      <c r="F8" s="411">
        <f>SUM(F9:F9)</f>
        <v>4125</v>
      </c>
      <c r="G8" s="411">
        <f>SUM(G9:G9)</f>
        <v>-5879.45</v>
      </c>
      <c r="H8" s="411">
        <f>SUM(H9:H9)</f>
        <v>748245.55</v>
      </c>
      <c r="I8" s="465">
        <f t="shared" si="1"/>
        <v>6.0351527342990909E-2</v>
      </c>
      <c r="J8" s="291"/>
      <c r="K8" s="501" t="s">
        <v>198</v>
      </c>
      <c r="L8" s="501" t="s">
        <v>548</v>
      </c>
      <c r="M8" s="502">
        <v>4991944.6500000004</v>
      </c>
      <c r="N8" s="483">
        <v>7543.38</v>
      </c>
      <c r="O8" s="483">
        <v>-49629.63</v>
      </c>
      <c r="P8" s="483">
        <v>4949858.4000000004</v>
      </c>
      <c r="Q8" s="484">
        <f t="shared" si="2"/>
        <v>4942315.0200000005</v>
      </c>
      <c r="R8" s="483">
        <v>7543.38</v>
      </c>
    </row>
    <row r="9" spans="1:19" s="117" customFormat="1" ht="12.5">
      <c r="A9"/>
      <c r="B9" s="389"/>
      <c r="C9" s="117" t="s">
        <v>190</v>
      </c>
      <c r="D9" s="407">
        <v>1</v>
      </c>
      <c r="E9" s="404">
        <v>750000</v>
      </c>
      <c r="F9" s="404">
        <v>4125</v>
      </c>
      <c r="G9" s="404">
        <v>-5879.45</v>
      </c>
      <c r="H9" s="404">
        <v>748245.55</v>
      </c>
      <c r="I9" s="465">
        <f t="shared" si="1"/>
        <v>6.0351527342990909E-2</v>
      </c>
      <c r="J9" s="291"/>
      <c r="K9" s="483"/>
    </row>
    <row r="10" spans="1:19" s="117" customFormat="1" ht="12.5">
      <c r="A10"/>
      <c r="B10" s="409" t="s">
        <v>27</v>
      </c>
      <c r="C10" s="409"/>
      <c r="D10" s="410">
        <f>SUM(D11:D11)</f>
        <v>1</v>
      </c>
      <c r="E10" s="411">
        <f>SUM(E11:E11)</f>
        <v>499771.92</v>
      </c>
      <c r="F10" s="411">
        <f>SUM(F11:F11)</f>
        <v>0</v>
      </c>
      <c r="G10" s="411">
        <f>SUM(G11:G11)</f>
        <v>-5000</v>
      </c>
      <c r="H10" s="411">
        <f>SUM(H11:H11)</f>
        <v>494771.92</v>
      </c>
      <c r="I10" s="465">
        <f t="shared" si="1"/>
        <v>3.9907007877860556E-2</v>
      </c>
      <c r="J10" s="291"/>
      <c r="N10" s="483"/>
    </row>
    <row r="11" spans="1:19" s="117" customFormat="1" ht="12.5">
      <c r="A11"/>
      <c r="B11" s="389"/>
      <c r="C11" s="117" t="s">
        <v>313</v>
      </c>
      <c r="D11" s="407">
        <v>1</v>
      </c>
      <c r="E11" s="404">
        <v>499771.92</v>
      </c>
      <c r="F11" s="404">
        <v>0</v>
      </c>
      <c r="G11" s="404">
        <v>-5000</v>
      </c>
      <c r="H11" s="404">
        <v>494771.92</v>
      </c>
      <c r="I11" s="465">
        <f t="shared" si="1"/>
        <v>3.9907007877860556E-2</v>
      </c>
      <c r="J11" s="291"/>
      <c r="N11" s="484"/>
      <c r="P11" s="117" t="s">
        <v>548</v>
      </c>
      <c r="Q11" s="484">
        <f t="shared" ref="Q11:R11" si="3">+Q8</f>
        <v>4942315.0200000005</v>
      </c>
      <c r="R11" s="484">
        <f t="shared" si="3"/>
        <v>7543.38</v>
      </c>
      <c r="S11" s="484">
        <f>+Q11+R11</f>
        <v>4949858.4000000004</v>
      </c>
    </row>
    <row r="12" spans="1:19" s="117" customFormat="1" ht="12.5">
      <c r="A12"/>
      <c r="B12" s="409" t="s">
        <v>71</v>
      </c>
      <c r="C12" s="409"/>
      <c r="D12" s="410">
        <f>SUM(D13:D13)</f>
        <v>1</v>
      </c>
      <c r="E12" s="411">
        <f>SUM(E13:E13)</f>
        <v>1988171.68</v>
      </c>
      <c r="F12" s="411">
        <f>SUM(F13:F13)</f>
        <v>1487.54</v>
      </c>
      <c r="G12" s="411">
        <f>SUM(G13:G13)</f>
        <v>-19972.22</v>
      </c>
      <c r="H12" s="411">
        <f>SUM(H13:H13)</f>
        <v>1969687</v>
      </c>
      <c r="I12" s="465">
        <f t="shared" si="1"/>
        <v>0.15886979727127509</v>
      </c>
      <c r="J12" s="291"/>
      <c r="P12" s="117" t="s">
        <v>549</v>
      </c>
      <c r="Q12" s="484">
        <f>+SUM(Q3:Q7)</f>
        <v>7366983.5899999999</v>
      </c>
      <c r="R12" s="484">
        <f>+SUM(R3:R7)</f>
        <v>81279.199999999997</v>
      </c>
      <c r="S12" s="484">
        <f>+Q12+R12</f>
        <v>7448262.79</v>
      </c>
    </row>
    <row r="13" spans="1:19" s="117" customFormat="1" ht="12.5">
      <c r="A13"/>
      <c r="B13" s="389"/>
      <c r="C13" s="117" t="s">
        <v>477</v>
      </c>
      <c r="D13" s="407">
        <v>1</v>
      </c>
      <c r="E13" s="404">
        <v>1988171.68</v>
      </c>
      <c r="F13" s="404">
        <v>1487.54</v>
      </c>
      <c r="G13" s="404">
        <v>-19972.22</v>
      </c>
      <c r="H13" s="404">
        <v>1969687</v>
      </c>
      <c r="I13" s="465">
        <f t="shared" si="1"/>
        <v>0.15886979727127509</v>
      </c>
      <c r="J13" s="291"/>
    </row>
    <row r="14" spans="1:19" s="117" customFormat="1" ht="12.5">
      <c r="A14"/>
      <c r="B14" s="412" t="s">
        <v>63</v>
      </c>
      <c r="C14" s="412"/>
      <c r="D14" s="413">
        <f t="shared" ref="D14:G14" si="4">+D12+D10+D8+D5+D3</f>
        <v>6</v>
      </c>
      <c r="E14" s="414">
        <f t="shared" si="4"/>
        <v>12429888.25</v>
      </c>
      <c r="F14" s="414">
        <f t="shared" si="4"/>
        <v>88822.58</v>
      </c>
      <c r="G14" s="414">
        <f t="shared" si="4"/>
        <v>-120589.63999999998</v>
      </c>
      <c r="H14" s="414">
        <f>+H12+H10+H8+H5+H3</f>
        <v>12398121.190000001</v>
      </c>
      <c r="I14" s="465">
        <f t="shared" si="1"/>
        <v>1</v>
      </c>
      <c r="J14" s="291"/>
    </row>
    <row r="15" spans="1:19" s="117" customFormat="1" ht="12.5">
      <c r="A15"/>
      <c r="B15" s="389"/>
      <c r="D15" s="407"/>
      <c r="J15" s="291"/>
    </row>
    <row r="16" spans="1:19" s="117" customFormat="1" ht="12.5">
      <c r="A16"/>
      <c r="B16" s="389"/>
      <c r="D16" s="407"/>
      <c r="H16" s="469">
        <f>H14-'LOCFUND EEFF Summary'!B6</f>
        <v>0</v>
      </c>
      <c r="J16" s="291"/>
    </row>
    <row r="17" spans="1:13" s="117" customFormat="1" ht="12.5">
      <c r="A17"/>
      <c r="B17" s="389"/>
      <c r="D17" s="407"/>
      <c r="J17" s="291"/>
    </row>
    <row r="18" spans="1:13" s="117" customFormat="1" ht="12.5">
      <c r="A18"/>
      <c r="B18" s="389"/>
      <c r="D18" s="407"/>
      <c r="H18" s="404"/>
    </row>
    <row r="19" spans="1:13" s="117" customFormat="1" ht="12.5">
      <c r="A19"/>
      <c r="B19" s="389"/>
      <c r="D19" s="407"/>
    </row>
    <row r="20" spans="1:13" s="117" customFormat="1" ht="12.5">
      <c r="A20"/>
      <c r="B20" s="389"/>
      <c r="D20" s="407"/>
    </row>
    <row r="21" spans="1:13" s="117" customFormat="1" ht="12.5">
      <c r="A21"/>
      <c r="B21" s="389"/>
      <c r="D21" s="407"/>
    </row>
    <row r="22" spans="1:13" s="117" customFormat="1" ht="12.5">
      <c r="A22"/>
      <c r="B22" s="389"/>
      <c r="D22" s="407"/>
    </row>
    <row r="23" spans="1:13" s="117" customFormat="1" ht="12.5">
      <c r="A23"/>
      <c r="B23" s="389"/>
      <c r="D23" s="407"/>
    </row>
    <row r="24" spans="1:13" s="117" customFormat="1" ht="12.5">
      <c r="A24"/>
      <c r="B24" s="389"/>
      <c r="D24" s="407"/>
    </row>
    <row r="25" spans="1:13" s="117" customFormat="1" ht="12.5">
      <c r="A25"/>
      <c r="B25" s="389"/>
      <c r="D25" s="407"/>
    </row>
    <row r="26" spans="1:13" s="117" customFormat="1" ht="12.5">
      <c r="A26"/>
      <c r="B26" s="389"/>
      <c r="D26" s="407"/>
    </row>
    <row r="27" spans="1:13" s="117" customFormat="1" ht="12.5">
      <c r="A27"/>
      <c r="B27" s="389"/>
      <c r="D27" s="407"/>
    </row>
    <row r="28" spans="1:13" s="117" customFormat="1" ht="12.5">
      <c r="A28"/>
      <c r="B28" s="389"/>
      <c r="D28" s="407"/>
    </row>
    <row r="29" spans="1:13" s="117" customFormat="1" ht="12.5">
      <c r="A29"/>
      <c r="B29" s="389"/>
      <c r="D29" s="407"/>
    </row>
    <row r="30" spans="1:13" s="117" customFormat="1" ht="12.5">
      <c r="A30"/>
      <c r="B30" s="389"/>
      <c r="D30" s="407"/>
    </row>
    <row r="31" spans="1:13" s="117" customFormat="1" ht="12.5">
      <c r="A31"/>
      <c r="B31" s="389"/>
      <c r="D31" s="407"/>
      <c r="K31" s="287"/>
      <c r="L31" s="287"/>
      <c r="M31" s="287"/>
    </row>
    <row r="32" spans="1:13" s="117" customFormat="1" ht="12.5">
      <c r="A32"/>
      <c r="B32" s="389"/>
      <c r="D32" s="407"/>
      <c r="K32" s="287"/>
      <c r="L32" s="287"/>
      <c r="M32" s="287"/>
    </row>
    <row r="33" spans="1:13" s="117" customFormat="1" ht="12.5">
      <c r="A33"/>
      <c r="B33" s="389"/>
      <c r="D33" s="407"/>
      <c r="K33" s="287"/>
      <c r="L33" s="287"/>
      <c r="M33" s="287"/>
    </row>
    <row r="34" spans="1:13" s="117" customFormat="1" ht="12.5">
      <c r="A34"/>
      <c r="B34" s="389"/>
      <c r="D34" s="407"/>
      <c r="K34" s="287"/>
      <c r="L34" s="287"/>
      <c r="M34" s="287"/>
    </row>
    <row r="35" spans="1:13" s="117" customFormat="1" ht="12.5">
      <c r="A35"/>
      <c r="B35" s="389"/>
      <c r="D35" s="407"/>
      <c r="K35" s="287"/>
      <c r="L35" s="287"/>
      <c r="M35" s="287"/>
    </row>
    <row r="36" spans="1:13" s="117" customFormat="1" ht="12.5">
      <c r="A36"/>
      <c r="B36" s="389"/>
      <c r="D36" s="407"/>
      <c r="K36" s="287"/>
      <c r="L36" s="287"/>
      <c r="M36" s="287"/>
    </row>
    <row r="37" spans="1:13" s="117" customFormat="1" ht="12.5">
      <c r="A37"/>
      <c r="B37" s="389"/>
      <c r="D37" s="407"/>
      <c r="K37" s="287"/>
      <c r="L37" s="287"/>
      <c r="M37" s="287"/>
    </row>
    <row r="38" spans="1:13" s="117" customFormat="1" ht="12.5">
      <c r="A38"/>
      <c r="B38" s="389"/>
      <c r="D38" s="407"/>
      <c r="K38" s="287"/>
      <c r="L38" s="287"/>
      <c r="M38" s="287"/>
    </row>
    <row r="39" spans="1:13" s="117" customFormat="1" ht="12.5">
      <c r="A39"/>
      <c r="B39" s="389"/>
      <c r="D39" s="407"/>
      <c r="K39" s="287"/>
      <c r="L39" s="287"/>
      <c r="M39" s="287"/>
    </row>
    <row r="40" spans="1:13" s="117" customFormat="1" ht="12.5">
      <c r="A40"/>
      <c r="B40" s="389"/>
      <c r="D40" s="407"/>
      <c r="K40" s="287"/>
      <c r="L40" s="287"/>
      <c r="M40" s="287"/>
    </row>
    <row r="41" spans="1:13" s="117" customFormat="1" ht="12.5">
      <c r="A41"/>
      <c r="B41" s="389"/>
      <c r="D41" s="407"/>
      <c r="K41" s="287"/>
      <c r="L41" s="287"/>
      <c r="M41" s="287"/>
    </row>
    <row r="42" spans="1:13" s="117" customFormat="1" ht="12.5">
      <c r="A42"/>
      <c r="B42" s="389"/>
      <c r="D42" s="407"/>
      <c r="K42" s="287"/>
      <c r="L42" s="287"/>
      <c r="M42" s="287"/>
    </row>
    <row r="43" spans="1:13" s="117" customFormat="1" ht="12.5">
      <c r="A43"/>
      <c r="B43" s="389"/>
      <c r="D43" s="407"/>
      <c r="K43" s="287"/>
      <c r="L43" s="287"/>
      <c r="M43" s="287"/>
    </row>
    <row r="44" spans="1:13" s="117" customFormat="1" ht="12.5">
      <c r="A44"/>
      <c r="B44" s="389"/>
      <c r="D44" s="407"/>
      <c r="K44" s="287"/>
      <c r="L44" s="287"/>
      <c r="M44" s="287"/>
    </row>
    <row r="45" spans="1:13" s="117" customFormat="1" ht="12.5">
      <c r="A45"/>
      <c r="B45" s="389"/>
      <c r="D45" s="407"/>
      <c r="K45" s="287"/>
      <c r="L45" s="287"/>
      <c r="M45" s="287"/>
    </row>
    <row r="46" spans="1:13" s="117" customFormat="1" ht="12.5">
      <c r="A46"/>
      <c r="B46" s="389"/>
      <c r="D46" s="407"/>
      <c r="K46" s="287"/>
      <c r="L46" s="287"/>
      <c r="M46" s="287"/>
    </row>
    <row r="47" spans="1:13" s="117" customFormat="1" ht="12.5">
      <c r="A47"/>
      <c r="B47" s="389"/>
      <c r="D47" s="407"/>
      <c r="K47" s="287"/>
      <c r="L47" s="287"/>
      <c r="M47" s="287"/>
    </row>
    <row r="48" spans="1:13" s="117" customFormat="1" ht="12.5">
      <c r="A48"/>
      <c r="B48" s="389"/>
      <c r="D48" s="407"/>
      <c r="K48" s="287"/>
      <c r="L48" s="287"/>
      <c r="M48" s="287"/>
    </row>
    <row r="49" spans="1:13" s="117" customFormat="1" ht="12.5">
      <c r="A49"/>
      <c r="B49" s="389"/>
      <c r="D49" s="407"/>
      <c r="K49" s="287"/>
      <c r="L49" s="287"/>
      <c r="M49" s="287"/>
    </row>
    <row r="50" spans="1:13" s="117" customFormat="1" ht="12.5">
      <c r="A50"/>
      <c r="B50" s="389"/>
      <c r="D50" s="407"/>
      <c r="K50" s="287"/>
      <c r="L50" s="287"/>
      <c r="M50" s="287"/>
    </row>
    <row r="51" spans="1:13" s="117" customFormat="1" ht="12.5">
      <c r="A51"/>
      <c r="B51" s="389"/>
      <c r="D51" s="407"/>
      <c r="K51" s="287"/>
      <c r="L51" s="287"/>
      <c r="M51" s="287"/>
    </row>
    <row r="52" spans="1:13" s="117" customFormat="1" ht="12.5">
      <c r="A52"/>
      <c r="B52" s="389"/>
      <c r="D52" s="407"/>
      <c r="K52" s="287"/>
      <c r="L52" s="287"/>
      <c r="M52" s="287"/>
    </row>
    <row r="53" spans="1:13" s="117" customFormat="1" ht="12.5">
      <c r="A53"/>
      <c r="B53" s="389"/>
      <c r="D53" s="407"/>
      <c r="K53" s="287"/>
      <c r="L53" s="287"/>
      <c r="M53" s="287"/>
    </row>
    <row r="54" spans="1:13" s="117" customFormat="1" ht="12.5">
      <c r="A54"/>
      <c r="B54" s="389"/>
      <c r="D54" s="407"/>
      <c r="K54" s="287"/>
      <c r="L54" s="287"/>
      <c r="M54" s="287"/>
    </row>
    <row r="55" spans="1:13" s="117" customFormat="1" ht="12.5">
      <c r="A55"/>
      <c r="B55" s="389"/>
      <c r="D55" s="407"/>
      <c r="K55" s="287"/>
      <c r="L55" s="287"/>
      <c r="M55" s="287"/>
    </row>
    <row r="56" spans="1:13" s="117" customFormat="1" ht="12.5">
      <c r="A56"/>
      <c r="B56" s="389"/>
      <c r="D56" s="407"/>
      <c r="K56" s="287"/>
      <c r="L56" s="287"/>
      <c r="M56" s="287"/>
    </row>
    <row r="57" spans="1:13" s="117" customFormat="1" ht="12.5">
      <c r="A57"/>
      <c r="B57" s="389"/>
      <c r="D57" s="407"/>
      <c r="K57" s="287"/>
      <c r="L57" s="287"/>
      <c r="M57" s="287"/>
    </row>
    <row r="58" spans="1:13" s="117" customFormat="1" ht="12.5">
      <c r="A58"/>
      <c r="B58" s="389"/>
      <c r="D58" s="407"/>
      <c r="I58" s="287"/>
      <c r="K58" s="287"/>
      <c r="L58" s="287"/>
      <c r="M58" s="287"/>
    </row>
    <row r="59" spans="1:13" s="117" customFormat="1" ht="12.5">
      <c r="A59"/>
      <c r="B59" s="389"/>
      <c r="C59" s="287"/>
      <c r="D59" s="408"/>
      <c r="E59" s="287"/>
      <c r="F59" s="287"/>
      <c r="G59" s="416"/>
      <c r="H59" s="287"/>
      <c r="I59" s="287"/>
      <c r="K59" s="287"/>
      <c r="L59" s="287"/>
      <c r="M59" s="287"/>
    </row>
    <row r="60" spans="1:13" s="117" customFormat="1" ht="12.5">
      <c r="A60"/>
      <c r="B60" s="389"/>
      <c r="C60" s="287"/>
      <c r="D60" s="408"/>
      <c r="E60" s="287"/>
      <c r="F60" s="287"/>
      <c r="G60" s="416"/>
      <c r="H60" s="287"/>
      <c r="I60" s="287"/>
      <c r="K60" s="287"/>
      <c r="L60" s="287"/>
      <c r="M60" s="287"/>
    </row>
    <row r="61" spans="1:13" ht="12.5">
      <c r="A61"/>
      <c r="B61" s="389"/>
    </row>
    <row r="62" spans="1:13" ht="12.5">
      <c r="A62"/>
      <c r="B62" s="389"/>
    </row>
    <row r="63" spans="1:13" ht="12.5">
      <c r="A63"/>
      <c r="B63" s="389"/>
    </row>
    <row r="64" spans="1:13" ht="12.5">
      <c r="A64"/>
      <c r="B64" s="389"/>
    </row>
    <row r="65" spans="1:2" ht="12.5">
      <c r="A65"/>
      <c r="B65" s="389"/>
    </row>
    <row r="66" spans="1:2" ht="12.5">
      <c r="A66"/>
      <c r="B66" s="389"/>
    </row>
    <row r="67" spans="1:2" ht="12.5">
      <c r="A67"/>
      <c r="B67" s="389"/>
    </row>
    <row r="68" spans="1:2" ht="12.5">
      <c r="A68"/>
      <c r="B68" s="389"/>
    </row>
    <row r="69" spans="1:2" ht="12.5">
      <c r="A69"/>
      <c r="B69" s="389"/>
    </row>
    <row r="70" spans="1:2" ht="12.5">
      <c r="A70"/>
      <c r="B70" s="389"/>
    </row>
    <row r="71" spans="1:2" ht="12.5">
      <c r="A71"/>
      <c r="B71" s="389"/>
    </row>
    <row r="72" spans="1:2" ht="12.5">
      <c r="A72"/>
      <c r="B72" s="389"/>
    </row>
    <row r="73" spans="1:2" ht="12.5">
      <c r="A73"/>
      <c r="B73" s="389"/>
    </row>
    <row r="74" spans="1:2" ht="12.5">
      <c r="A74"/>
      <c r="B74" s="389"/>
    </row>
    <row r="75" spans="1:2" ht="12.5">
      <c r="A75"/>
      <c r="B75" s="389"/>
    </row>
    <row r="76" spans="1:2" ht="12.5">
      <c r="A76"/>
      <c r="B76" s="389"/>
    </row>
    <row r="77" spans="1:2" ht="12.5">
      <c r="A77"/>
      <c r="B77" s="389"/>
    </row>
    <row r="78" spans="1:2" ht="12.5">
      <c r="A78"/>
      <c r="B78" s="389"/>
    </row>
    <row r="79" spans="1:2" ht="12.5">
      <c r="A79"/>
      <c r="B79" s="389"/>
    </row>
    <row r="80" spans="1:2" ht="12.5">
      <c r="A80"/>
      <c r="B80" s="389"/>
    </row>
    <row r="81" spans="1:2" ht="12.5">
      <c r="A81"/>
      <c r="B81" s="389"/>
    </row>
    <row r="82" spans="1:2" ht="12.5">
      <c r="A82"/>
      <c r="B82" s="389"/>
    </row>
    <row r="83" spans="1:2" ht="12.5">
      <c r="A83"/>
      <c r="B83" s="389"/>
    </row>
    <row r="84" spans="1:2" ht="12.5">
      <c r="A84"/>
      <c r="B84" s="389"/>
    </row>
    <row r="85" spans="1:2" ht="12.5">
      <c r="A85"/>
      <c r="B85" s="389"/>
    </row>
    <row r="86" spans="1:2" ht="12.5">
      <c r="A86"/>
      <c r="B86" s="389"/>
    </row>
    <row r="87" spans="1:2" ht="12.5">
      <c r="A87"/>
      <c r="B87" s="389"/>
    </row>
    <row r="88" spans="1:2" ht="12.5">
      <c r="A88"/>
      <c r="B88" s="389"/>
    </row>
    <row r="89" spans="1:2" ht="12.5">
      <c r="A89"/>
      <c r="B89" s="389"/>
    </row>
    <row r="90" spans="1:2" ht="12.5">
      <c r="A90"/>
      <c r="B90" s="389"/>
    </row>
    <row r="91" spans="1:2" ht="12.5">
      <c r="A91"/>
      <c r="B91" s="389"/>
    </row>
    <row r="92" spans="1:2" ht="12.5">
      <c r="A92"/>
      <c r="B92" s="389"/>
    </row>
    <row r="93" spans="1:2" ht="12.5">
      <c r="A93"/>
      <c r="B93" s="389"/>
    </row>
    <row r="94" spans="1:2" ht="12.5">
      <c r="A94"/>
      <c r="B94" s="389"/>
    </row>
    <row r="95" spans="1:2" ht="12.5">
      <c r="A95"/>
      <c r="B95" s="389"/>
    </row>
    <row r="96" spans="1:2" ht="12.5">
      <c r="A96"/>
      <c r="B96" s="389"/>
    </row>
    <row r="97" spans="1:2" ht="12.5">
      <c r="A97"/>
      <c r="B97" s="389"/>
    </row>
    <row r="98" spans="1:2" ht="12.5">
      <c r="A98"/>
      <c r="B98" s="389"/>
    </row>
    <row r="99" spans="1:2" ht="12.5">
      <c r="A99"/>
      <c r="B99" s="389"/>
    </row>
    <row r="100" spans="1:2" ht="12.5">
      <c r="A100"/>
      <c r="B100" s="389"/>
    </row>
    <row r="101" spans="1:2" ht="12.5">
      <c r="A101"/>
      <c r="B101" s="389"/>
    </row>
    <row r="102" spans="1:2" ht="12.5">
      <c r="A102"/>
      <c r="B102" s="389"/>
    </row>
    <row r="103" spans="1:2" ht="12.5">
      <c r="A103"/>
      <c r="B103" s="389"/>
    </row>
    <row r="104" spans="1:2" ht="12.5">
      <c r="A104"/>
      <c r="B104" s="389"/>
    </row>
    <row r="105" spans="1:2" ht="12.5">
      <c r="A105"/>
      <c r="B105" s="389"/>
    </row>
    <row r="106" spans="1:2" ht="12.5">
      <c r="A106"/>
      <c r="B106" s="389"/>
    </row>
    <row r="107" spans="1:2" ht="12.5">
      <c r="A107"/>
      <c r="B107" s="389"/>
    </row>
    <row r="108" spans="1:2" ht="12.5">
      <c r="A108"/>
      <c r="B108" s="389"/>
    </row>
    <row r="109" spans="1:2" ht="12.5">
      <c r="A109"/>
      <c r="B109" s="389"/>
    </row>
    <row r="110" spans="1:2" ht="12.5">
      <c r="A110"/>
      <c r="B110" s="389"/>
    </row>
    <row r="111" spans="1:2" ht="12.5">
      <c r="A111"/>
      <c r="B111" s="389"/>
    </row>
    <row r="112" spans="1:2" ht="12.5">
      <c r="A112"/>
      <c r="B112" s="389"/>
    </row>
    <row r="113" spans="1:2" ht="12.5">
      <c r="A113"/>
      <c r="B113" s="389"/>
    </row>
    <row r="114" spans="1:2" ht="12.5">
      <c r="A114"/>
      <c r="B114" s="389"/>
    </row>
    <row r="115" spans="1:2" ht="12.5">
      <c r="A115"/>
      <c r="B115" s="389"/>
    </row>
    <row r="116" spans="1:2" ht="12.5">
      <c r="A116"/>
      <c r="B116" s="389"/>
    </row>
    <row r="117" spans="1:2" ht="12.5">
      <c r="A117"/>
      <c r="B117" s="389"/>
    </row>
    <row r="118" spans="1:2" ht="12.5">
      <c r="A118"/>
      <c r="B118" s="389"/>
    </row>
    <row r="119" spans="1:2" ht="12.5">
      <c r="A119"/>
      <c r="B119" s="389"/>
    </row>
    <row r="120" spans="1:2" ht="12.5">
      <c r="A120"/>
      <c r="B120" s="389"/>
    </row>
    <row r="121" spans="1:2" ht="12.5">
      <c r="A121"/>
      <c r="B121" s="389"/>
    </row>
    <row r="122" spans="1:2" ht="12.5">
      <c r="A122"/>
      <c r="B122" s="389"/>
    </row>
    <row r="123" spans="1:2" ht="12.5">
      <c r="A123"/>
      <c r="B123" s="389"/>
    </row>
    <row r="124" spans="1:2" ht="12.5">
      <c r="A124"/>
      <c r="B124" s="389"/>
    </row>
    <row r="125" spans="1:2" ht="12.5">
      <c r="A125"/>
      <c r="B125" s="389"/>
    </row>
    <row r="126" spans="1:2" ht="12.5">
      <c r="A126"/>
      <c r="B126" s="389"/>
    </row>
    <row r="127" spans="1:2" ht="12.5">
      <c r="A127"/>
      <c r="B127" s="389"/>
    </row>
    <row r="128" spans="1:2" ht="12.5">
      <c r="A128"/>
      <c r="B128" s="389"/>
    </row>
    <row r="129" spans="1:2" ht="12.5">
      <c r="A129"/>
      <c r="B129" s="389"/>
    </row>
    <row r="130" spans="1:2" ht="12.5">
      <c r="A130"/>
      <c r="B130" s="389"/>
    </row>
    <row r="131" spans="1:2" ht="12.5">
      <c r="A131"/>
      <c r="B131" s="389"/>
    </row>
    <row r="132" spans="1:2" ht="12.5">
      <c r="A132"/>
      <c r="B132" s="389"/>
    </row>
    <row r="133" spans="1:2" ht="12.5">
      <c r="A133"/>
      <c r="B133" s="389"/>
    </row>
    <row r="134" spans="1:2" ht="12.5">
      <c r="A134"/>
      <c r="B134" s="389"/>
    </row>
    <row r="135" spans="1:2" ht="12.5">
      <c r="A135"/>
    </row>
    <row r="136" spans="1:2" ht="12.5">
      <c r="A136"/>
    </row>
  </sheetData>
  <sortState xmlns:xlrd2="http://schemas.microsoft.com/office/spreadsheetml/2017/richdata2" ref="M9:N10">
    <sortCondition ref="M9:M10"/>
  </sortState>
  <pageMargins left="0.75" right="0.75" top="1" bottom="1" header="0" footer="0"/>
  <pageSetup orientation="portrait" r:id="rId1"/>
  <headerFooter alignWithMargins="0"/>
  <ignoredErrors>
    <ignoredError sqref="H3 H5 D5:F5 D3:F3"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O229"/>
  <sheetViews>
    <sheetView showGridLines="0" topLeftCell="A7" zoomScaleNormal="100" zoomScaleSheetLayoutView="75" workbookViewId="0">
      <selection activeCell="H7" sqref="H7:H12"/>
    </sheetView>
  </sheetViews>
  <sheetFormatPr defaultColWidth="11.453125" defaultRowHeight="15.5"/>
  <cols>
    <col min="1" max="1" width="11.453125" style="159"/>
    <col min="2" max="2" width="15" style="163" customWidth="1"/>
    <col min="3" max="3" width="11.81640625" style="163" customWidth="1"/>
    <col min="4" max="4" width="5.453125" style="159" customWidth="1"/>
    <col min="5" max="5" width="31.7265625" style="159" customWidth="1"/>
    <col min="6" max="6" width="9.1796875" style="160" customWidth="1"/>
    <col min="7" max="7" width="20.81640625" style="161" customWidth="1"/>
    <col min="8" max="8" width="18" style="161" customWidth="1"/>
    <col min="9" max="9" width="23.26953125" style="161" customWidth="1"/>
    <col min="10" max="10" width="11.453125" style="159" bestFit="1" customWidth="1"/>
    <col min="11" max="11" width="17.26953125" style="162" customWidth="1"/>
    <col min="12" max="12" width="20.81640625" style="161" customWidth="1"/>
    <col min="13" max="13" width="13.1796875" style="161" customWidth="1"/>
    <col min="14" max="14" width="11.7265625" style="161" bestFit="1" customWidth="1"/>
    <col min="15" max="16384" width="11.453125" style="159"/>
  </cols>
  <sheetData>
    <row r="1" spans="2:15">
      <c r="B1" s="157"/>
      <c r="C1" s="157"/>
      <c r="D1" s="158"/>
    </row>
    <row r="2" spans="2:15" ht="15">
      <c r="B2" s="244" t="s">
        <v>118</v>
      </c>
      <c r="C2" s="245"/>
      <c r="D2" s="246"/>
      <c r="E2" s="239"/>
      <c r="F2" s="239"/>
      <c r="G2" s="239"/>
      <c r="H2" s="239"/>
      <c r="I2" s="239"/>
    </row>
    <row r="3" spans="2:15" ht="15">
      <c r="B3" s="244" t="s">
        <v>288</v>
      </c>
      <c r="C3" s="245"/>
      <c r="D3" s="246"/>
      <c r="E3" s="239"/>
      <c r="F3" s="239"/>
      <c r="G3" s="239"/>
      <c r="H3" s="239"/>
      <c r="I3" s="239"/>
    </row>
    <row r="4" spans="2:15" ht="15">
      <c r="B4" s="244" t="s">
        <v>119</v>
      </c>
      <c r="C4" s="245"/>
      <c r="D4" s="246"/>
      <c r="E4" s="239"/>
      <c r="F4" s="239"/>
      <c r="G4" s="239"/>
      <c r="H4" s="239"/>
      <c r="I4" s="239"/>
    </row>
    <row r="5" spans="2:15" ht="23.25" customHeight="1">
      <c r="B5" s="239"/>
      <c r="C5" s="239"/>
      <c r="D5" s="239"/>
      <c r="E5" s="247"/>
      <c r="F5" s="239"/>
      <c r="G5" s="239"/>
      <c r="H5" s="239"/>
      <c r="I5" s="239"/>
      <c r="K5" s="164"/>
      <c r="L5" s="159"/>
      <c r="M5" s="159"/>
      <c r="N5" s="159"/>
    </row>
    <row r="6" spans="2:15" s="167" customFormat="1" ht="43.5" customHeight="1">
      <c r="B6" s="248" t="s">
        <v>289</v>
      </c>
      <c r="C6" s="248" t="s">
        <v>290</v>
      </c>
      <c r="D6" s="248"/>
      <c r="E6" s="248" t="s">
        <v>34</v>
      </c>
      <c r="F6" s="248" t="s">
        <v>291</v>
      </c>
      <c r="G6" s="248" t="s">
        <v>292</v>
      </c>
      <c r="H6" s="248" t="s">
        <v>293</v>
      </c>
      <c r="I6" s="248" t="s">
        <v>294</v>
      </c>
      <c r="J6" s="165"/>
      <c r="K6" s="162"/>
      <c r="L6" s="166"/>
      <c r="M6" s="167" t="s">
        <v>460</v>
      </c>
      <c r="N6" s="167" t="s">
        <v>460</v>
      </c>
    </row>
    <row r="7" spans="2:15" s="167" customFormat="1" ht="13.75" customHeight="1">
      <c r="B7" s="288">
        <v>1</v>
      </c>
      <c r="C7" s="288">
        <v>1</v>
      </c>
      <c r="D7" s="304"/>
      <c r="E7" s="308" t="s">
        <v>168</v>
      </c>
      <c r="F7" s="391">
        <v>44105</v>
      </c>
      <c r="G7" s="497"/>
      <c r="H7" s="241">
        <v>3000000</v>
      </c>
      <c r="I7" s="243">
        <f>H7</f>
        <v>3000000</v>
      </c>
      <c r="J7" s="165"/>
      <c r="K7" s="251" t="s">
        <v>263</v>
      </c>
      <c r="L7" s="166"/>
      <c r="M7" s="167" t="s">
        <v>402</v>
      </c>
      <c r="N7" s="167" t="s">
        <v>35</v>
      </c>
      <c r="O7" s="167" t="str">
        <f>+LOOKUP(N7,M7)</f>
        <v>Fubode</v>
      </c>
    </row>
    <row r="8" spans="2:15" ht="15" customHeight="1">
      <c r="B8" s="288">
        <v>2</v>
      </c>
      <c r="C8" s="288">
        <v>2</v>
      </c>
      <c r="D8" s="304"/>
      <c r="E8" s="308" t="s">
        <v>182</v>
      </c>
      <c r="F8" s="391">
        <v>44105</v>
      </c>
      <c r="G8" s="497"/>
      <c r="H8" s="241">
        <v>1200000</v>
      </c>
      <c r="I8" s="243">
        <f t="shared" ref="I8:I12" si="0">I7+H8</f>
        <v>4200000</v>
      </c>
      <c r="J8" s="167"/>
      <c r="K8" s="238">
        <f>+C12</f>
        <v>6</v>
      </c>
      <c r="L8" s="166"/>
      <c r="M8" s="161" t="s">
        <v>238</v>
      </c>
      <c r="N8" s="161" t="s">
        <v>36</v>
      </c>
    </row>
    <row r="9" spans="2:15" ht="15" customHeight="1">
      <c r="B9" s="288">
        <v>3</v>
      </c>
      <c r="C9" s="288">
        <v>3</v>
      </c>
      <c r="D9" s="389"/>
      <c r="E9" s="309" t="s">
        <v>190</v>
      </c>
      <c r="F9" s="391">
        <v>44166</v>
      </c>
      <c r="G9" s="497"/>
      <c r="H9" s="241">
        <v>750000</v>
      </c>
      <c r="I9" s="290">
        <f t="shared" si="0"/>
        <v>4950000</v>
      </c>
      <c r="J9" s="167"/>
      <c r="K9" s="251" t="s">
        <v>295</v>
      </c>
      <c r="L9" s="166"/>
      <c r="M9" s="161" t="s">
        <v>237</v>
      </c>
      <c r="N9" s="161" t="s">
        <v>43</v>
      </c>
    </row>
    <row r="10" spans="2:15" ht="15" customHeight="1">
      <c r="B10" s="288">
        <v>4</v>
      </c>
      <c r="C10" s="288">
        <v>4</v>
      </c>
      <c r="D10" s="389"/>
      <c r="E10" s="309" t="s">
        <v>198</v>
      </c>
      <c r="F10" s="391">
        <v>44166</v>
      </c>
      <c r="G10" s="497"/>
      <c r="H10" s="241">
        <v>5000000</v>
      </c>
      <c r="I10" s="290">
        <f t="shared" si="0"/>
        <v>9950000</v>
      </c>
      <c r="J10" s="167"/>
      <c r="K10" s="237">
        <v>6</v>
      </c>
      <c r="L10" s="166"/>
      <c r="M10" s="161" t="s">
        <v>47</v>
      </c>
      <c r="N10" s="161" t="s">
        <v>44</v>
      </c>
    </row>
    <row r="11" spans="2:15" ht="15" customHeight="1">
      <c r="B11" s="288">
        <v>5</v>
      </c>
      <c r="C11" s="288">
        <v>5</v>
      </c>
      <c r="D11" s="389"/>
      <c r="E11" s="395" t="s">
        <v>477</v>
      </c>
      <c r="F11" s="391">
        <v>44166</v>
      </c>
      <c r="G11" s="497"/>
      <c r="H11" s="241">
        <v>2000000</v>
      </c>
      <c r="I11" s="290">
        <f t="shared" si="0"/>
        <v>11950000</v>
      </c>
      <c r="J11" s="167"/>
      <c r="L11" s="166"/>
      <c r="M11" s="161" t="s">
        <v>46</v>
      </c>
      <c r="N11" s="161" t="s">
        <v>45</v>
      </c>
    </row>
    <row r="12" spans="2:15" ht="15" customHeight="1">
      <c r="B12" s="288">
        <v>6</v>
      </c>
      <c r="C12" s="288">
        <v>6</v>
      </c>
      <c r="D12" s="389"/>
      <c r="E12" s="309" t="s">
        <v>313</v>
      </c>
      <c r="F12" s="391">
        <v>44166</v>
      </c>
      <c r="G12" s="497"/>
      <c r="H12" s="241">
        <v>500000</v>
      </c>
      <c r="I12" s="290">
        <f t="shared" si="0"/>
        <v>12450000</v>
      </c>
      <c r="J12" s="167"/>
      <c r="L12" s="166"/>
      <c r="M12" s="161" t="s">
        <v>46</v>
      </c>
      <c r="N12" s="161" t="s">
        <v>104</v>
      </c>
    </row>
    <row r="13" spans="2:15" ht="15" customHeight="1">
      <c r="B13" s="288"/>
      <c r="C13" s="288"/>
      <c r="D13" s="239"/>
      <c r="E13" s="309"/>
      <c r="F13" s="240"/>
      <c r="G13" s="289"/>
      <c r="H13" s="241"/>
      <c r="I13" s="290"/>
      <c r="J13" s="167"/>
      <c r="K13" s="164"/>
      <c r="L13" s="168"/>
      <c r="M13" s="159" t="s">
        <v>107</v>
      </c>
      <c r="N13" s="159" t="s">
        <v>105</v>
      </c>
    </row>
    <row r="14" spans="2:15" ht="15" customHeight="1">
      <c r="B14" s="288"/>
      <c r="C14" s="288"/>
      <c r="D14" s="239"/>
      <c r="E14" s="309"/>
      <c r="F14" s="240"/>
      <c r="G14" s="289"/>
      <c r="H14" s="241"/>
      <c r="I14" s="290"/>
      <c r="J14" s="167"/>
      <c r="K14" s="164"/>
      <c r="L14" s="168"/>
      <c r="M14" s="159" t="s">
        <v>106</v>
      </c>
      <c r="N14" s="159" t="s">
        <v>106</v>
      </c>
    </row>
    <row r="15" spans="2:15" ht="15" customHeight="1">
      <c r="B15" s="288"/>
      <c r="C15" s="288"/>
      <c r="D15" s="239"/>
      <c r="E15" s="309"/>
      <c r="F15" s="240"/>
      <c r="G15" s="289"/>
      <c r="H15" s="241"/>
      <c r="I15" s="290"/>
      <c r="J15" s="167"/>
      <c r="K15" s="164"/>
      <c r="L15" s="168"/>
      <c r="M15" s="159" t="s">
        <v>134</v>
      </c>
      <c r="N15" s="159" t="s">
        <v>120</v>
      </c>
    </row>
    <row r="16" spans="2:15" ht="15">
      <c r="B16" s="288"/>
      <c r="C16" s="288"/>
      <c r="D16" s="389"/>
      <c r="E16" s="395"/>
      <c r="F16" s="391"/>
      <c r="G16" s="289"/>
      <c r="H16" s="241"/>
      <c r="I16" s="290"/>
      <c r="J16" s="167"/>
      <c r="K16" s="164"/>
      <c r="L16" s="168"/>
      <c r="M16" s="159" t="s">
        <v>106</v>
      </c>
      <c r="N16" s="159" t="s">
        <v>121</v>
      </c>
    </row>
    <row r="17" spans="2:14" ht="15">
      <c r="B17" s="288"/>
      <c r="C17" s="288"/>
      <c r="D17" s="239"/>
      <c r="E17" s="309"/>
      <c r="F17" s="240"/>
      <c r="G17" s="289"/>
      <c r="H17" s="241"/>
      <c r="I17" s="290"/>
      <c r="J17" s="167"/>
      <c r="K17" s="164"/>
      <c r="L17" s="168"/>
      <c r="M17" s="159" t="s">
        <v>169</v>
      </c>
      <c r="N17" s="159" t="s">
        <v>166</v>
      </c>
    </row>
    <row r="18" spans="2:14" ht="15">
      <c r="B18" s="288"/>
      <c r="C18" s="288"/>
      <c r="D18" s="389"/>
      <c r="E18" s="309"/>
      <c r="F18" s="391"/>
      <c r="G18" s="289"/>
      <c r="H18" s="241"/>
      <c r="I18" s="290"/>
      <c r="J18" s="167"/>
      <c r="K18" s="164"/>
      <c r="L18" s="168"/>
      <c r="M18" s="159" t="s">
        <v>168</v>
      </c>
      <c r="N18" s="159" t="s">
        <v>167</v>
      </c>
    </row>
    <row r="19" spans="2:14" ht="15">
      <c r="B19" s="288"/>
      <c r="C19" s="288"/>
      <c r="D19" s="389"/>
      <c r="E19" s="395"/>
      <c r="F19" s="391"/>
      <c r="G19" s="289"/>
      <c r="H19" s="241"/>
      <c r="I19" s="290"/>
      <c r="J19" s="167"/>
      <c r="K19" s="164"/>
      <c r="L19" s="168"/>
      <c r="M19" s="159" t="s">
        <v>195</v>
      </c>
      <c r="N19" s="159" t="s">
        <v>176</v>
      </c>
    </row>
    <row r="20" spans="2:14" ht="15">
      <c r="B20" s="288"/>
      <c r="C20" s="288"/>
      <c r="D20" s="239"/>
      <c r="E20" s="309"/>
      <c r="F20" s="240"/>
      <c r="G20" s="289"/>
      <c r="H20" s="241"/>
      <c r="I20" s="290"/>
      <c r="J20" s="167"/>
      <c r="K20" s="164"/>
      <c r="L20" s="168"/>
      <c r="M20" s="159" t="s">
        <v>179</v>
      </c>
      <c r="N20" s="159" t="s">
        <v>177</v>
      </c>
    </row>
    <row r="21" spans="2:14" ht="15">
      <c r="B21" s="288"/>
      <c r="C21" s="288"/>
      <c r="D21" s="389"/>
      <c r="E21" s="309"/>
      <c r="F21" s="391"/>
      <c r="G21" s="289"/>
      <c r="H21" s="241"/>
      <c r="I21" s="290"/>
      <c r="J21" s="167"/>
      <c r="K21" s="164"/>
      <c r="L21" s="168"/>
      <c r="M21" s="159" t="s">
        <v>168</v>
      </c>
      <c r="N21" s="159" t="s">
        <v>178</v>
      </c>
    </row>
    <row r="22" spans="2:14" ht="15">
      <c r="B22" s="288"/>
      <c r="C22" s="288"/>
      <c r="D22" s="239"/>
      <c r="E22" s="309"/>
      <c r="F22" s="240"/>
      <c r="G22" s="289"/>
      <c r="H22" s="241"/>
      <c r="I22" s="290"/>
      <c r="J22" s="167"/>
      <c r="K22" s="164"/>
      <c r="L22" s="169"/>
      <c r="M22" s="159" t="s">
        <v>182</v>
      </c>
      <c r="N22" s="159" t="s">
        <v>183</v>
      </c>
    </row>
    <row r="23" spans="2:14" ht="15">
      <c r="B23" s="288"/>
      <c r="C23" s="288"/>
      <c r="D23" s="239"/>
      <c r="E23" s="309"/>
      <c r="F23" s="240"/>
      <c r="G23" s="289"/>
      <c r="H23" s="241"/>
      <c r="I23" s="290"/>
      <c r="K23" s="164"/>
      <c r="L23" s="159"/>
      <c r="M23" s="159" t="s">
        <v>238</v>
      </c>
      <c r="N23" s="159" t="s">
        <v>184</v>
      </c>
    </row>
    <row r="24" spans="2:14" ht="15">
      <c r="B24" s="288"/>
      <c r="C24" s="288"/>
      <c r="D24" s="389"/>
      <c r="E24" s="309"/>
      <c r="F24" s="391"/>
      <c r="G24" s="289"/>
      <c r="H24" s="241"/>
      <c r="I24" s="290"/>
      <c r="K24" s="164"/>
      <c r="L24" s="159"/>
      <c r="M24" s="159" t="s">
        <v>169</v>
      </c>
      <c r="N24" s="159" t="s">
        <v>187</v>
      </c>
    </row>
    <row r="25" spans="2:14" ht="15">
      <c r="B25" s="288"/>
      <c r="C25" s="288"/>
      <c r="D25" s="239"/>
      <c r="E25" s="309"/>
      <c r="F25" s="240"/>
      <c r="G25" s="289"/>
      <c r="H25" s="241"/>
      <c r="I25" s="290"/>
      <c r="K25" s="164"/>
      <c r="L25" s="159"/>
      <c r="M25" s="159" t="s">
        <v>446</v>
      </c>
      <c r="N25" s="159" t="s">
        <v>188</v>
      </c>
    </row>
    <row r="26" spans="2:14" ht="15">
      <c r="B26" s="288"/>
      <c r="C26" s="288"/>
      <c r="D26" s="239"/>
      <c r="E26" s="309"/>
      <c r="F26" s="240"/>
      <c r="G26" s="289"/>
      <c r="H26" s="241"/>
      <c r="I26" s="290"/>
      <c r="K26" s="164"/>
      <c r="L26" s="159"/>
      <c r="M26" s="159" t="s">
        <v>195</v>
      </c>
      <c r="N26" s="159" t="s">
        <v>191</v>
      </c>
    </row>
    <row r="27" spans="2:14" ht="15">
      <c r="B27" s="288"/>
      <c r="C27" s="288"/>
      <c r="D27" s="239"/>
      <c r="E27" s="309"/>
      <c r="F27" s="240"/>
      <c r="G27" s="289"/>
      <c r="H27" s="241"/>
      <c r="I27" s="290"/>
      <c r="K27" s="164"/>
      <c r="L27" s="159"/>
      <c r="M27" s="159" t="s">
        <v>190</v>
      </c>
      <c r="N27" s="159" t="s">
        <v>190</v>
      </c>
    </row>
    <row r="28" spans="2:14" ht="15">
      <c r="B28" s="288"/>
      <c r="C28" s="288"/>
      <c r="D28" s="239"/>
      <c r="E28" s="309"/>
      <c r="F28" s="240"/>
      <c r="G28" s="289"/>
      <c r="H28" s="241"/>
      <c r="I28" s="290"/>
      <c r="K28" s="164"/>
      <c r="L28" s="159"/>
      <c r="M28" s="159" t="s">
        <v>106</v>
      </c>
      <c r="N28" s="159" t="s">
        <v>193</v>
      </c>
    </row>
    <row r="29" spans="2:14" ht="15">
      <c r="B29" s="288"/>
      <c r="C29" s="288"/>
      <c r="D29" s="239"/>
      <c r="E29" s="309"/>
      <c r="F29" s="240"/>
      <c r="G29" s="289"/>
      <c r="H29" s="241"/>
      <c r="I29" s="290"/>
      <c r="K29" s="164"/>
      <c r="L29" s="159"/>
      <c r="M29" s="159" t="s">
        <v>402</v>
      </c>
      <c r="N29" s="159" t="s">
        <v>196</v>
      </c>
    </row>
    <row r="30" spans="2:14" ht="15">
      <c r="B30" s="288"/>
      <c r="C30" s="288"/>
      <c r="D30" s="389"/>
      <c r="E30" s="309"/>
      <c r="F30" s="391"/>
      <c r="G30" s="289"/>
      <c r="H30" s="241"/>
      <c r="I30" s="290"/>
      <c r="K30" s="164"/>
      <c r="L30" s="159"/>
      <c r="M30" s="159" t="s">
        <v>197</v>
      </c>
      <c r="N30" s="159" t="s">
        <v>197</v>
      </c>
    </row>
    <row r="31" spans="2:14" ht="15">
      <c r="B31" s="288"/>
      <c r="C31" s="288"/>
      <c r="D31" s="239"/>
      <c r="E31" s="309"/>
      <c r="F31" s="240"/>
      <c r="G31" s="289"/>
      <c r="H31" s="241"/>
      <c r="I31" s="290"/>
      <c r="K31" s="164"/>
      <c r="L31" s="159"/>
      <c r="M31" s="159" t="s">
        <v>202</v>
      </c>
      <c r="N31" s="159" t="s">
        <v>198</v>
      </c>
    </row>
    <row r="32" spans="2:14" ht="15">
      <c r="B32" s="288"/>
      <c r="C32" s="288"/>
      <c r="D32" s="239"/>
      <c r="E32" s="309"/>
      <c r="F32" s="240"/>
      <c r="G32" s="289"/>
      <c r="H32" s="241"/>
      <c r="I32" s="290"/>
      <c r="K32" s="164"/>
      <c r="L32" s="159"/>
      <c r="M32" s="159" t="s">
        <v>198</v>
      </c>
      <c r="N32" s="159" t="s">
        <v>202</v>
      </c>
    </row>
    <row r="33" spans="2:14" ht="15">
      <c r="B33" s="288"/>
      <c r="C33" s="288"/>
      <c r="D33" s="389"/>
      <c r="E33" s="395"/>
      <c r="F33" s="391"/>
      <c r="G33" s="289"/>
      <c r="H33" s="241"/>
      <c r="I33" s="290"/>
      <c r="J33" s="239"/>
      <c r="K33" s="164"/>
      <c r="L33" s="159"/>
      <c r="M33" s="159" t="s">
        <v>201</v>
      </c>
      <c r="N33" s="159" t="s">
        <v>218</v>
      </c>
    </row>
    <row r="34" spans="2:14" ht="15">
      <c r="B34" s="288"/>
      <c r="C34" s="288"/>
      <c r="D34" s="389"/>
      <c r="E34" s="309"/>
      <c r="F34" s="391"/>
      <c r="G34" s="289"/>
      <c r="H34" s="241"/>
      <c r="I34" s="290"/>
      <c r="J34" s="239"/>
      <c r="K34" s="164"/>
      <c r="L34" s="159"/>
      <c r="M34" s="159" t="s">
        <v>447</v>
      </c>
      <c r="N34" s="159" t="s">
        <v>199</v>
      </c>
    </row>
    <row r="35" spans="2:14" ht="15">
      <c r="B35" s="288"/>
      <c r="C35" s="288"/>
      <c r="D35" s="239"/>
      <c r="E35" s="309"/>
      <c r="F35" s="240"/>
      <c r="G35" s="289"/>
      <c r="H35" s="241"/>
      <c r="I35" s="290"/>
      <c r="J35" s="239"/>
      <c r="K35" s="164"/>
      <c r="L35" s="159"/>
      <c r="M35" s="159" t="s">
        <v>203</v>
      </c>
      <c r="N35" s="159" t="s">
        <v>209</v>
      </c>
    </row>
    <row r="36" spans="2:14" ht="15">
      <c r="B36" s="288"/>
      <c r="C36" s="288"/>
      <c r="D36" s="239"/>
      <c r="E36" s="309"/>
      <c r="F36" s="240"/>
      <c r="G36" s="289"/>
      <c r="H36" s="241"/>
      <c r="I36" s="290"/>
      <c r="J36" s="239"/>
      <c r="K36" s="164"/>
      <c r="L36" s="159"/>
      <c r="M36" s="159" t="s">
        <v>448</v>
      </c>
      <c r="N36" s="159" t="s">
        <v>208</v>
      </c>
    </row>
    <row r="37" spans="2:14" ht="15">
      <c r="B37" s="288"/>
      <c r="C37" s="288"/>
      <c r="D37" s="239"/>
      <c r="E37" s="309"/>
      <c r="F37" s="240"/>
      <c r="G37" s="289"/>
      <c r="H37" s="241"/>
      <c r="I37" s="290"/>
      <c r="J37" s="239"/>
      <c r="K37" s="164"/>
      <c r="L37" s="159"/>
      <c r="M37" s="159" t="s">
        <v>203</v>
      </c>
      <c r="N37" s="159" t="s">
        <v>210</v>
      </c>
    </row>
    <row r="38" spans="2:14" ht="15">
      <c r="B38" s="288"/>
      <c r="C38" s="288"/>
      <c r="D38" s="239"/>
      <c r="E38" s="309"/>
      <c r="F38" s="240"/>
      <c r="G38" s="289"/>
      <c r="H38" s="241"/>
      <c r="I38" s="290"/>
      <c r="J38" s="239"/>
      <c r="K38" s="164"/>
      <c r="L38" s="159"/>
      <c r="M38" s="159" t="s">
        <v>447</v>
      </c>
      <c r="N38" s="159" t="s">
        <v>211</v>
      </c>
    </row>
    <row r="39" spans="2:14" ht="15">
      <c r="B39" s="288"/>
      <c r="C39" s="288"/>
      <c r="D39" s="389"/>
      <c r="E39" s="309"/>
      <c r="F39" s="391"/>
      <c r="G39" s="289"/>
      <c r="H39" s="241"/>
      <c r="I39" s="290"/>
      <c r="J39" s="242"/>
      <c r="K39" s="164"/>
      <c r="L39" s="159"/>
      <c r="M39" s="159" t="s">
        <v>198</v>
      </c>
      <c r="N39" s="159" t="s">
        <v>212</v>
      </c>
    </row>
    <row r="40" spans="2:14" ht="15">
      <c r="B40" s="288"/>
      <c r="C40" s="288"/>
      <c r="D40" s="389"/>
      <c r="E40" s="395"/>
      <c r="F40" s="391"/>
      <c r="G40" s="289"/>
      <c r="H40" s="241"/>
      <c r="I40" s="290"/>
      <c r="J40" s="239"/>
      <c r="K40" s="164"/>
      <c r="L40" s="159"/>
      <c r="M40" s="159" t="s">
        <v>203</v>
      </c>
      <c r="N40" s="159" t="s">
        <v>219</v>
      </c>
    </row>
    <row r="41" spans="2:14" ht="15">
      <c r="B41" s="250"/>
      <c r="C41" s="288"/>
      <c r="D41" s="389"/>
      <c r="E41" s="309"/>
      <c r="F41" s="391"/>
      <c r="G41" s="289"/>
      <c r="H41" s="351"/>
      <c r="I41" s="290"/>
      <c r="J41" s="239"/>
      <c r="K41" s="164"/>
      <c r="L41" s="159"/>
      <c r="M41" s="159" t="s">
        <v>46</v>
      </c>
      <c r="N41" s="159" t="s">
        <v>281</v>
      </c>
    </row>
    <row r="42" spans="2:14" ht="15">
      <c r="B42" s="288"/>
      <c r="C42" s="288"/>
      <c r="D42" s="239"/>
      <c r="E42" s="309"/>
      <c r="F42" s="240"/>
      <c r="G42" s="289"/>
      <c r="H42" s="351"/>
      <c r="I42" s="290"/>
      <c r="J42" s="239"/>
      <c r="K42" s="164"/>
      <c r="L42" s="159"/>
      <c r="M42" s="159" t="s">
        <v>222</v>
      </c>
      <c r="N42" s="159" t="s">
        <v>220</v>
      </c>
    </row>
    <row r="43" spans="2:14" ht="15">
      <c r="B43" s="288"/>
      <c r="C43" s="288"/>
      <c r="D43" s="239"/>
      <c r="E43" s="309"/>
      <c r="F43" s="240"/>
      <c r="G43" s="289"/>
      <c r="H43" s="351"/>
      <c r="I43" s="290"/>
      <c r="J43" s="239"/>
      <c r="K43" s="164"/>
      <c r="L43" s="159"/>
      <c r="M43" s="159" t="s">
        <v>222</v>
      </c>
      <c r="N43" s="159" t="s">
        <v>221</v>
      </c>
    </row>
    <row r="44" spans="2:14" ht="15">
      <c r="B44" s="288"/>
      <c r="C44" s="288"/>
      <c r="D44" s="239"/>
      <c r="E44" s="309"/>
      <c r="F44" s="240"/>
      <c r="G44" s="289"/>
      <c r="H44" s="241"/>
      <c r="I44" s="290"/>
      <c r="J44" s="239"/>
      <c r="K44" s="164"/>
      <c r="L44" s="159"/>
      <c r="M44" s="159" t="s">
        <v>197</v>
      </c>
      <c r="N44" s="159" t="s">
        <v>229</v>
      </c>
    </row>
    <row r="45" spans="2:14" ht="15">
      <c r="B45" s="288"/>
      <c r="C45" s="288"/>
      <c r="D45" s="239"/>
      <c r="E45" s="309"/>
      <c r="F45" s="240"/>
      <c r="G45" s="289"/>
      <c r="H45" s="241"/>
      <c r="I45" s="290"/>
      <c r="J45" s="239"/>
      <c r="K45" s="164"/>
      <c r="L45" s="159"/>
      <c r="M45" s="159" t="s">
        <v>238</v>
      </c>
      <c r="N45" s="159" t="s">
        <v>230</v>
      </c>
    </row>
    <row r="46" spans="2:14" ht="15">
      <c r="B46" s="288"/>
      <c r="C46" s="288"/>
      <c r="D46" s="239"/>
      <c r="E46" s="309"/>
      <c r="F46" s="240"/>
      <c r="G46" s="289"/>
      <c r="H46" s="241"/>
      <c r="I46" s="290"/>
      <c r="J46" s="239"/>
      <c r="K46" s="164"/>
      <c r="L46" s="159"/>
      <c r="M46" s="159" t="s">
        <v>354</v>
      </c>
      <c r="N46" s="159" t="s">
        <v>231</v>
      </c>
    </row>
    <row r="47" spans="2:14" ht="15">
      <c r="B47" s="288"/>
      <c r="C47" s="288"/>
      <c r="D47" s="239"/>
      <c r="E47" s="309"/>
      <c r="F47" s="240"/>
      <c r="G47" s="289"/>
      <c r="H47" s="241"/>
      <c r="I47" s="290"/>
      <c r="J47" s="239"/>
      <c r="K47" s="164"/>
      <c r="L47" s="159"/>
      <c r="M47" s="159" t="s">
        <v>446</v>
      </c>
      <c r="N47" s="159" t="s">
        <v>232</v>
      </c>
    </row>
    <row r="48" spans="2:14" ht="15">
      <c r="B48" s="288"/>
      <c r="C48" s="288"/>
      <c r="D48" s="239"/>
      <c r="E48" s="309"/>
      <c r="F48" s="240"/>
      <c r="G48" s="289"/>
      <c r="H48" s="241"/>
      <c r="I48" s="290"/>
      <c r="J48" s="239"/>
      <c r="M48" s="161" t="s">
        <v>448</v>
      </c>
      <c r="N48" s="161" t="s">
        <v>233</v>
      </c>
    </row>
    <row r="49" spans="2:14" ht="15">
      <c r="B49" s="288"/>
      <c r="C49" s="288"/>
      <c r="D49" s="239"/>
      <c r="E49" s="309"/>
      <c r="F49" s="240"/>
      <c r="G49" s="289"/>
      <c r="H49" s="241"/>
      <c r="I49" s="290"/>
      <c r="M49" s="161" t="s">
        <v>179</v>
      </c>
      <c r="N49" s="161" t="s">
        <v>234</v>
      </c>
    </row>
    <row r="50" spans="2:14" ht="15">
      <c r="B50" s="288"/>
      <c r="C50" s="288"/>
      <c r="D50" s="239"/>
      <c r="E50" s="309"/>
      <c r="F50" s="240"/>
      <c r="G50" s="289"/>
      <c r="H50" s="241"/>
      <c r="I50" s="290"/>
      <c r="M50" s="161" t="s">
        <v>239</v>
      </c>
      <c r="N50" s="161" t="s">
        <v>239</v>
      </c>
    </row>
    <row r="51" spans="2:14" ht="15">
      <c r="B51" s="288"/>
      <c r="C51" s="288"/>
      <c r="D51" s="389"/>
      <c r="E51" s="309"/>
      <c r="F51" s="391"/>
      <c r="G51" s="289"/>
      <c r="H51" s="241"/>
      <c r="I51" s="290"/>
      <c r="M51" s="161" t="s">
        <v>190</v>
      </c>
      <c r="N51" s="161" t="s">
        <v>240</v>
      </c>
    </row>
    <row r="52" spans="2:14" ht="15">
      <c r="B52" s="288"/>
      <c r="C52" s="288"/>
      <c r="D52" s="389"/>
      <c r="E52" s="309"/>
      <c r="F52" s="391"/>
      <c r="G52" s="289"/>
      <c r="H52" s="241"/>
      <c r="I52" s="290"/>
      <c r="M52" s="161" t="s">
        <v>449</v>
      </c>
      <c r="N52" s="161" t="s">
        <v>282</v>
      </c>
    </row>
    <row r="53" spans="2:14" ht="15">
      <c r="B53" s="288"/>
      <c r="C53" s="288"/>
      <c r="D53" s="389"/>
      <c r="E53" s="309"/>
      <c r="F53" s="391"/>
      <c r="G53" s="289"/>
      <c r="H53" s="241"/>
      <c r="I53" s="290"/>
      <c r="M53" s="161" t="s">
        <v>195</v>
      </c>
      <c r="N53" s="161" t="s">
        <v>241</v>
      </c>
    </row>
    <row r="54" spans="2:14" ht="15">
      <c r="B54" s="288"/>
      <c r="C54" s="288"/>
      <c r="D54" s="389"/>
      <c r="E54" s="395"/>
      <c r="F54" s="391"/>
      <c r="G54" s="289"/>
      <c r="H54" s="241"/>
      <c r="I54" s="290"/>
      <c r="M54" s="161" t="s">
        <v>106</v>
      </c>
      <c r="N54" s="161" t="s">
        <v>242</v>
      </c>
    </row>
    <row r="55" spans="2:14" ht="15">
      <c r="B55" s="288"/>
      <c r="C55" s="288"/>
      <c r="D55" s="389"/>
      <c r="E55" s="309"/>
      <c r="F55" s="391"/>
      <c r="G55" s="289"/>
      <c r="H55" s="241"/>
      <c r="I55" s="290"/>
      <c r="K55" s="164"/>
      <c r="L55" s="159"/>
      <c r="M55" s="159" t="s">
        <v>239</v>
      </c>
      <c r="N55" s="159" t="s">
        <v>243</v>
      </c>
    </row>
    <row r="56" spans="2:14" ht="15">
      <c r="B56" s="288"/>
      <c r="C56" s="288"/>
      <c r="D56" s="239"/>
      <c r="E56" s="309"/>
      <c r="F56" s="240"/>
      <c r="G56" s="289"/>
      <c r="H56" s="241"/>
      <c r="I56" s="290"/>
      <c r="J56" s="286">
        <f>I99-I55</f>
        <v>0</v>
      </c>
      <c r="K56" s="164"/>
      <c r="L56" s="159"/>
      <c r="M56" s="159" t="s">
        <v>222</v>
      </c>
      <c r="N56" s="159" t="s">
        <v>254</v>
      </c>
    </row>
    <row r="57" spans="2:14" ht="15">
      <c r="B57" s="288"/>
      <c r="C57" s="288"/>
      <c r="D57" s="239"/>
      <c r="E57" s="309"/>
      <c r="F57" s="240"/>
      <c r="G57" s="289"/>
      <c r="H57" s="241"/>
      <c r="I57" s="290"/>
      <c r="M57" s="161" t="s">
        <v>222</v>
      </c>
      <c r="N57" s="161" t="s">
        <v>261</v>
      </c>
    </row>
    <row r="58" spans="2:14" ht="15">
      <c r="B58" s="288"/>
      <c r="C58" s="288"/>
      <c r="D58" s="239"/>
      <c r="E58" s="309"/>
      <c r="F58" s="240"/>
      <c r="G58" s="289"/>
      <c r="H58" s="241"/>
      <c r="I58" s="290"/>
      <c r="M58" s="161" t="s">
        <v>450</v>
      </c>
      <c r="N58" s="161" t="s">
        <v>262</v>
      </c>
    </row>
    <row r="59" spans="2:14" ht="15">
      <c r="B59" s="288"/>
      <c r="C59" s="288"/>
      <c r="D59" s="389"/>
      <c r="E59" s="309"/>
      <c r="F59" s="391"/>
      <c r="G59" s="289"/>
      <c r="H59" s="241"/>
      <c r="I59" s="290"/>
      <c r="M59" s="161" t="s">
        <v>451</v>
      </c>
      <c r="N59" s="161" t="s">
        <v>255</v>
      </c>
    </row>
    <row r="60" spans="2:14" ht="15">
      <c r="B60" s="288"/>
      <c r="C60" s="288"/>
      <c r="D60" s="389"/>
      <c r="E60" s="309"/>
      <c r="F60" s="391"/>
      <c r="G60" s="289"/>
      <c r="H60" s="241"/>
      <c r="I60" s="290"/>
      <c r="M60" s="161" t="s">
        <v>452</v>
      </c>
      <c r="N60" s="161" t="s">
        <v>256</v>
      </c>
    </row>
    <row r="61" spans="2:14" ht="15">
      <c r="B61" s="288"/>
      <c r="C61" s="288"/>
      <c r="D61" s="389"/>
      <c r="E61" s="309"/>
      <c r="F61" s="391"/>
      <c r="G61" s="289"/>
      <c r="H61" s="241"/>
      <c r="I61" s="290"/>
      <c r="M61" s="161" t="s">
        <v>453</v>
      </c>
      <c r="N61" s="161" t="s">
        <v>257</v>
      </c>
    </row>
    <row r="62" spans="2:14" ht="15">
      <c r="B62" s="288"/>
      <c r="C62" s="288"/>
      <c r="D62" s="389"/>
      <c r="E62" s="309"/>
      <c r="F62" s="391"/>
      <c r="G62" s="289"/>
      <c r="H62" s="241"/>
      <c r="I62" s="290"/>
      <c r="M62" s="161" t="s">
        <v>190</v>
      </c>
      <c r="N62" s="161" t="s">
        <v>258</v>
      </c>
    </row>
    <row r="63" spans="2:14" ht="15">
      <c r="B63" s="288"/>
      <c r="C63" s="288"/>
      <c r="D63" s="389"/>
      <c r="E63" s="309"/>
      <c r="F63" s="391"/>
      <c r="G63" s="289"/>
      <c r="H63" s="241"/>
      <c r="I63" s="290"/>
      <c r="M63" s="161" t="s">
        <v>454</v>
      </c>
      <c r="N63" s="161" t="s">
        <v>267</v>
      </c>
    </row>
    <row r="64" spans="2:14" ht="15">
      <c r="B64" s="390"/>
      <c r="C64" s="288"/>
      <c r="D64" s="389"/>
      <c r="E64" s="309"/>
      <c r="F64" s="391"/>
      <c r="G64" s="289"/>
      <c r="H64" s="241"/>
      <c r="I64" s="290"/>
      <c r="M64" s="161" t="s">
        <v>453</v>
      </c>
      <c r="N64" s="161" t="s">
        <v>269</v>
      </c>
    </row>
    <row r="65" spans="2:14" ht="15">
      <c r="B65" s="288"/>
      <c r="C65" s="288"/>
      <c r="D65" s="389"/>
      <c r="E65" s="309"/>
      <c r="F65" s="391"/>
      <c r="G65" s="289"/>
      <c r="H65" s="241"/>
      <c r="I65" s="290"/>
      <c r="J65" s="239"/>
      <c r="M65" s="161" t="s">
        <v>237</v>
      </c>
      <c r="N65" s="161" t="s">
        <v>265</v>
      </c>
    </row>
    <row r="66" spans="2:14" ht="15">
      <c r="B66" s="288"/>
      <c r="C66" s="288"/>
      <c r="D66" s="389"/>
      <c r="E66" s="309"/>
      <c r="F66" s="391"/>
      <c r="G66" s="289"/>
      <c r="H66" s="241"/>
      <c r="I66" s="290"/>
      <c r="J66" s="239"/>
      <c r="M66" s="161" t="s">
        <v>238</v>
      </c>
      <c r="N66" s="161" t="s">
        <v>268</v>
      </c>
    </row>
    <row r="67" spans="2:14" ht="15">
      <c r="B67" s="288"/>
      <c r="C67" s="288"/>
      <c r="D67" s="389"/>
      <c r="E67" s="309"/>
      <c r="F67" s="391"/>
      <c r="G67" s="289"/>
      <c r="H67" s="241"/>
      <c r="I67" s="290"/>
      <c r="J67" s="239"/>
      <c r="M67" s="161" t="s">
        <v>452</v>
      </c>
      <c r="N67" s="161" t="s">
        <v>266</v>
      </c>
    </row>
    <row r="68" spans="2:14" ht="15">
      <c r="B68" s="288"/>
      <c r="C68" s="288"/>
      <c r="D68" s="389"/>
      <c r="E68" s="309"/>
      <c r="F68" s="391"/>
      <c r="G68" s="289"/>
      <c r="H68" s="241"/>
      <c r="I68" s="290"/>
      <c r="J68" s="239"/>
      <c r="M68" s="161" t="s">
        <v>448</v>
      </c>
      <c r="N68" s="161" t="s">
        <v>270</v>
      </c>
    </row>
    <row r="69" spans="2:14" ht="15">
      <c r="B69" s="288"/>
      <c r="C69" s="288"/>
      <c r="D69" s="389"/>
      <c r="E69" s="309"/>
      <c r="F69" s="391"/>
      <c r="G69" s="289"/>
      <c r="H69" s="241"/>
      <c r="I69" s="290"/>
      <c r="J69" s="239"/>
      <c r="M69" s="161" t="s">
        <v>453</v>
      </c>
      <c r="N69" s="161" t="s">
        <v>271</v>
      </c>
    </row>
    <row r="70" spans="2:14" ht="15">
      <c r="B70" s="288"/>
      <c r="C70" s="288"/>
      <c r="D70" s="389"/>
      <c r="E70" s="309"/>
      <c r="F70" s="391"/>
      <c r="G70" s="289"/>
      <c r="H70" s="241"/>
      <c r="I70" s="290"/>
      <c r="J70" s="239"/>
      <c r="M70" s="161" t="s">
        <v>106</v>
      </c>
      <c r="N70" s="161" t="s">
        <v>272</v>
      </c>
    </row>
    <row r="71" spans="2:14" ht="15">
      <c r="B71" s="288"/>
      <c r="C71" s="288"/>
      <c r="D71" s="389"/>
      <c r="E71" s="309"/>
      <c r="F71" s="391"/>
      <c r="G71" s="289"/>
      <c r="H71" s="241"/>
      <c r="I71" s="290"/>
      <c r="J71" s="239"/>
      <c r="M71" s="161" t="s">
        <v>454</v>
      </c>
      <c r="N71" s="161" t="s">
        <v>273</v>
      </c>
    </row>
    <row r="72" spans="2:14" ht="15">
      <c r="B72" s="288"/>
      <c r="C72" s="288"/>
      <c r="D72" s="389"/>
      <c r="E72" s="395"/>
      <c r="F72" s="391"/>
      <c r="G72" s="289"/>
      <c r="H72" s="241"/>
      <c r="I72" s="290"/>
      <c r="J72" s="239"/>
      <c r="M72" s="161" t="s">
        <v>301</v>
      </c>
      <c r="N72" s="161" t="s">
        <v>274</v>
      </c>
    </row>
    <row r="73" spans="2:14" ht="15">
      <c r="B73" s="288"/>
      <c r="C73" s="288"/>
      <c r="D73" s="389"/>
      <c r="E73" s="309"/>
      <c r="F73" s="391"/>
      <c r="G73" s="289"/>
      <c r="H73" s="241"/>
      <c r="I73" s="290"/>
      <c r="J73" s="239"/>
      <c r="M73" s="161" t="s">
        <v>134</v>
      </c>
      <c r="N73" s="161" t="s">
        <v>275</v>
      </c>
    </row>
    <row r="74" spans="2:14" ht="15">
      <c r="B74" s="288"/>
      <c r="C74" s="288"/>
      <c r="D74" s="389"/>
      <c r="E74" s="309"/>
      <c r="F74" s="391"/>
      <c r="G74" s="289"/>
      <c r="H74" s="241"/>
      <c r="I74" s="290"/>
      <c r="J74" s="239"/>
      <c r="M74" s="161" t="s">
        <v>455</v>
      </c>
      <c r="N74" s="161" t="s">
        <v>276</v>
      </c>
    </row>
    <row r="75" spans="2:14" ht="15">
      <c r="B75" s="288"/>
      <c r="C75" s="288"/>
      <c r="D75" s="389"/>
      <c r="E75" s="309"/>
      <c r="F75" s="391"/>
      <c r="G75" s="289"/>
      <c r="H75" s="241"/>
      <c r="I75" s="290"/>
      <c r="J75" s="242"/>
      <c r="M75" s="161" t="s">
        <v>179</v>
      </c>
      <c r="N75" s="161" t="s">
        <v>277</v>
      </c>
    </row>
    <row r="76" spans="2:14" ht="15">
      <c r="B76" s="288"/>
      <c r="C76" s="288"/>
      <c r="D76" s="389"/>
      <c r="E76" s="309"/>
      <c r="F76" s="391"/>
      <c r="G76" s="289"/>
      <c r="H76" s="307"/>
      <c r="I76" s="290"/>
      <c r="J76" s="249"/>
      <c r="M76" s="161" t="s">
        <v>296</v>
      </c>
      <c r="N76" s="161" t="s">
        <v>278</v>
      </c>
    </row>
    <row r="77" spans="2:14" ht="15">
      <c r="B77" s="288"/>
      <c r="C77" s="288"/>
      <c r="D77" s="389"/>
      <c r="E77" s="309"/>
      <c r="F77" s="391"/>
      <c r="G77" s="289"/>
      <c r="H77" s="307"/>
      <c r="I77" s="290"/>
      <c r="J77" s="239"/>
      <c r="M77" s="161" t="s">
        <v>449</v>
      </c>
      <c r="N77" s="161" t="s">
        <v>283</v>
      </c>
    </row>
    <row r="78" spans="2:14" ht="15">
      <c r="B78" s="288"/>
      <c r="C78" s="288"/>
      <c r="D78" s="389"/>
      <c r="E78" s="309"/>
      <c r="F78" s="391"/>
      <c r="G78" s="289"/>
      <c r="H78" s="307"/>
      <c r="I78" s="290"/>
      <c r="J78" s="239"/>
      <c r="M78" s="161" t="s">
        <v>298</v>
      </c>
      <c r="N78" s="161" t="s">
        <v>279</v>
      </c>
    </row>
    <row r="79" spans="2:14" ht="15">
      <c r="B79" s="288"/>
      <c r="C79" s="288"/>
      <c r="D79" s="389"/>
      <c r="E79" s="309"/>
      <c r="F79" s="391"/>
      <c r="G79" s="289"/>
      <c r="H79" s="307"/>
      <c r="I79" s="290"/>
      <c r="J79" s="239"/>
      <c r="M79" s="161" t="s">
        <v>456</v>
      </c>
      <c r="N79" s="161" t="s">
        <v>284</v>
      </c>
    </row>
    <row r="80" spans="2:14" ht="15">
      <c r="B80" s="288"/>
      <c r="C80" s="288"/>
      <c r="D80" s="389"/>
      <c r="E80" s="309"/>
      <c r="F80" s="391"/>
      <c r="G80" s="289"/>
      <c r="H80" s="307"/>
      <c r="I80" s="290"/>
      <c r="J80" s="239"/>
      <c r="M80" s="161" t="s">
        <v>454</v>
      </c>
      <c r="N80" s="161" t="s">
        <v>285</v>
      </c>
    </row>
    <row r="81" spans="2:14" ht="15">
      <c r="B81" s="288"/>
      <c r="C81" s="288"/>
      <c r="D81" s="389"/>
      <c r="E81" s="309"/>
      <c r="F81" s="391"/>
      <c r="G81" s="289"/>
      <c r="H81" s="307"/>
      <c r="I81" s="290"/>
      <c r="M81" s="161" t="s">
        <v>106</v>
      </c>
      <c r="N81" s="161" t="s">
        <v>286</v>
      </c>
    </row>
    <row r="82" spans="2:14" ht="15">
      <c r="B82" s="288"/>
      <c r="C82" s="288"/>
      <c r="D82" s="389"/>
      <c r="E82" s="395"/>
      <c r="F82" s="391"/>
      <c r="G82" s="289"/>
      <c r="H82" s="307"/>
      <c r="I82" s="290"/>
      <c r="M82" s="161" t="s">
        <v>297</v>
      </c>
      <c r="N82" s="161" t="s">
        <v>287</v>
      </c>
    </row>
    <row r="83" spans="2:14" ht="15">
      <c r="B83" s="288"/>
      <c r="C83" s="288"/>
      <c r="D83" s="389"/>
      <c r="E83" s="309"/>
      <c r="F83" s="391"/>
      <c r="G83" s="289"/>
      <c r="H83" s="307"/>
      <c r="I83" s="290"/>
      <c r="M83" s="161" t="s">
        <v>47</v>
      </c>
      <c r="N83" s="161" t="s">
        <v>280</v>
      </c>
    </row>
    <row r="84" spans="2:14" ht="15">
      <c r="B84" s="288"/>
      <c r="C84" s="288"/>
      <c r="D84" s="389"/>
      <c r="E84" s="395"/>
      <c r="F84" s="278"/>
      <c r="G84" s="289"/>
      <c r="H84" s="307"/>
      <c r="I84" s="290"/>
      <c r="M84" s="161" t="s">
        <v>169</v>
      </c>
      <c r="N84" s="161" t="s">
        <v>303</v>
      </c>
    </row>
    <row r="85" spans="2:14" ht="15">
      <c r="B85" s="288"/>
      <c r="C85" s="288"/>
      <c r="E85" s="309"/>
      <c r="F85" s="278"/>
      <c r="G85" s="289"/>
      <c r="H85" s="307"/>
      <c r="I85" s="290"/>
      <c r="M85" s="161" t="s">
        <v>169</v>
      </c>
      <c r="N85" s="161" t="s">
        <v>304</v>
      </c>
    </row>
    <row r="86" spans="2:14" ht="15">
      <c r="B86" s="288"/>
      <c r="C86" s="288"/>
      <c r="E86" s="395"/>
      <c r="F86" s="278"/>
      <c r="G86" s="289"/>
      <c r="H86" s="307"/>
      <c r="I86" s="290"/>
      <c r="M86" s="161" t="s">
        <v>202</v>
      </c>
      <c r="N86" s="161" t="s">
        <v>305</v>
      </c>
    </row>
    <row r="87" spans="2:14" ht="15">
      <c r="B87" s="288"/>
      <c r="C87" s="288"/>
      <c r="E87" s="395"/>
      <c r="F87" s="278"/>
      <c r="G87" s="289"/>
      <c r="H87" s="307"/>
      <c r="I87" s="290"/>
      <c r="M87" s="161" t="s">
        <v>301</v>
      </c>
      <c r="N87" s="161" t="s">
        <v>306</v>
      </c>
    </row>
    <row r="88" spans="2:14" ht="15">
      <c r="B88" s="288"/>
      <c r="C88" s="288"/>
      <c r="E88" s="309"/>
      <c r="F88" s="278"/>
      <c r="G88" s="289"/>
      <c r="H88" s="307"/>
      <c r="I88" s="290"/>
      <c r="M88" s="161" t="s">
        <v>238</v>
      </c>
      <c r="N88" s="161" t="s">
        <v>307</v>
      </c>
    </row>
    <row r="89" spans="2:14" ht="15">
      <c r="B89" s="390"/>
      <c r="C89" s="288"/>
      <c r="E89" s="309"/>
      <c r="F89" s="278"/>
      <c r="G89" s="289"/>
      <c r="H89" s="307"/>
      <c r="I89" s="290"/>
      <c r="M89" s="161" t="s">
        <v>452</v>
      </c>
      <c r="N89" s="161" t="s">
        <v>302</v>
      </c>
    </row>
    <row r="90" spans="2:14" ht="15">
      <c r="B90" s="250"/>
      <c r="C90" s="288"/>
      <c r="E90" s="309"/>
      <c r="F90" s="278"/>
      <c r="G90" s="289"/>
      <c r="H90" s="350"/>
      <c r="I90" s="290"/>
      <c r="M90" s="161" t="s">
        <v>190</v>
      </c>
      <c r="N90" s="161" t="s">
        <v>308</v>
      </c>
    </row>
    <row r="91" spans="2:14" ht="15">
      <c r="B91" s="390"/>
      <c r="C91" s="288"/>
      <c r="E91" s="395"/>
      <c r="F91" s="278"/>
      <c r="G91" s="289"/>
      <c r="H91" s="307"/>
      <c r="I91" s="290"/>
      <c r="M91" s="161" t="s">
        <v>297</v>
      </c>
      <c r="N91" s="161" t="s">
        <v>309</v>
      </c>
    </row>
    <row r="92" spans="2:14" ht="15">
      <c r="B92" s="288"/>
      <c r="C92" s="288"/>
      <c r="E92" s="395"/>
      <c r="F92" s="278"/>
      <c r="G92" s="289"/>
      <c r="H92" s="307"/>
      <c r="I92" s="290"/>
      <c r="M92" s="161" t="s">
        <v>46</v>
      </c>
      <c r="N92" s="161" t="s">
        <v>310</v>
      </c>
    </row>
    <row r="93" spans="2:14" ht="15">
      <c r="B93" s="288"/>
      <c r="C93" s="288"/>
      <c r="E93" s="395"/>
      <c r="F93" s="278"/>
      <c r="G93" s="289"/>
      <c r="H93" s="307"/>
      <c r="I93" s="290"/>
      <c r="M93" s="161" t="s">
        <v>403</v>
      </c>
      <c r="N93" s="161" t="s">
        <v>311</v>
      </c>
    </row>
    <row r="94" spans="2:14" ht="15">
      <c r="B94" s="288"/>
      <c r="C94" s="288"/>
      <c r="E94" s="309"/>
      <c r="F94" s="278"/>
      <c r="G94" s="289"/>
      <c r="H94" s="307"/>
      <c r="I94" s="290"/>
      <c r="M94" s="161" t="s">
        <v>239</v>
      </c>
      <c r="N94" s="161" t="s">
        <v>312</v>
      </c>
    </row>
    <row r="95" spans="2:14" ht="15">
      <c r="B95" s="288"/>
      <c r="C95" s="288"/>
      <c r="E95" s="395"/>
      <c r="F95" s="278"/>
      <c r="G95" s="289"/>
      <c r="H95" s="307"/>
      <c r="I95" s="290"/>
      <c r="M95" s="161" t="s">
        <v>134</v>
      </c>
      <c r="N95" s="161" t="s">
        <v>313</v>
      </c>
    </row>
    <row r="96" spans="2:14" ht="15">
      <c r="B96" s="288"/>
      <c r="C96" s="288"/>
      <c r="E96" s="395"/>
      <c r="F96" s="278"/>
      <c r="G96" s="289"/>
      <c r="H96" s="307"/>
      <c r="I96" s="290"/>
      <c r="M96" s="161" t="s">
        <v>318</v>
      </c>
      <c r="N96" s="161" t="s">
        <v>314</v>
      </c>
    </row>
    <row r="97" spans="2:14" ht="15">
      <c r="B97" s="288"/>
      <c r="C97" s="288"/>
      <c r="E97" s="395"/>
      <c r="F97" s="278"/>
      <c r="G97" s="289"/>
      <c r="H97" s="307"/>
      <c r="I97" s="290"/>
      <c r="M97" s="161" t="s">
        <v>313</v>
      </c>
      <c r="N97" s="161" t="s">
        <v>315</v>
      </c>
    </row>
    <row r="98" spans="2:14" ht="15">
      <c r="B98" s="288"/>
      <c r="C98" s="288"/>
      <c r="E98" s="309"/>
      <c r="F98" s="284"/>
      <c r="G98" s="289"/>
      <c r="H98" s="307"/>
      <c r="I98" s="290"/>
      <c r="M98" s="161" t="s">
        <v>319</v>
      </c>
      <c r="N98" s="161" t="s">
        <v>316</v>
      </c>
    </row>
    <row r="99" spans="2:14" ht="15">
      <c r="B99" s="288"/>
      <c r="C99" s="288"/>
      <c r="E99" s="395"/>
      <c r="F99" s="278"/>
      <c r="G99" s="289"/>
      <c r="H99" s="307"/>
      <c r="I99" s="290"/>
      <c r="M99" s="161" t="s">
        <v>168</v>
      </c>
      <c r="N99" s="161" t="s">
        <v>317</v>
      </c>
    </row>
    <row r="100" spans="2:14" ht="15">
      <c r="B100" s="288"/>
      <c r="C100" s="288"/>
      <c r="E100" s="395"/>
      <c r="F100" s="278"/>
      <c r="G100" s="289"/>
      <c r="H100" s="307"/>
      <c r="I100" s="290"/>
      <c r="M100" s="161" t="s">
        <v>403</v>
      </c>
      <c r="N100" s="161" t="s">
        <v>324</v>
      </c>
    </row>
    <row r="101" spans="2:14" ht="15">
      <c r="B101" s="288"/>
      <c r="C101" s="288"/>
      <c r="E101" s="395"/>
      <c r="F101" s="278"/>
      <c r="G101" s="289"/>
      <c r="H101" s="350"/>
      <c r="I101" s="290"/>
      <c r="M101" s="161" t="s">
        <v>320</v>
      </c>
      <c r="N101" s="161" t="s">
        <v>325</v>
      </c>
    </row>
    <row r="102" spans="2:14" ht="15">
      <c r="B102" s="288"/>
      <c r="C102" s="288"/>
      <c r="E102" s="395"/>
      <c r="F102" s="278"/>
      <c r="G102" s="289"/>
      <c r="H102" s="307"/>
      <c r="I102" s="290"/>
      <c r="M102" s="161" t="s">
        <v>319</v>
      </c>
      <c r="N102" s="161" t="s">
        <v>326</v>
      </c>
    </row>
    <row r="103" spans="2:14" ht="15">
      <c r="B103" s="288"/>
      <c r="C103" s="288"/>
      <c r="E103" s="361"/>
      <c r="F103" s="278"/>
      <c r="G103" s="289"/>
      <c r="H103" s="307"/>
      <c r="I103" s="290"/>
      <c r="M103" s="161" t="s">
        <v>169</v>
      </c>
      <c r="N103" s="161" t="s">
        <v>327</v>
      </c>
    </row>
    <row r="104" spans="2:14" ht="15">
      <c r="B104" s="288"/>
      <c r="C104" s="288"/>
      <c r="E104" s="309"/>
      <c r="F104" s="278"/>
      <c r="G104" s="289"/>
      <c r="H104" s="307"/>
      <c r="I104" s="290"/>
      <c r="M104" s="161" t="s">
        <v>337</v>
      </c>
      <c r="N104" s="161" t="s">
        <v>328</v>
      </c>
    </row>
    <row r="105" spans="2:14" ht="15">
      <c r="B105" s="288"/>
      <c r="C105" s="288"/>
      <c r="E105" s="309"/>
      <c r="F105" s="278"/>
      <c r="G105" s="289"/>
      <c r="H105" s="307"/>
      <c r="I105" s="290"/>
      <c r="M105" s="161" t="s">
        <v>451</v>
      </c>
      <c r="N105" s="161" t="s">
        <v>329</v>
      </c>
    </row>
    <row r="106" spans="2:14" ht="15">
      <c r="B106" s="288"/>
      <c r="C106" s="288"/>
      <c r="E106" s="309"/>
      <c r="F106" s="278"/>
      <c r="G106" s="289"/>
      <c r="H106" s="307"/>
      <c r="I106" s="290"/>
      <c r="M106" s="161" t="s">
        <v>190</v>
      </c>
      <c r="N106" s="161" t="s">
        <v>330</v>
      </c>
    </row>
    <row r="107" spans="2:14" ht="15">
      <c r="B107" s="288"/>
      <c r="C107" s="288"/>
      <c r="E107" s="309"/>
      <c r="F107" s="278"/>
      <c r="G107" s="289"/>
      <c r="H107" s="307"/>
      <c r="I107" s="290"/>
      <c r="M107" s="161" t="s">
        <v>320</v>
      </c>
      <c r="N107" s="161" t="s">
        <v>331</v>
      </c>
    </row>
    <row r="108" spans="2:14" ht="15">
      <c r="B108" s="288"/>
      <c r="C108" s="288"/>
      <c r="E108" s="395"/>
      <c r="F108" s="278"/>
      <c r="G108" s="289"/>
      <c r="H108" s="307"/>
      <c r="I108" s="290"/>
      <c r="M108" s="161" t="s">
        <v>197</v>
      </c>
      <c r="N108" s="161" t="s">
        <v>332</v>
      </c>
    </row>
    <row r="109" spans="2:14" ht="15">
      <c r="B109" s="288"/>
      <c r="C109" s="288"/>
      <c r="E109" s="395"/>
      <c r="F109" s="278"/>
      <c r="G109" s="289"/>
      <c r="H109" s="307"/>
      <c r="I109" s="290"/>
      <c r="M109" s="161" t="s">
        <v>457</v>
      </c>
      <c r="N109" s="161" t="s">
        <v>333</v>
      </c>
    </row>
    <row r="110" spans="2:14" ht="15">
      <c r="B110" s="288"/>
      <c r="C110" s="288"/>
      <c r="E110" s="361"/>
      <c r="F110" s="278"/>
      <c r="G110" s="289"/>
      <c r="H110" s="307"/>
      <c r="I110" s="290"/>
      <c r="M110" s="161" t="s">
        <v>169</v>
      </c>
      <c r="N110" s="161" t="s">
        <v>334</v>
      </c>
    </row>
    <row r="111" spans="2:14" ht="15">
      <c r="B111" s="288"/>
      <c r="C111" s="288"/>
      <c r="E111" s="309"/>
      <c r="F111" s="278"/>
      <c r="G111" s="289"/>
      <c r="H111" s="307"/>
      <c r="I111" s="290"/>
      <c r="M111" s="161" t="s">
        <v>449</v>
      </c>
      <c r="N111" s="161" t="s">
        <v>335</v>
      </c>
    </row>
    <row r="112" spans="2:14" ht="15">
      <c r="B112" s="288"/>
      <c r="C112" s="288"/>
      <c r="E112" s="395"/>
      <c r="F112" s="278"/>
      <c r="G112" s="289"/>
      <c r="H112" s="307"/>
      <c r="I112" s="290"/>
      <c r="M112" s="161" t="s">
        <v>182</v>
      </c>
      <c r="N112" s="161" t="s">
        <v>336</v>
      </c>
    </row>
    <row r="113" spans="2:14" ht="15">
      <c r="B113" s="288"/>
      <c r="C113" s="288"/>
      <c r="E113" s="361"/>
      <c r="F113" s="278"/>
      <c r="G113" s="289"/>
      <c r="H113" s="307"/>
      <c r="I113" s="290"/>
      <c r="M113" s="161" t="s">
        <v>301</v>
      </c>
      <c r="N113" s="161" t="s">
        <v>345</v>
      </c>
    </row>
    <row r="114" spans="2:14" ht="15">
      <c r="B114" s="288"/>
      <c r="C114" s="288"/>
      <c r="E114" s="395"/>
      <c r="F114" s="278"/>
      <c r="G114" s="289"/>
      <c r="H114" s="307"/>
      <c r="I114" s="290"/>
      <c r="M114" s="161" t="s">
        <v>450</v>
      </c>
      <c r="N114" s="161" t="s">
        <v>346</v>
      </c>
    </row>
    <row r="115" spans="2:14" ht="15">
      <c r="B115" s="288"/>
      <c r="C115" s="288"/>
      <c r="E115" s="395"/>
      <c r="F115" s="278"/>
      <c r="G115" s="289"/>
      <c r="H115" s="307"/>
      <c r="I115" s="290"/>
      <c r="M115" s="161" t="s">
        <v>106</v>
      </c>
      <c r="N115" s="161" t="s">
        <v>347</v>
      </c>
    </row>
    <row r="116" spans="2:14" ht="15">
      <c r="B116" s="288"/>
      <c r="C116" s="288"/>
      <c r="E116" s="309"/>
      <c r="F116" s="278"/>
      <c r="G116" s="289"/>
      <c r="H116" s="307"/>
      <c r="I116" s="290"/>
      <c r="M116" s="161" t="s">
        <v>343</v>
      </c>
      <c r="N116" s="161" t="s">
        <v>348</v>
      </c>
    </row>
    <row r="117" spans="2:14" ht="15">
      <c r="B117" s="288"/>
      <c r="C117" s="288"/>
      <c r="E117" s="361"/>
      <c r="F117" s="278"/>
      <c r="G117" s="289"/>
      <c r="H117" s="307"/>
      <c r="I117" s="290"/>
      <c r="M117" s="161" t="s">
        <v>238</v>
      </c>
      <c r="N117" s="161" t="s">
        <v>344</v>
      </c>
    </row>
    <row r="118" spans="2:14" ht="15">
      <c r="B118" s="288"/>
      <c r="C118" s="288"/>
      <c r="E118" s="309"/>
      <c r="F118" s="278"/>
      <c r="G118" s="289"/>
      <c r="H118" s="307"/>
      <c r="I118" s="290"/>
      <c r="M118" s="161" t="s">
        <v>448</v>
      </c>
      <c r="N118" s="161" t="s">
        <v>349</v>
      </c>
    </row>
    <row r="119" spans="2:14" ht="15">
      <c r="B119" s="288"/>
      <c r="C119" s="288"/>
      <c r="E119" s="309"/>
      <c r="F119" s="278"/>
      <c r="G119" s="289"/>
      <c r="H119" s="307"/>
      <c r="I119" s="290"/>
      <c r="M119" s="161" t="s">
        <v>344</v>
      </c>
      <c r="N119" s="161" t="s">
        <v>350</v>
      </c>
    </row>
    <row r="120" spans="2:14" ht="15">
      <c r="B120" s="288"/>
      <c r="C120" s="288"/>
      <c r="E120" s="309"/>
      <c r="F120" s="278"/>
      <c r="G120" s="289"/>
      <c r="H120" s="307"/>
      <c r="I120" s="290"/>
      <c r="M120" s="161" t="s">
        <v>198</v>
      </c>
      <c r="N120" s="161" t="s">
        <v>351</v>
      </c>
    </row>
    <row r="121" spans="2:14" ht="15">
      <c r="B121" s="288"/>
      <c r="C121" s="288"/>
      <c r="E121" s="309"/>
      <c r="F121" s="278"/>
      <c r="G121" s="289"/>
      <c r="H121" s="307"/>
      <c r="I121" s="290"/>
      <c r="M121" s="161" t="s">
        <v>198</v>
      </c>
      <c r="N121" s="161" t="s">
        <v>352</v>
      </c>
    </row>
    <row r="122" spans="2:14" ht="15">
      <c r="B122" s="288"/>
      <c r="C122" s="288"/>
      <c r="E122" s="309"/>
      <c r="F122" s="278"/>
      <c r="G122" s="289"/>
      <c r="H122" s="307"/>
      <c r="I122" s="290"/>
      <c r="M122" s="161" t="s">
        <v>448</v>
      </c>
      <c r="N122" s="161" t="s">
        <v>353</v>
      </c>
    </row>
    <row r="123" spans="2:14" ht="15">
      <c r="B123" s="288"/>
      <c r="C123" s="288"/>
      <c r="E123" s="362"/>
      <c r="F123" s="278"/>
      <c r="G123" s="289"/>
      <c r="H123" s="307"/>
      <c r="I123" s="290"/>
      <c r="M123" s="161" t="s">
        <v>198</v>
      </c>
      <c r="N123" s="161" t="s">
        <v>367</v>
      </c>
    </row>
    <row r="124" spans="2:14" ht="15">
      <c r="B124" s="288"/>
      <c r="C124" s="288"/>
      <c r="E124" s="362"/>
      <c r="F124" s="278"/>
      <c r="G124" s="289"/>
      <c r="H124" s="307"/>
      <c r="I124" s="290"/>
      <c r="M124" s="161" t="s">
        <v>179</v>
      </c>
      <c r="N124" s="161" t="s">
        <v>368</v>
      </c>
    </row>
    <row r="125" spans="2:14" ht="15">
      <c r="B125" s="390"/>
      <c r="C125" s="288"/>
      <c r="E125" s="362"/>
      <c r="F125" s="278"/>
      <c r="G125" s="289"/>
      <c r="H125" s="307"/>
      <c r="I125" s="290"/>
      <c r="M125" s="161" t="s">
        <v>198</v>
      </c>
      <c r="N125" s="161" t="s">
        <v>363</v>
      </c>
    </row>
    <row r="126" spans="2:14" ht="15">
      <c r="B126" s="288"/>
      <c r="C126" s="288"/>
      <c r="E126" s="362"/>
      <c r="F126" s="278"/>
      <c r="G126" s="289"/>
      <c r="H126" s="307"/>
      <c r="I126" s="290"/>
      <c r="M126" s="161" t="s">
        <v>182</v>
      </c>
      <c r="N126" s="161" t="s">
        <v>364</v>
      </c>
    </row>
    <row r="127" spans="2:14" ht="15">
      <c r="B127" s="288"/>
      <c r="C127" s="288"/>
      <c r="E127" s="361"/>
      <c r="F127" s="278"/>
      <c r="G127" s="289"/>
      <c r="H127" s="307"/>
      <c r="I127" s="290"/>
      <c r="M127" s="161" t="s">
        <v>197</v>
      </c>
      <c r="N127" s="161" t="s">
        <v>369</v>
      </c>
    </row>
    <row r="128" spans="2:14" ht="15">
      <c r="B128" s="288"/>
      <c r="C128" s="288"/>
      <c r="E128" s="362"/>
      <c r="F128" s="278"/>
      <c r="G128" s="289"/>
      <c r="H128" s="307"/>
      <c r="I128" s="290"/>
      <c r="M128" s="161" t="s">
        <v>298</v>
      </c>
      <c r="N128" s="161" t="s">
        <v>365</v>
      </c>
    </row>
    <row r="129" spans="2:14" ht="15">
      <c r="B129" s="288"/>
      <c r="C129" s="288"/>
      <c r="E129" s="361"/>
      <c r="F129" s="278"/>
      <c r="G129" s="289"/>
      <c r="H129" s="307"/>
      <c r="I129" s="290"/>
      <c r="M129" s="161" t="s">
        <v>168</v>
      </c>
      <c r="N129" s="161" t="s">
        <v>366</v>
      </c>
    </row>
    <row r="130" spans="2:14" ht="15">
      <c r="B130" s="288"/>
      <c r="C130" s="288"/>
      <c r="E130" s="395"/>
      <c r="F130" s="278"/>
      <c r="G130" s="289"/>
      <c r="H130" s="307"/>
      <c r="I130" s="290"/>
      <c r="M130" s="161" t="s">
        <v>190</v>
      </c>
      <c r="N130" s="161" t="s">
        <v>370</v>
      </c>
    </row>
    <row r="131" spans="2:14" ht="15">
      <c r="B131" s="288"/>
      <c r="C131" s="288"/>
      <c r="E131" s="362"/>
      <c r="F131" s="278"/>
      <c r="G131" s="289"/>
      <c r="H131" s="307"/>
      <c r="I131" s="290"/>
      <c r="M131" s="161" t="s">
        <v>320</v>
      </c>
      <c r="N131" s="161" t="s">
        <v>371</v>
      </c>
    </row>
    <row r="132" spans="2:14" ht="15">
      <c r="B132" s="288"/>
      <c r="C132" s="288"/>
      <c r="E132" s="395"/>
      <c r="F132" s="278"/>
      <c r="G132" s="289"/>
      <c r="H132" s="307"/>
      <c r="I132" s="290"/>
      <c r="M132" s="161" t="s">
        <v>198</v>
      </c>
      <c r="N132" s="161" t="s">
        <v>372</v>
      </c>
    </row>
    <row r="133" spans="2:14" ht="15">
      <c r="B133" s="288"/>
      <c r="C133" s="288"/>
      <c r="E133" s="362"/>
      <c r="F133" s="278"/>
      <c r="G133" s="289"/>
      <c r="H133" s="307"/>
      <c r="I133" s="290"/>
      <c r="M133" s="161" t="s">
        <v>182</v>
      </c>
      <c r="N133" s="161" t="s">
        <v>379</v>
      </c>
    </row>
    <row r="134" spans="2:14" ht="15">
      <c r="B134" s="288"/>
      <c r="C134" s="288"/>
      <c r="E134" s="362"/>
      <c r="F134" s="278"/>
      <c r="G134" s="289"/>
      <c r="H134" s="307"/>
      <c r="I134" s="290"/>
      <c r="M134" s="161" t="s">
        <v>455</v>
      </c>
      <c r="N134" s="161" t="s">
        <v>380</v>
      </c>
    </row>
    <row r="135" spans="2:14" ht="15">
      <c r="B135" s="288"/>
      <c r="C135" s="288"/>
      <c r="E135" s="361"/>
      <c r="F135" s="278"/>
      <c r="G135" s="289"/>
      <c r="H135" s="307"/>
      <c r="I135" s="290"/>
      <c r="M135" s="161" t="s">
        <v>452</v>
      </c>
      <c r="N135" s="161" t="s">
        <v>381</v>
      </c>
    </row>
    <row r="136" spans="2:14" ht="15">
      <c r="B136" s="288"/>
      <c r="C136" s="288"/>
      <c r="E136" s="309"/>
      <c r="F136" s="278"/>
      <c r="G136" s="289"/>
      <c r="H136" s="307"/>
      <c r="I136" s="290"/>
      <c r="M136" s="161" t="s">
        <v>179</v>
      </c>
      <c r="N136" s="161" t="s">
        <v>382</v>
      </c>
    </row>
    <row r="137" spans="2:14" ht="15">
      <c r="B137" s="288"/>
      <c r="C137" s="288"/>
      <c r="E137" s="361"/>
      <c r="F137" s="278"/>
      <c r="G137" s="289"/>
      <c r="H137" s="307"/>
      <c r="I137" s="290"/>
      <c r="M137" s="161" t="s">
        <v>301</v>
      </c>
      <c r="N137" s="161" t="s">
        <v>383</v>
      </c>
    </row>
    <row r="138" spans="2:14" ht="15">
      <c r="B138" s="288"/>
      <c r="C138" s="288"/>
      <c r="E138" s="361"/>
      <c r="F138" s="278"/>
      <c r="G138" s="289"/>
      <c r="H138" s="307"/>
      <c r="I138" s="290"/>
      <c r="M138" s="161" t="s">
        <v>190</v>
      </c>
      <c r="N138" s="161" t="s">
        <v>384</v>
      </c>
    </row>
    <row r="139" spans="2:14" ht="15">
      <c r="B139" s="288"/>
      <c r="C139" s="288"/>
      <c r="E139" s="309"/>
      <c r="F139" s="278"/>
      <c r="G139" s="289"/>
      <c r="H139" s="307"/>
      <c r="I139" s="290"/>
      <c r="M139" s="161" t="s">
        <v>296</v>
      </c>
      <c r="N139" s="161" t="s">
        <v>385</v>
      </c>
    </row>
    <row r="140" spans="2:14" ht="15">
      <c r="B140" s="288"/>
      <c r="C140" s="288"/>
      <c r="E140" s="395"/>
      <c r="F140" s="278"/>
      <c r="G140" s="289"/>
      <c r="H140" s="307"/>
      <c r="I140" s="290"/>
      <c r="M140" s="161" t="s">
        <v>450</v>
      </c>
      <c r="N140" s="161" t="s">
        <v>386</v>
      </c>
    </row>
    <row r="141" spans="2:14" ht="15">
      <c r="B141" s="288"/>
      <c r="C141" s="288"/>
      <c r="E141" s="361"/>
      <c r="F141" s="278"/>
      <c r="G141" s="289"/>
      <c r="H141" s="307"/>
      <c r="I141" s="290"/>
      <c r="M141" s="161" t="s">
        <v>168</v>
      </c>
      <c r="N141" s="161" t="s">
        <v>387</v>
      </c>
    </row>
    <row r="142" spans="2:14" ht="15">
      <c r="B142" s="288"/>
      <c r="C142" s="288"/>
      <c r="E142" s="361"/>
      <c r="F142" s="278"/>
      <c r="G142" s="289"/>
      <c r="H142" s="307"/>
      <c r="I142" s="290"/>
      <c r="M142" s="161" t="s">
        <v>47</v>
      </c>
      <c r="N142" s="161" t="s">
        <v>388</v>
      </c>
    </row>
    <row r="143" spans="2:14" ht="15">
      <c r="B143" s="288"/>
      <c r="C143" s="288"/>
      <c r="E143" s="395"/>
      <c r="F143" s="278"/>
      <c r="G143" s="289"/>
      <c r="H143" s="307"/>
      <c r="I143" s="290"/>
      <c r="M143" s="161" t="s">
        <v>320</v>
      </c>
      <c r="N143" s="161" t="s">
        <v>389</v>
      </c>
    </row>
    <row r="144" spans="2:14" ht="15">
      <c r="B144" s="288"/>
      <c r="C144" s="288"/>
      <c r="E144" s="361"/>
      <c r="F144" s="278"/>
      <c r="G144" s="289"/>
      <c r="H144" s="307"/>
      <c r="I144" s="394"/>
      <c r="M144" s="161" t="s">
        <v>458</v>
      </c>
      <c r="N144" s="161" t="s">
        <v>390</v>
      </c>
    </row>
    <row r="145" spans="2:14" ht="15">
      <c r="B145" s="288"/>
      <c r="C145" s="288"/>
      <c r="E145" s="361"/>
      <c r="F145" s="278"/>
      <c r="G145" s="289"/>
      <c r="H145" s="307"/>
      <c r="I145" s="394"/>
      <c r="M145" s="161" t="s">
        <v>182</v>
      </c>
      <c r="N145" s="161" t="s">
        <v>391</v>
      </c>
    </row>
    <row r="146" spans="2:14" ht="15">
      <c r="B146" s="365"/>
      <c r="C146" s="365"/>
      <c r="D146" s="364"/>
      <c r="E146" s="368"/>
      <c r="F146" s="366"/>
      <c r="G146" s="367"/>
      <c r="H146" s="393"/>
      <c r="I146" s="394"/>
      <c r="M146" s="161" t="s">
        <v>354</v>
      </c>
      <c r="N146" s="161" t="s">
        <v>394</v>
      </c>
    </row>
    <row r="147" spans="2:14" ht="15">
      <c r="B147" s="370"/>
      <c r="C147" s="370"/>
      <c r="D147" s="369"/>
      <c r="E147" s="373"/>
      <c r="F147" s="371"/>
      <c r="G147" s="372"/>
      <c r="H147" s="393"/>
      <c r="I147" s="394"/>
      <c r="M147" s="161" t="s">
        <v>403</v>
      </c>
      <c r="N147" s="161" t="s">
        <v>393</v>
      </c>
    </row>
    <row r="148" spans="2:14" ht="15">
      <c r="B148" s="375"/>
      <c r="C148" s="375"/>
      <c r="D148" s="374"/>
      <c r="E148" s="378"/>
      <c r="F148" s="376"/>
      <c r="G148" s="377"/>
      <c r="H148" s="393"/>
      <c r="I148" s="394"/>
      <c r="M148" s="161" t="s">
        <v>198</v>
      </c>
      <c r="N148" s="161" t="s">
        <v>395</v>
      </c>
    </row>
    <row r="149" spans="2:14" ht="15">
      <c r="B149" s="380"/>
      <c r="C149" s="380"/>
      <c r="D149" s="379"/>
      <c r="E149" s="383"/>
      <c r="F149" s="381"/>
      <c r="G149" s="382"/>
      <c r="H149" s="393"/>
      <c r="I149" s="394"/>
      <c r="M149" s="161" t="s">
        <v>298</v>
      </c>
      <c r="N149" s="161" t="s">
        <v>392</v>
      </c>
    </row>
    <row r="150" spans="2:14" ht="15">
      <c r="B150" s="385"/>
      <c r="C150" s="385"/>
      <c r="D150" s="384"/>
      <c r="E150" s="388"/>
      <c r="F150" s="386"/>
      <c r="G150" s="387"/>
      <c r="H150" s="393"/>
      <c r="I150" s="394"/>
      <c r="M150" s="161" t="s">
        <v>297</v>
      </c>
      <c r="N150" s="161" t="s">
        <v>396</v>
      </c>
    </row>
    <row r="151" spans="2:14" ht="15">
      <c r="B151" s="385"/>
      <c r="C151" s="385"/>
      <c r="D151" s="384"/>
      <c r="E151" s="388"/>
      <c r="F151" s="386"/>
      <c r="G151" s="387"/>
      <c r="H151" s="393"/>
      <c r="I151" s="394"/>
      <c r="M151" s="161" t="s">
        <v>195</v>
      </c>
      <c r="N151" s="161" t="s">
        <v>397</v>
      </c>
    </row>
    <row r="152" spans="2:14" ht="15">
      <c r="B152" s="390"/>
      <c r="C152" s="390"/>
      <c r="D152" s="389"/>
      <c r="E152" s="395"/>
      <c r="F152" s="391"/>
      <c r="G152" s="392"/>
      <c r="H152" s="393"/>
      <c r="I152" s="394"/>
      <c r="M152" s="161" t="s">
        <v>238</v>
      </c>
      <c r="N152" s="161" t="s">
        <v>398</v>
      </c>
    </row>
    <row r="153" spans="2:14" ht="15">
      <c r="B153" s="390"/>
      <c r="C153" s="390"/>
      <c r="D153" s="389"/>
      <c r="E153" s="395"/>
      <c r="F153" s="391"/>
      <c r="G153" s="392"/>
      <c r="H153" s="393"/>
      <c r="I153" s="394"/>
      <c r="M153" s="161" t="s">
        <v>182</v>
      </c>
      <c r="N153" s="161" t="s">
        <v>399</v>
      </c>
    </row>
    <row r="154" spans="2:14" ht="15">
      <c r="B154" s="390"/>
      <c r="C154" s="390"/>
      <c r="D154" s="389"/>
      <c r="E154" s="395"/>
      <c r="F154" s="391"/>
      <c r="G154" s="392"/>
      <c r="H154" s="393"/>
      <c r="I154" s="394"/>
      <c r="M154" s="161" t="s">
        <v>134</v>
      </c>
      <c r="N154" s="161" t="s">
        <v>412</v>
      </c>
    </row>
    <row r="155" spans="2:14" ht="15">
      <c r="B155" s="390"/>
      <c r="C155" s="390"/>
      <c r="D155" s="389"/>
      <c r="E155" s="395"/>
      <c r="F155" s="391"/>
      <c r="G155" s="392"/>
      <c r="H155" s="393"/>
      <c r="I155" s="394"/>
      <c r="M155" s="161" t="s">
        <v>400</v>
      </c>
      <c r="N155" s="161" t="s">
        <v>422</v>
      </c>
    </row>
    <row r="156" spans="2:14" ht="15">
      <c r="B156" s="390"/>
      <c r="C156" s="390"/>
      <c r="D156" s="389"/>
      <c r="E156" s="395"/>
      <c r="F156" s="391"/>
      <c r="G156" s="392"/>
      <c r="H156" s="393"/>
      <c r="I156" s="394"/>
      <c r="M156" s="161" t="s">
        <v>450</v>
      </c>
      <c r="N156" s="161" t="s">
        <v>423</v>
      </c>
    </row>
    <row r="157" spans="2:14" ht="15">
      <c r="B157" s="390"/>
      <c r="C157" s="390"/>
      <c r="D157" s="389"/>
      <c r="E157" s="395"/>
      <c r="F157" s="391"/>
      <c r="G157" s="392"/>
      <c r="H157" s="393"/>
      <c r="I157" s="394"/>
      <c r="M157" s="161" t="s">
        <v>457</v>
      </c>
      <c r="N157" s="161" t="s">
        <v>413</v>
      </c>
    </row>
    <row r="158" spans="2:14" ht="15">
      <c r="B158" s="390"/>
      <c r="C158" s="390"/>
      <c r="D158" s="389"/>
      <c r="E158" s="395"/>
      <c r="F158" s="391"/>
      <c r="G158" s="392"/>
      <c r="H158" s="393"/>
      <c r="I158" s="394"/>
      <c r="M158" s="161" t="s">
        <v>237</v>
      </c>
      <c r="N158" s="161" t="s">
        <v>411</v>
      </c>
    </row>
    <row r="159" spans="2:14" ht="15">
      <c r="B159" s="390"/>
      <c r="C159" s="390"/>
      <c r="D159" s="389"/>
      <c r="E159" s="395"/>
      <c r="F159" s="391"/>
      <c r="G159" s="392"/>
      <c r="H159" s="393"/>
      <c r="I159" s="394"/>
      <c r="M159" s="161" t="s">
        <v>453</v>
      </c>
      <c r="N159" s="161" t="s">
        <v>424</v>
      </c>
    </row>
    <row r="160" spans="2:14" ht="15">
      <c r="B160" s="390"/>
      <c r="C160" s="390"/>
      <c r="D160" s="389"/>
      <c r="E160" s="395"/>
      <c r="F160" s="391"/>
      <c r="G160" s="392"/>
      <c r="H160" s="393"/>
      <c r="I160" s="394"/>
      <c r="M160" s="161" t="s">
        <v>190</v>
      </c>
      <c r="N160" s="161" t="s">
        <v>414</v>
      </c>
    </row>
    <row r="161" spans="2:14" ht="15">
      <c r="B161" s="390"/>
      <c r="C161" s="390"/>
      <c r="D161" s="389"/>
      <c r="E161" s="395"/>
      <c r="F161" s="391"/>
      <c r="G161" s="392"/>
      <c r="H161" s="393"/>
      <c r="I161" s="394"/>
      <c r="M161" s="161" t="s">
        <v>318</v>
      </c>
      <c r="N161" s="161" t="s">
        <v>425</v>
      </c>
    </row>
    <row r="162" spans="2:14" ht="15">
      <c r="B162" s="390"/>
      <c r="C162" s="390"/>
      <c r="D162" s="389"/>
      <c r="E162" s="395"/>
      <c r="F162" s="391"/>
      <c r="G162" s="392"/>
      <c r="H162" s="393"/>
      <c r="I162" s="394"/>
      <c r="M162" s="161" t="s">
        <v>454</v>
      </c>
      <c r="N162" s="161" t="s">
        <v>429</v>
      </c>
    </row>
    <row r="163" spans="2:14" ht="15">
      <c r="B163" s="390"/>
      <c r="C163" s="390"/>
      <c r="D163" s="389"/>
      <c r="E163" s="395"/>
      <c r="F163" s="391"/>
      <c r="G163" s="392"/>
      <c r="H163" s="393"/>
      <c r="I163" s="394"/>
      <c r="M163" s="161" t="s">
        <v>459</v>
      </c>
      <c r="N163" s="161" t="s">
        <v>430</v>
      </c>
    </row>
    <row r="164" spans="2:14" ht="15">
      <c r="B164" s="390"/>
      <c r="C164" s="390"/>
      <c r="D164" s="389"/>
      <c r="E164" s="395"/>
      <c r="F164" s="391"/>
      <c r="G164" s="392"/>
      <c r="H164" s="393"/>
      <c r="I164" s="394"/>
      <c r="N164" s="161" t="s">
        <v>431</v>
      </c>
    </row>
    <row r="165" spans="2:14" ht="15">
      <c r="B165" s="390"/>
      <c r="C165" s="390"/>
      <c r="D165" s="389"/>
      <c r="E165" s="395"/>
      <c r="F165" s="391"/>
      <c r="G165" s="392"/>
      <c r="H165" s="393"/>
      <c r="I165" s="394"/>
      <c r="N165" s="161" t="s">
        <v>432</v>
      </c>
    </row>
    <row r="166" spans="2:14" ht="15">
      <c r="B166" s="390"/>
      <c r="C166" s="390"/>
      <c r="D166" s="389"/>
      <c r="E166" s="395"/>
      <c r="F166" s="391"/>
      <c r="G166" s="392"/>
      <c r="H166" s="393"/>
      <c r="I166" s="394"/>
      <c r="N166" s="161" t="s">
        <v>433</v>
      </c>
    </row>
    <row r="167" spans="2:14" ht="15">
      <c r="B167" s="390"/>
      <c r="C167" s="390"/>
      <c r="D167" s="389"/>
      <c r="E167" s="395"/>
      <c r="F167" s="391"/>
      <c r="G167" s="392"/>
      <c r="H167" s="393"/>
      <c r="I167" s="394"/>
      <c r="N167" s="161" t="s">
        <v>434</v>
      </c>
    </row>
    <row r="168" spans="2:14" ht="15">
      <c r="B168" s="390"/>
      <c r="C168" s="390"/>
      <c r="D168" s="389"/>
      <c r="E168" s="395"/>
      <c r="F168" s="391"/>
      <c r="G168" s="392"/>
      <c r="H168" s="393"/>
      <c r="I168" s="394"/>
      <c r="N168" s="161" t="s">
        <v>435</v>
      </c>
    </row>
    <row r="169" spans="2:14" ht="15">
      <c r="B169" s="390"/>
      <c r="C169" s="390"/>
      <c r="D169" s="389"/>
      <c r="E169" s="395"/>
      <c r="F169" s="391"/>
      <c r="G169" s="392"/>
      <c r="H169" s="393"/>
      <c r="I169" s="394"/>
      <c r="N169" s="161" t="s">
        <v>436</v>
      </c>
    </row>
    <row r="170" spans="2:14" ht="15">
      <c r="B170" s="390"/>
      <c r="C170" s="390"/>
      <c r="D170" s="389"/>
      <c r="E170" s="395"/>
      <c r="F170" s="391"/>
      <c r="G170" s="392"/>
      <c r="H170" s="393"/>
      <c r="I170" s="394"/>
      <c r="N170" s="161" t="s">
        <v>437</v>
      </c>
    </row>
    <row r="171" spans="2:14" ht="15">
      <c r="B171" s="390"/>
      <c r="C171" s="390"/>
      <c r="D171" s="389"/>
      <c r="E171" s="395"/>
      <c r="F171" s="391"/>
      <c r="G171" s="392"/>
      <c r="H171" s="393"/>
      <c r="I171" s="394"/>
      <c r="N171" s="161" t="s">
        <v>438</v>
      </c>
    </row>
    <row r="172" spans="2:14" ht="15">
      <c r="B172" s="390"/>
      <c r="C172" s="390"/>
      <c r="D172" s="389"/>
      <c r="E172" s="395"/>
      <c r="F172" s="391"/>
      <c r="G172" s="392"/>
      <c r="H172" s="393"/>
      <c r="I172" s="394"/>
    </row>
    <row r="173" spans="2:14" ht="15">
      <c r="B173" s="390"/>
      <c r="C173" s="390"/>
      <c r="D173" s="389"/>
      <c r="E173" s="395"/>
      <c r="F173" s="391"/>
      <c r="G173" s="392"/>
      <c r="H173" s="393"/>
      <c r="I173" s="394"/>
    </row>
    <row r="174" spans="2:14" ht="15">
      <c r="B174" s="390"/>
      <c r="C174" s="390"/>
      <c r="D174" s="389"/>
      <c r="E174" s="395"/>
      <c r="F174" s="391"/>
      <c r="G174" s="392"/>
      <c r="H174" s="393"/>
      <c r="I174" s="394"/>
    </row>
    <row r="175" spans="2:14" ht="15">
      <c r="B175" s="390"/>
      <c r="C175" s="390"/>
      <c r="D175" s="389"/>
      <c r="E175" s="395"/>
      <c r="F175" s="391"/>
      <c r="G175" s="392"/>
      <c r="H175" s="393"/>
      <c r="I175" s="394"/>
    </row>
    <row r="176" spans="2:14" ht="15">
      <c r="B176" s="390"/>
      <c r="C176" s="390"/>
      <c r="D176" s="389"/>
      <c r="E176" s="395"/>
      <c r="F176" s="391"/>
      <c r="G176" s="392"/>
      <c r="H176" s="393"/>
      <c r="I176" s="394"/>
    </row>
    <row r="177" spans="2:9" ht="15">
      <c r="B177" s="390"/>
      <c r="C177" s="390"/>
      <c r="D177" s="389"/>
      <c r="E177" s="395"/>
      <c r="F177" s="391"/>
      <c r="G177" s="392"/>
      <c r="H177" s="393"/>
      <c r="I177" s="394"/>
    </row>
    <row r="178" spans="2:9" ht="15">
      <c r="B178" s="390"/>
      <c r="C178" s="390"/>
      <c r="D178" s="389"/>
      <c r="E178" s="395"/>
      <c r="F178" s="391"/>
      <c r="G178" s="392"/>
      <c r="H178" s="393"/>
      <c r="I178" s="394"/>
    </row>
    <row r="179" spans="2:9" ht="15">
      <c r="B179" s="390"/>
      <c r="C179" s="390"/>
      <c r="D179" s="389"/>
      <c r="E179" s="395"/>
      <c r="F179" s="391"/>
      <c r="G179" s="392"/>
      <c r="H179" s="393"/>
      <c r="I179" s="394"/>
    </row>
    <row r="180" spans="2:9" ht="15">
      <c r="B180" s="390"/>
      <c r="C180" s="390"/>
      <c r="D180" s="389"/>
      <c r="E180" s="395"/>
      <c r="F180" s="391"/>
      <c r="G180" s="392"/>
      <c r="H180" s="393"/>
      <c r="I180" s="394"/>
    </row>
    <row r="181" spans="2:9" ht="15">
      <c r="B181" s="390"/>
      <c r="C181" s="390"/>
      <c r="D181" s="389"/>
      <c r="E181" s="395"/>
      <c r="F181" s="391"/>
      <c r="G181" s="392"/>
      <c r="H181" s="393"/>
      <c r="I181" s="394"/>
    </row>
    <row r="182" spans="2:9" ht="15">
      <c r="B182" s="390"/>
      <c r="C182" s="390"/>
      <c r="D182" s="389"/>
      <c r="E182" s="395"/>
      <c r="F182" s="391"/>
      <c r="G182" s="392"/>
      <c r="H182" s="393"/>
      <c r="I182" s="394"/>
    </row>
    <row r="183" spans="2:9" ht="15">
      <c r="B183" s="390"/>
      <c r="C183" s="390"/>
      <c r="D183" s="389"/>
      <c r="E183" s="395"/>
      <c r="F183" s="391"/>
      <c r="G183" s="392"/>
      <c r="H183" s="393"/>
      <c r="I183" s="394"/>
    </row>
    <row r="184" spans="2:9" ht="15">
      <c r="B184" s="390"/>
      <c r="C184" s="390"/>
      <c r="D184" s="389"/>
      <c r="E184" s="395"/>
      <c r="F184" s="391"/>
      <c r="G184" s="392"/>
      <c r="H184" s="393"/>
      <c r="I184" s="394"/>
    </row>
    <row r="185" spans="2:9" ht="15">
      <c r="B185" s="390"/>
      <c r="C185" s="390"/>
      <c r="D185" s="389"/>
      <c r="E185" s="395"/>
      <c r="F185" s="391"/>
      <c r="G185" s="392"/>
      <c r="H185" s="393"/>
      <c r="I185" s="394"/>
    </row>
    <row r="186" spans="2:9" ht="15">
      <c r="B186" s="390"/>
      <c r="C186" s="390"/>
      <c r="D186" s="389"/>
      <c r="E186" s="395"/>
      <c r="F186" s="391"/>
      <c r="G186" s="392"/>
      <c r="H186" s="393"/>
      <c r="I186" s="394"/>
    </row>
    <row r="187" spans="2:9" ht="15">
      <c r="B187" s="390"/>
      <c r="C187" s="390"/>
      <c r="D187" s="389"/>
      <c r="E187" s="395"/>
      <c r="F187" s="391"/>
      <c r="G187" s="392"/>
      <c r="H187" s="393"/>
      <c r="I187" s="394"/>
    </row>
    <row r="188" spans="2:9" ht="15">
      <c r="B188" s="390"/>
      <c r="C188" s="390"/>
      <c r="D188" s="389"/>
      <c r="E188" s="395"/>
      <c r="F188" s="391"/>
      <c r="G188" s="392"/>
      <c r="H188" s="393"/>
      <c r="I188" s="394"/>
    </row>
    <row r="189" spans="2:9" ht="15">
      <c r="B189" s="390"/>
      <c r="C189" s="390"/>
      <c r="D189" s="389"/>
      <c r="E189" s="395"/>
      <c r="F189" s="391"/>
      <c r="G189" s="392"/>
      <c r="H189" s="393"/>
      <c r="I189" s="394"/>
    </row>
    <row r="190" spans="2:9" ht="15">
      <c r="B190" s="390"/>
      <c r="C190" s="390"/>
      <c r="D190" s="389"/>
      <c r="E190" s="395"/>
      <c r="F190" s="391"/>
      <c r="G190" s="392"/>
      <c r="H190" s="393"/>
      <c r="I190" s="394"/>
    </row>
    <row r="191" spans="2:9" ht="15">
      <c r="B191" s="390"/>
      <c r="C191" s="390"/>
      <c r="D191" s="389"/>
      <c r="E191" s="395"/>
      <c r="F191" s="391"/>
      <c r="G191" s="392"/>
      <c r="H191" s="393"/>
      <c r="I191" s="394"/>
    </row>
    <row r="192" spans="2:9" ht="15">
      <c r="B192" s="390"/>
      <c r="C192" s="390"/>
      <c r="D192" s="389"/>
      <c r="E192" s="395"/>
      <c r="F192" s="391"/>
      <c r="G192" s="392"/>
      <c r="H192" s="393"/>
      <c r="I192" s="394"/>
    </row>
    <row r="193" spans="2:9" ht="15">
      <c r="B193" s="390"/>
      <c r="C193" s="390"/>
      <c r="D193" s="389"/>
      <c r="E193" s="395"/>
      <c r="F193" s="391"/>
      <c r="G193" s="392"/>
      <c r="H193" s="393"/>
      <c r="I193" s="394"/>
    </row>
    <row r="194" spans="2:9" ht="15">
      <c r="B194" s="390"/>
      <c r="C194" s="390"/>
      <c r="D194" s="389"/>
      <c r="E194" s="395"/>
      <c r="F194" s="391"/>
      <c r="G194" s="392"/>
      <c r="H194" s="393"/>
      <c r="I194" s="394"/>
    </row>
    <row r="195" spans="2:9" ht="15">
      <c r="B195" s="390"/>
      <c r="C195" s="390"/>
      <c r="D195" s="389"/>
      <c r="E195" s="395"/>
      <c r="F195" s="391"/>
      <c r="G195" s="392"/>
      <c r="H195" s="393"/>
      <c r="I195" s="394"/>
    </row>
    <row r="196" spans="2:9" ht="15">
      <c r="B196" s="390"/>
      <c r="C196" s="390"/>
      <c r="D196" s="389"/>
      <c r="E196" s="395"/>
      <c r="F196" s="391"/>
      <c r="G196" s="392"/>
      <c r="H196" s="393"/>
      <c r="I196" s="394"/>
    </row>
    <row r="197" spans="2:9" ht="15">
      <c r="B197" s="390"/>
      <c r="C197" s="390"/>
      <c r="D197" s="389"/>
      <c r="E197" s="395"/>
      <c r="F197" s="391"/>
      <c r="G197" s="392"/>
      <c r="H197" s="393"/>
      <c r="I197" s="394"/>
    </row>
    <row r="198" spans="2:9" ht="15">
      <c r="B198" s="390"/>
      <c r="C198" s="390"/>
      <c r="D198" s="389"/>
      <c r="E198" s="395"/>
      <c r="F198" s="391"/>
      <c r="G198" s="392"/>
      <c r="H198" s="393"/>
      <c r="I198" s="394"/>
    </row>
    <row r="199" spans="2:9" ht="15">
      <c r="B199" s="390"/>
      <c r="C199" s="390"/>
      <c r="D199" s="389"/>
      <c r="E199" s="395"/>
      <c r="F199" s="391"/>
      <c r="G199" s="392"/>
      <c r="H199" s="393"/>
      <c r="I199" s="394"/>
    </row>
    <row r="200" spans="2:9" ht="15">
      <c r="B200" s="390"/>
      <c r="C200" s="390"/>
      <c r="D200" s="389"/>
      <c r="E200" s="395"/>
      <c r="F200" s="391"/>
      <c r="G200" s="392"/>
      <c r="H200" s="393"/>
      <c r="I200" s="394"/>
    </row>
    <row r="201" spans="2:9" ht="15">
      <c r="B201" s="390"/>
      <c r="C201" s="390"/>
      <c r="D201" s="389"/>
      <c r="E201" s="395"/>
      <c r="F201" s="391"/>
      <c r="G201" s="392"/>
      <c r="H201" s="393"/>
      <c r="I201" s="394"/>
    </row>
    <row r="202" spans="2:9" ht="15">
      <c r="B202" s="390"/>
      <c r="C202" s="390"/>
      <c r="D202" s="389"/>
      <c r="E202" s="395"/>
      <c r="F202" s="391"/>
      <c r="G202" s="392"/>
      <c r="H202" s="393"/>
      <c r="I202" s="394"/>
    </row>
    <row r="203" spans="2:9" ht="15">
      <c r="B203" s="390"/>
      <c r="C203" s="390"/>
      <c r="D203" s="389"/>
      <c r="E203" s="395"/>
      <c r="F203" s="391"/>
      <c r="G203" s="392"/>
      <c r="H203" s="393"/>
      <c r="I203" s="394"/>
    </row>
    <row r="204" spans="2:9" ht="15">
      <c r="B204" s="390"/>
      <c r="C204" s="390"/>
      <c r="D204" s="389"/>
      <c r="E204" s="395"/>
      <c r="F204" s="391"/>
      <c r="G204" s="392"/>
      <c r="H204" s="393"/>
      <c r="I204" s="394"/>
    </row>
    <row r="205" spans="2:9" ht="15">
      <c r="B205" s="390"/>
      <c r="C205" s="390"/>
      <c r="D205" s="389"/>
      <c r="E205" s="395"/>
      <c r="F205" s="391"/>
      <c r="G205" s="392"/>
      <c r="H205" s="393"/>
      <c r="I205" s="394"/>
    </row>
    <row r="206" spans="2:9" ht="15">
      <c r="B206" s="390"/>
      <c r="C206" s="390"/>
      <c r="D206" s="389"/>
      <c r="E206" s="395"/>
      <c r="F206" s="391"/>
      <c r="G206" s="392"/>
      <c r="H206" s="393"/>
      <c r="I206" s="394"/>
    </row>
    <row r="207" spans="2:9" ht="15">
      <c r="B207" s="390"/>
      <c r="C207" s="390"/>
      <c r="D207" s="389"/>
      <c r="E207" s="395"/>
      <c r="F207" s="391"/>
      <c r="G207" s="392"/>
      <c r="H207" s="393"/>
      <c r="I207" s="394"/>
    </row>
    <row r="208" spans="2:9" ht="15">
      <c r="B208" s="390"/>
      <c r="C208" s="390"/>
      <c r="D208" s="389"/>
      <c r="E208" s="395"/>
      <c r="F208" s="391"/>
      <c r="G208" s="392"/>
      <c r="H208" s="393"/>
      <c r="I208" s="394"/>
    </row>
    <row r="209" spans="2:9" ht="15">
      <c r="B209" s="390"/>
      <c r="C209" s="390"/>
      <c r="D209" s="389"/>
      <c r="E209" s="395"/>
      <c r="F209" s="391"/>
      <c r="G209" s="392"/>
      <c r="H209" s="393"/>
      <c r="I209" s="394"/>
    </row>
    <row r="210" spans="2:9" ht="15">
      <c r="B210" s="390"/>
      <c r="C210" s="390"/>
      <c r="D210" s="389"/>
      <c r="E210" s="395"/>
      <c r="F210" s="391"/>
      <c r="G210" s="392"/>
      <c r="H210" s="393"/>
      <c r="I210" s="394"/>
    </row>
    <row r="211" spans="2:9" ht="15">
      <c r="B211" s="390"/>
      <c r="C211" s="390"/>
      <c r="D211" s="389"/>
      <c r="E211" s="395"/>
      <c r="F211" s="391"/>
      <c r="G211" s="392"/>
      <c r="H211" s="393"/>
      <c r="I211" s="394"/>
    </row>
    <row r="212" spans="2:9" ht="15">
      <c r="B212" s="390"/>
      <c r="C212" s="390"/>
      <c r="D212" s="389"/>
      <c r="E212" s="395"/>
      <c r="F212" s="391"/>
      <c r="G212" s="392"/>
      <c r="H212" s="393"/>
      <c r="I212" s="394"/>
    </row>
    <row r="213" spans="2:9" ht="15">
      <c r="B213" s="390"/>
      <c r="C213" s="390"/>
      <c r="D213" s="389"/>
      <c r="E213" s="395"/>
      <c r="F213" s="391"/>
      <c r="G213" s="392"/>
      <c r="H213" s="393"/>
      <c r="I213" s="394"/>
    </row>
    <row r="214" spans="2:9" ht="15">
      <c r="B214" s="390"/>
      <c r="C214" s="390"/>
      <c r="D214" s="389"/>
      <c r="E214" s="395"/>
      <c r="F214" s="391"/>
      <c r="G214" s="392"/>
      <c r="H214" s="393"/>
      <c r="I214" s="394"/>
    </row>
    <row r="215" spans="2:9" ht="15">
      <c r="B215" s="390"/>
      <c r="C215" s="390"/>
      <c r="D215" s="389"/>
      <c r="E215" s="395"/>
      <c r="F215" s="391"/>
      <c r="G215" s="392"/>
      <c r="H215" s="393"/>
      <c r="I215" s="394"/>
    </row>
    <row r="216" spans="2:9" ht="15">
      <c r="B216" s="390"/>
      <c r="C216" s="390"/>
      <c r="D216" s="389"/>
      <c r="E216" s="395"/>
      <c r="F216" s="391"/>
      <c r="G216" s="392"/>
      <c r="H216" s="393"/>
      <c r="I216" s="394"/>
    </row>
    <row r="217" spans="2:9" ht="15">
      <c r="B217" s="390"/>
      <c r="C217" s="390"/>
      <c r="D217" s="389"/>
      <c r="E217" s="395"/>
      <c r="F217" s="391"/>
      <c r="G217" s="392"/>
      <c r="H217" s="393"/>
      <c r="I217" s="394"/>
    </row>
    <row r="218" spans="2:9" ht="15">
      <c r="B218" s="390"/>
      <c r="C218" s="390"/>
      <c r="D218" s="389"/>
      <c r="E218" s="395"/>
      <c r="F218" s="391"/>
      <c r="G218" s="392"/>
      <c r="H218" s="393"/>
      <c r="I218" s="394"/>
    </row>
    <row r="219" spans="2:9" ht="15">
      <c r="B219" s="390"/>
      <c r="C219" s="390"/>
      <c r="D219" s="389"/>
      <c r="E219" s="395"/>
      <c r="F219" s="391"/>
      <c r="G219" s="392"/>
      <c r="H219" s="393"/>
      <c r="I219" s="394"/>
    </row>
    <row r="220" spans="2:9" ht="15">
      <c r="B220" s="390"/>
      <c r="C220" s="390"/>
      <c r="D220" s="389"/>
      <c r="E220" s="395"/>
      <c r="F220" s="391"/>
      <c r="G220" s="392"/>
      <c r="H220" s="393"/>
      <c r="I220" s="394"/>
    </row>
    <row r="221" spans="2:9" ht="15">
      <c r="B221" s="390"/>
      <c r="C221" s="390"/>
      <c r="D221" s="389"/>
      <c r="E221" s="395"/>
      <c r="F221" s="391"/>
      <c r="G221" s="392"/>
      <c r="H221" s="393"/>
      <c r="I221" s="394"/>
    </row>
    <row r="222" spans="2:9" ht="15">
      <c r="B222" s="390"/>
      <c r="C222" s="390"/>
      <c r="D222" s="389"/>
      <c r="E222" s="395"/>
      <c r="F222" s="391"/>
      <c r="G222" s="392"/>
      <c r="H222" s="393"/>
      <c r="I222" s="394"/>
    </row>
    <row r="223" spans="2:9" ht="15">
      <c r="B223" s="390"/>
      <c r="C223" s="390"/>
      <c r="D223" s="389"/>
      <c r="E223" s="395"/>
      <c r="F223" s="391"/>
      <c r="G223" s="392"/>
      <c r="H223" s="393"/>
      <c r="I223" s="394"/>
    </row>
    <row r="224" spans="2:9" ht="15">
      <c r="B224" s="390"/>
      <c r="C224" s="390"/>
      <c r="D224" s="389"/>
      <c r="E224" s="395"/>
      <c r="F224" s="391"/>
      <c r="G224" s="392"/>
      <c r="H224" s="393"/>
      <c r="I224" s="394"/>
    </row>
    <row r="225" spans="2:9" ht="15">
      <c r="B225" s="390"/>
      <c r="C225" s="390"/>
      <c r="D225" s="389"/>
      <c r="E225" s="395"/>
      <c r="F225" s="391"/>
      <c r="G225" s="392"/>
      <c r="H225" s="393"/>
      <c r="I225" s="394"/>
    </row>
    <row r="226" spans="2:9" ht="15">
      <c r="B226" s="390"/>
      <c r="C226" s="390"/>
      <c r="D226" s="389"/>
      <c r="E226" s="395"/>
      <c r="F226" s="391"/>
      <c r="G226" s="392"/>
      <c r="H226" s="393"/>
      <c r="I226" s="394"/>
    </row>
    <row r="227" spans="2:9" ht="15">
      <c r="B227" s="390"/>
      <c r="C227" s="390"/>
      <c r="D227" s="389"/>
      <c r="E227" s="395"/>
      <c r="F227" s="391"/>
      <c r="G227" s="392"/>
      <c r="H227" s="393"/>
      <c r="I227" s="394"/>
    </row>
    <row r="228" spans="2:9" ht="15">
      <c r="B228" s="390"/>
      <c r="C228" s="390"/>
      <c r="D228" s="389"/>
      <c r="E228" s="395"/>
      <c r="F228" s="391"/>
      <c r="G228" s="392"/>
      <c r="H228" s="393"/>
      <c r="I228" s="394"/>
    </row>
    <row r="229" spans="2:9" ht="15">
      <c r="B229" s="390"/>
      <c r="C229" s="390"/>
      <c r="D229" s="389"/>
      <c r="E229" s="395"/>
      <c r="F229" s="391"/>
      <c r="G229" s="392"/>
      <c r="H229" s="393"/>
      <c r="I229" s="394"/>
    </row>
  </sheetData>
  <autoFilter ref="M6:N163" xr:uid="{00000000-0009-0000-0000-000006000000}"/>
  <sortState xmlns:xlrd2="http://schemas.microsoft.com/office/spreadsheetml/2017/richdata2" ref="E6:I41">
    <sortCondition ref="E24"/>
  </sortState>
  <printOptions horizontalCentered="1"/>
  <pageMargins left="0.75" right="0.75" top="0.59055118110236227" bottom="1" header="0" footer="0"/>
  <pageSetup scale="14"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56"/>
  <sheetViews>
    <sheetView showGridLines="0" topLeftCell="AJ31" zoomScale="121" zoomScaleNormal="100" workbookViewId="0">
      <selection activeCell="AM49" sqref="AM49"/>
    </sheetView>
  </sheetViews>
  <sheetFormatPr defaultColWidth="11.453125" defaultRowHeight="14.5"/>
  <cols>
    <col min="1" max="1" width="4" style="36" bestFit="1" customWidth="1"/>
    <col min="2" max="2" width="3.7265625" style="36" customWidth="1"/>
    <col min="3" max="3" width="11.1796875" style="36" bestFit="1" customWidth="1"/>
    <col min="4" max="4" width="8.7265625" style="36" bestFit="1" customWidth="1"/>
    <col min="5" max="5" width="7.1796875" style="36" customWidth="1"/>
    <col min="6" max="6" width="7" style="36" bestFit="1" customWidth="1"/>
    <col min="7" max="7" width="7.7265625" style="36" hidden="1" customWidth="1"/>
    <col min="8" max="8" width="6.26953125" style="36" bestFit="1" customWidth="1"/>
    <col min="9" max="9" width="8" style="36" bestFit="1" customWidth="1"/>
    <col min="10" max="10" width="6.7265625" style="36" customWidth="1"/>
    <col min="11" max="11" width="7" style="36" customWidth="1"/>
    <col min="12" max="12" width="8.453125" style="37" customWidth="1"/>
    <col min="13" max="13" width="6.26953125" style="37" customWidth="1"/>
    <col min="14" max="14" width="6.7265625" style="37" bestFit="1" customWidth="1"/>
    <col min="15" max="16" width="8.26953125" style="36" customWidth="1"/>
    <col min="17" max="18" width="5.453125" style="36" customWidth="1"/>
    <col min="19" max="19" width="6.81640625" style="36" customWidth="1"/>
    <col min="20" max="20" width="6" style="36" hidden="1" customWidth="1"/>
    <col min="21" max="21" width="7" style="36" hidden="1" customWidth="1"/>
    <col min="22" max="24" width="8.7265625" style="36" customWidth="1"/>
    <col min="25" max="25" width="22.26953125" style="36" bestFit="1" customWidth="1"/>
    <col min="26" max="26" width="18.1796875" style="36" bestFit="1" customWidth="1"/>
    <col min="27" max="27" width="32.7265625" style="36" bestFit="1" customWidth="1"/>
    <col min="28" max="28" width="14.453125" style="36" bestFit="1" customWidth="1"/>
    <col min="29" max="29" width="9.453125" style="36" customWidth="1"/>
    <col min="30" max="30" width="2.7265625" style="36" customWidth="1"/>
    <col min="31" max="31" width="33" style="36" bestFit="1" customWidth="1"/>
    <col min="32" max="32" width="7.81640625" style="36" bestFit="1" customWidth="1"/>
    <col min="33" max="35" width="12.1796875" style="36" customWidth="1"/>
    <col min="36" max="36" width="14.1796875" style="36" customWidth="1"/>
    <col min="37" max="37" width="18.453125" style="36" customWidth="1"/>
    <col min="38" max="38" width="12.81640625" style="36" customWidth="1"/>
    <col min="39" max="39" width="9" style="36" customWidth="1"/>
    <col min="40" max="40" width="7.81640625" style="36" customWidth="1"/>
    <col min="41" max="41" width="8.81640625" style="36" customWidth="1"/>
    <col min="42" max="42" width="12.1796875" style="36" customWidth="1"/>
    <col min="43" max="43" width="11.453125" style="36"/>
    <col min="44" max="44" width="3.453125" style="36" bestFit="1" customWidth="1"/>
    <col min="45" max="45" width="12.453125" style="36" customWidth="1"/>
    <col min="46" max="46" width="10.81640625" style="36" bestFit="1" customWidth="1"/>
    <col min="47" max="47" width="7" style="36" bestFit="1" customWidth="1"/>
    <col min="48" max="48" width="8.7265625" style="36" customWidth="1"/>
    <col min="49" max="49" width="13.81640625" style="36" customWidth="1"/>
    <col min="50" max="16384" width="11.453125" style="36"/>
  </cols>
  <sheetData>
    <row r="1" spans="1:44">
      <c r="AC1" s="38"/>
    </row>
    <row r="2" spans="1:44" s="67" customFormat="1" ht="39.75" customHeight="1">
      <c r="B2" s="345"/>
      <c r="C2" s="345" t="s">
        <v>443</v>
      </c>
      <c r="D2" s="345" t="s">
        <v>123</v>
      </c>
      <c r="E2" s="346" t="s">
        <v>235</v>
      </c>
      <c r="F2" s="346" t="s">
        <v>189</v>
      </c>
      <c r="G2" s="347"/>
      <c r="H2" s="346" t="s">
        <v>124</v>
      </c>
      <c r="I2" s="346" t="s">
        <v>125</v>
      </c>
      <c r="J2" s="346" t="s">
        <v>126</v>
      </c>
      <c r="K2" s="346" t="s">
        <v>127</v>
      </c>
      <c r="L2" s="346" t="s">
        <v>236</v>
      </c>
      <c r="M2" s="346" t="s">
        <v>338</v>
      </c>
      <c r="N2" s="346" t="s">
        <v>494</v>
      </c>
      <c r="O2" s="346" t="s">
        <v>538</v>
      </c>
      <c r="P2" s="346" t="s">
        <v>539</v>
      </c>
      <c r="Q2" s="346" t="s">
        <v>503</v>
      </c>
      <c r="R2" s="346" t="s">
        <v>128</v>
      </c>
      <c r="S2" s="346" t="s">
        <v>129</v>
      </c>
      <c r="T2" s="346" t="s">
        <v>213</v>
      </c>
      <c r="U2" s="346" t="s">
        <v>214</v>
      </c>
      <c r="V2" s="65"/>
      <c r="W2" s="65"/>
      <c r="X2" s="65"/>
      <c r="Y2" s="66" t="s">
        <v>194</v>
      </c>
      <c r="Z2" s="66" t="s">
        <v>175</v>
      </c>
      <c r="AA2" s="66" t="s">
        <v>174</v>
      </c>
      <c r="AB2" s="66" t="s">
        <v>173</v>
      </c>
    </row>
    <row r="3" spans="1:44" s="51" customFormat="1" ht="9" customHeight="1">
      <c r="A3" s="252"/>
      <c r="B3" s="253">
        <v>1</v>
      </c>
      <c r="C3" s="253" t="s">
        <v>198</v>
      </c>
      <c r="D3" s="253" t="s">
        <v>151</v>
      </c>
      <c r="E3" s="254">
        <v>44136</v>
      </c>
      <c r="F3" s="255">
        <v>101.51450609562899</v>
      </c>
      <c r="G3" s="256">
        <v>101514506.09562899</v>
      </c>
      <c r="H3" s="257">
        <v>107108</v>
      </c>
      <c r="I3" s="268">
        <v>0.47310000000000002</v>
      </c>
      <c r="J3" s="269">
        <v>0.84</v>
      </c>
      <c r="K3" s="258">
        <v>947.77706703167826</v>
      </c>
      <c r="L3" s="259">
        <v>6.4339452227352156E-2</v>
      </c>
      <c r="M3" s="260">
        <v>2.189391271574272E-2</v>
      </c>
      <c r="N3" s="260" t="s">
        <v>131</v>
      </c>
      <c r="O3" s="261" t="s">
        <v>131</v>
      </c>
      <c r="P3" s="261" t="s">
        <v>130</v>
      </c>
      <c r="Q3" s="261" t="s">
        <v>131</v>
      </c>
      <c r="R3" s="261" t="s">
        <v>131</v>
      </c>
      <c r="S3" s="261">
        <v>2018</v>
      </c>
      <c r="T3" s="262" t="s">
        <v>192</v>
      </c>
      <c r="U3" s="262" t="s">
        <v>192</v>
      </c>
      <c r="V3" s="45"/>
      <c r="W3" s="46"/>
      <c r="X3" s="47"/>
      <c r="Y3" s="48" t="s">
        <v>168</v>
      </c>
      <c r="Z3" s="49">
        <v>3000000</v>
      </c>
      <c r="AA3" s="49">
        <v>2235.5030096100068</v>
      </c>
      <c r="AB3" s="49">
        <v>1341.9798529027089</v>
      </c>
      <c r="AC3" s="50"/>
      <c r="AG3" s="52"/>
      <c r="AH3" s="52"/>
      <c r="AI3" s="52"/>
      <c r="AK3" s="53"/>
      <c r="AL3" s="53"/>
      <c r="AM3" s="53"/>
      <c r="AN3" s="53"/>
      <c r="AO3" s="53"/>
      <c r="AP3" s="53"/>
      <c r="AQ3" s="53"/>
      <c r="AR3" s="53"/>
    </row>
    <row r="4" spans="1:44" s="51" customFormat="1" ht="9" customHeight="1">
      <c r="A4" s="252"/>
      <c r="B4" s="253">
        <f t="shared" ref="B4:B8" si="0">+B3+1</f>
        <v>2</v>
      </c>
      <c r="C4" s="253" t="s">
        <v>168</v>
      </c>
      <c r="D4" s="253" t="s">
        <v>29</v>
      </c>
      <c r="E4" s="254">
        <v>44136</v>
      </c>
      <c r="F4" s="255">
        <v>43.965637690000008</v>
      </c>
      <c r="G4" s="256">
        <v>43965637.690000005</v>
      </c>
      <c r="H4" s="257">
        <v>19667</v>
      </c>
      <c r="I4" s="268">
        <v>0.53939999999999999</v>
      </c>
      <c r="J4" s="269">
        <v>0.53590000000000004</v>
      </c>
      <c r="K4" s="258">
        <v>2235.5030096100068</v>
      </c>
      <c r="L4" s="259">
        <v>0.19652201534929215</v>
      </c>
      <c r="M4" s="260">
        <v>4.1082345097221773E-3</v>
      </c>
      <c r="N4" s="260" t="s">
        <v>131</v>
      </c>
      <c r="O4" s="261" t="s">
        <v>131</v>
      </c>
      <c r="P4" s="261" t="s">
        <v>131</v>
      </c>
      <c r="Q4" s="261" t="s">
        <v>131</v>
      </c>
      <c r="R4" s="261" t="s">
        <v>131</v>
      </c>
      <c r="S4" s="261">
        <v>2018</v>
      </c>
      <c r="T4" s="262">
        <v>0.47</v>
      </c>
      <c r="U4" s="262" t="s">
        <v>192</v>
      </c>
      <c r="V4" s="45"/>
      <c r="W4" s="46"/>
      <c r="X4" s="47"/>
      <c r="Y4" s="48" t="s">
        <v>182</v>
      </c>
      <c r="Z4" s="49">
        <v>1200000</v>
      </c>
      <c r="AA4" s="49">
        <v>1174.8294754507508</v>
      </c>
      <c r="AB4" s="49">
        <v>1021.4248323481942</v>
      </c>
      <c r="AC4" s="50"/>
      <c r="AG4" s="52"/>
      <c r="AH4" s="52"/>
      <c r="AI4" s="52"/>
      <c r="AK4" s="53"/>
      <c r="AL4" s="53"/>
      <c r="AM4" s="53"/>
      <c r="AN4" s="53"/>
      <c r="AO4" s="53"/>
      <c r="AP4" s="53"/>
      <c r="AQ4" s="53"/>
      <c r="AR4" s="53"/>
    </row>
    <row r="5" spans="1:44" s="51" customFormat="1" ht="9" customHeight="1">
      <c r="A5" s="252"/>
      <c r="B5" s="253">
        <f t="shared" si="0"/>
        <v>3</v>
      </c>
      <c r="C5" s="253" t="s">
        <v>182</v>
      </c>
      <c r="D5" s="253" t="s">
        <v>29</v>
      </c>
      <c r="E5" s="254">
        <v>44136</v>
      </c>
      <c r="F5" s="255">
        <v>54.603724360000001</v>
      </c>
      <c r="G5" s="256">
        <v>54603724.359999999</v>
      </c>
      <c r="H5" s="257">
        <v>46478</v>
      </c>
      <c r="I5" s="268">
        <v>0.74760000000000004</v>
      </c>
      <c r="J5" s="269">
        <v>0.75829999999999997</v>
      </c>
      <c r="K5" s="258">
        <v>1174.8294754507508</v>
      </c>
      <c r="L5" s="259">
        <v>0.10327870515710524</v>
      </c>
      <c r="M5" s="260">
        <v>8.7225114327348051E-3</v>
      </c>
      <c r="N5" s="260" t="s">
        <v>131</v>
      </c>
      <c r="O5" s="261" t="s">
        <v>131</v>
      </c>
      <c r="P5" s="261" t="s">
        <v>131</v>
      </c>
      <c r="Q5" s="261" t="s">
        <v>131</v>
      </c>
      <c r="R5" s="258" t="s">
        <v>131</v>
      </c>
      <c r="S5" s="261">
        <v>2019</v>
      </c>
      <c r="T5" s="262" t="s">
        <v>192</v>
      </c>
      <c r="U5" s="262" t="s">
        <v>192</v>
      </c>
      <c r="V5" s="45"/>
      <c r="W5" s="46"/>
      <c r="X5" s="47"/>
      <c r="Y5" s="48" t="s">
        <v>190</v>
      </c>
      <c r="Z5" s="49">
        <v>750000</v>
      </c>
      <c r="AA5" s="49">
        <v>488.7499263185108</v>
      </c>
      <c r="AB5" s="49">
        <v>1534.5270855575261</v>
      </c>
      <c r="AC5" s="50"/>
      <c r="AG5" s="52"/>
      <c r="AH5" s="52"/>
      <c r="AI5" s="52"/>
      <c r="AK5" s="53"/>
      <c r="AL5" s="53"/>
      <c r="AM5" s="53"/>
      <c r="AN5" s="53"/>
      <c r="AO5" s="53"/>
      <c r="AP5" s="53"/>
      <c r="AQ5" s="53"/>
      <c r="AR5" s="53"/>
    </row>
    <row r="6" spans="1:44" s="51" customFormat="1" ht="9" customHeight="1">
      <c r="A6" s="252"/>
      <c r="B6" s="253">
        <f t="shared" si="0"/>
        <v>4</v>
      </c>
      <c r="C6" s="253" t="s">
        <v>190</v>
      </c>
      <c r="D6" s="253" t="s">
        <v>132</v>
      </c>
      <c r="E6" s="254">
        <v>44136</v>
      </c>
      <c r="F6" s="255">
        <v>11.342908289999999</v>
      </c>
      <c r="G6" s="256">
        <v>11342908.289999999</v>
      </c>
      <c r="H6" s="257">
        <v>23208</v>
      </c>
      <c r="I6" s="268">
        <v>0.81506377111340922</v>
      </c>
      <c r="J6" s="269">
        <v>0.12331954498448811</v>
      </c>
      <c r="K6" s="258">
        <v>488.7499263185108</v>
      </c>
      <c r="L6" s="259">
        <v>5.5691736218678664E-2</v>
      </c>
      <c r="M6" s="260">
        <v>6.132596528293008E-3</v>
      </c>
      <c r="N6" s="260" t="s">
        <v>131</v>
      </c>
      <c r="O6" s="261" t="s">
        <v>131</v>
      </c>
      <c r="P6" s="261" t="s">
        <v>130</v>
      </c>
      <c r="Q6" s="261" t="s">
        <v>131</v>
      </c>
      <c r="R6" s="261" t="s">
        <v>131</v>
      </c>
      <c r="S6" s="261">
        <v>2018</v>
      </c>
      <c r="T6" s="262" t="s">
        <v>192</v>
      </c>
      <c r="U6" s="262" t="s">
        <v>192</v>
      </c>
      <c r="V6" s="45"/>
      <c r="W6" s="46"/>
      <c r="X6" s="47"/>
      <c r="Y6" s="48" t="s">
        <v>198</v>
      </c>
      <c r="Z6" s="49">
        <v>5000000</v>
      </c>
      <c r="AA6" s="49">
        <v>947.77706703167826</v>
      </c>
      <c r="AB6" s="49">
        <v>5275.5021976416756</v>
      </c>
      <c r="AC6" s="50"/>
      <c r="AG6" s="52"/>
      <c r="AH6" s="52"/>
      <c r="AI6" s="52"/>
      <c r="AK6" s="53"/>
      <c r="AL6" s="53"/>
      <c r="AM6" s="53"/>
      <c r="AN6" s="53"/>
      <c r="AO6" s="53"/>
      <c r="AP6" s="53"/>
      <c r="AQ6" s="53"/>
      <c r="AR6" s="53"/>
    </row>
    <row r="7" spans="1:44" s="51" customFormat="1" ht="9" customHeight="1">
      <c r="A7" s="252"/>
      <c r="B7" s="253">
        <f t="shared" si="0"/>
        <v>5</v>
      </c>
      <c r="C7" s="263" t="s">
        <v>321</v>
      </c>
      <c r="D7" s="253" t="s">
        <v>27</v>
      </c>
      <c r="E7" s="254">
        <v>44136</v>
      </c>
      <c r="F7" s="255">
        <v>6.8168957102387706</v>
      </c>
      <c r="G7" s="256">
        <v>6816895.7102387706</v>
      </c>
      <c r="H7" s="257">
        <v>10227</v>
      </c>
      <c r="I7" s="268">
        <v>0.68387601447149704</v>
      </c>
      <c r="J7" s="269">
        <v>0.37166324435318276</v>
      </c>
      <c r="K7" s="258">
        <v>666.55868878838078</v>
      </c>
      <c r="L7" s="259">
        <v>0.11636902307201441</v>
      </c>
      <c r="M7" s="260">
        <v>0</v>
      </c>
      <c r="N7" s="260" t="s">
        <v>131</v>
      </c>
      <c r="O7" s="261" t="s">
        <v>131</v>
      </c>
      <c r="P7" s="261" t="s">
        <v>130</v>
      </c>
      <c r="Q7" s="261" t="s">
        <v>130</v>
      </c>
      <c r="R7" s="258" t="s">
        <v>342</v>
      </c>
      <c r="S7" s="261" t="s">
        <v>133</v>
      </c>
      <c r="T7" s="262" t="s">
        <v>192</v>
      </c>
      <c r="U7" s="262" t="s">
        <v>192</v>
      </c>
      <c r="V7" s="45"/>
      <c r="W7" s="46"/>
      <c r="X7" s="47"/>
      <c r="Y7" s="48" t="s">
        <v>477</v>
      </c>
      <c r="Z7" s="49">
        <v>2000000</v>
      </c>
      <c r="AA7" s="49">
        <v>473.30545106671457</v>
      </c>
      <c r="AB7" s="49">
        <v>4225.6010267629281</v>
      </c>
      <c r="AC7" s="50"/>
      <c r="AG7" s="52"/>
      <c r="AH7" s="52"/>
      <c r="AI7" s="52"/>
      <c r="AK7" s="53"/>
      <c r="AL7" s="53"/>
      <c r="AM7" s="53"/>
      <c r="AN7" s="53"/>
      <c r="AO7" s="53"/>
      <c r="AP7" s="53"/>
      <c r="AQ7" s="53"/>
      <c r="AR7" s="53"/>
    </row>
    <row r="8" spans="1:44" s="51" customFormat="1" ht="9" customHeight="1">
      <c r="A8" s="252"/>
      <c r="B8" s="253">
        <f t="shared" si="0"/>
        <v>6</v>
      </c>
      <c r="C8" s="253" t="s">
        <v>477</v>
      </c>
      <c r="D8" s="253" t="s">
        <v>71</v>
      </c>
      <c r="E8" s="254">
        <v>44105</v>
      </c>
      <c r="F8" s="255">
        <v>42.808111521729003</v>
      </c>
      <c r="G8" s="256">
        <v>42808111.521729</v>
      </c>
      <c r="H8" s="257">
        <v>90445</v>
      </c>
      <c r="I8" s="268">
        <v>0</v>
      </c>
      <c r="J8" s="269">
        <v>0</v>
      </c>
      <c r="K8" s="258">
        <v>473.30545106671457</v>
      </c>
      <c r="L8" s="259">
        <v>2.3969158813550814E-2</v>
      </c>
      <c r="M8" s="260">
        <v>4.8419969642960574E-2</v>
      </c>
      <c r="N8" s="260" t="s">
        <v>131</v>
      </c>
      <c r="O8" s="261" t="s">
        <v>131</v>
      </c>
      <c r="P8" s="261" t="s">
        <v>130</v>
      </c>
      <c r="Q8" s="261" t="s">
        <v>130</v>
      </c>
      <c r="R8" s="258" t="s">
        <v>130</v>
      </c>
      <c r="S8" s="261" t="s">
        <v>133</v>
      </c>
      <c r="T8" s="262">
        <v>0.35</v>
      </c>
      <c r="U8" s="259" t="s">
        <v>192</v>
      </c>
      <c r="V8" s="45"/>
      <c r="W8" s="46"/>
      <c r="X8" s="47"/>
      <c r="Y8" s="48" t="s">
        <v>313</v>
      </c>
      <c r="Z8" s="49">
        <v>500000</v>
      </c>
      <c r="AA8" s="49">
        <v>666.55868878838078</v>
      </c>
      <c r="AB8" s="49">
        <v>750.12149479119626</v>
      </c>
      <c r="AC8" s="50"/>
      <c r="AG8" s="52"/>
      <c r="AH8" s="52"/>
      <c r="AI8" s="52"/>
      <c r="AK8" s="53"/>
      <c r="AL8" s="53"/>
      <c r="AM8" s="53"/>
      <c r="AN8" s="53"/>
      <c r="AO8" s="53"/>
      <c r="AP8" s="53"/>
      <c r="AQ8" s="53"/>
      <c r="AR8" s="53"/>
    </row>
    <row r="9" spans="1:44" s="51" customFormat="1" ht="9" customHeight="1">
      <c r="A9" s="252"/>
      <c r="B9" s="253"/>
      <c r="C9" s="471"/>
      <c r="D9" s="471"/>
      <c r="E9" s="472"/>
      <c r="F9" s="473"/>
      <c r="G9" s="474"/>
      <c r="H9" s="475"/>
      <c r="I9" s="476"/>
      <c r="J9" s="477"/>
      <c r="K9" s="478"/>
      <c r="L9" s="479"/>
      <c r="M9" s="480"/>
      <c r="N9" s="480"/>
      <c r="O9" s="481"/>
      <c r="P9" s="481"/>
      <c r="Q9" s="481"/>
      <c r="R9" s="481"/>
      <c r="S9" s="481"/>
      <c r="T9" s="262">
        <v>0.43</v>
      </c>
      <c r="U9" s="262" t="s">
        <v>192</v>
      </c>
      <c r="V9" s="45"/>
      <c r="W9" s="46"/>
      <c r="X9" s="47"/>
      <c r="Y9" s="49"/>
      <c r="Z9" s="419">
        <f>+SUM(Z3:Z8)</f>
        <v>12450000</v>
      </c>
      <c r="AA9" s="419">
        <f>+SUM(AA3:AA8)</f>
        <v>5986.7236182660426</v>
      </c>
      <c r="AB9" s="419">
        <f>+SUM(AB3:AB8)</f>
        <v>14149.156490004229</v>
      </c>
      <c r="AC9" s="50"/>
      <c r="AK9" s="53"/>
      <c r="AL9" s="53"/>
      <c r="AM9" s="53"/>
      <c r="AN9" s="53"/>
      <c r="AO9" s="53"/>
      <c r="AP9" s="53"/>
      <c r="AQ9" s="53"/>
      <c r="AR9" s="53"/>
    </row>
    <row r="10" spans="1:44" s="51" customFormat="1" ht="9" customHeight="1">
      <c r="A10" s="252"/>
      <c r="B10" s="471"/>
      <c r="C10" s="471"/>
      <c r="D10" s="471"/>
      <c r="E10" s="472"/>
      <c r="F10" s="473"/>
      <c r="G10" s="474"/>
      <c r="H10" s="475"/>
      <c r="I10" s="476"/>
      <c r="J10" s="477"/>
      <c r="K10" s="478"/>
      <c r="L10" s="479"/>
      <c r="M10" s="480"/>
      <c r="N10" s="480"/>
      <c r="O10" s="481"/>
      <c r="P10" s="481"/>
      <c r="Q10" s="481"/>
      <c r="R10" s="478"/>
      <c r="S10" s="481"/>
      <c r="T10" s="262">
        <v>0.59</v>
      </c>
      <c r="U10" s="262" t="s">
        <v>192</v>
      </c>
      <c r="V10" s="45"/>
      <c r="W10" s="46"/>
      <c r="X10" s="47"/>
      <c r="Y10" s="36"/>
      <c r="Z10" s="36"/>
      <c r="AA10" s="36"/>
      <c r="AB10" s="36"/>
      <c r="AC10" s="50"/>
      <c r="AK10" s="53"/>
      <c r="AL10" s="53"/>
      <c r="AM10" s="53"/>
      <c r="AN10" s="53"/>
      <c r="AO10" s="53"/>
      <c r="AP10" s="53"/>
      <c r="AQ10" s="53"/>
      <c r="AR10" s="53"/>
    </row>
    <row r="11" spans="1:44" s="51" customFormat="1" ht="9" customHeight="1">
      <c r="A11" s="252"/>
      <c r="B11" s="36"/>
      <c r="C11" s="36"/>
      <c r="D11" s="36"/>
      <c r="E11" s="36"/>
      <c r="F11" s="36"/>
      <c r="G11" s="36"/>
      <c r="H11" s="270"/>
      <c r="I11" s="270"/>
      <c r="J11" s="270"/>
      <c r="K11" s="36"/>
      <c r="L11" s="36"/>
      <c r="M11" s="36"/>
      <c r="N11" s="36"/>
      <c r="O11" s="36"/>
      <c r="P11" s="36"/>
      <c r="Q11" s="36"/>
      <c r="R11" s="36"/>
      <c r="S11" s="36"/>
      <c r="T11" s="262">
        <v>0.34</v>
      </c>
      <c r="U11" s="262" t="s">
        <v>192</v>
      </c>
      <c r="V11" s="45"/>
      <c r="W11" s="46"/>
      <c r="X11" s="47"/>
      <c r="Y11" s="36"/>
      <c r="Z11" s="36"/>
      <c r="AA11" s="36"/>
      <c r="AB11" s="36"/>
      <c r="AC11" s="50"/>
      <c r="AK11" s="53"/>
      <c r="AL11" s="53"/>
      <c r="AM11" s="53"/>
      <c r="AN11" s="53"/>
      <c r="AO11" s="53"/>
      <c r="AP11" s="53"/>
      <c r="AQ11" s="53"/>
      <c r="AR11" s="53"/>
    </row>
    <row r="12" spans="1:44" s="51" customFormat="1" ht="9" customHeight="1">
      <c r="A12" s="252"/>
      <c r="B12" s="36"/>
      <c r="C12" s="36"/>
      <c r="D12" s="36"/>
      <c r="E12" s="36"/>
      <c r="F12" s="36"/>
      <c r="G12" s="36"/>
      <c r="H12" s="270"/>
      <c r="I12" s="315" t="s">
        <v>356</v>
      </c>
      <c r="J12" s="36">
        <f>+COUNTIF($I$3:$I$8,"&lt;=20%")</f>
        <v>1</v>
      </c>
      <c r="K12" s="36"/>
      <c r="L12" s="36" t="s">
        <v>356</v>
      </c>
      <c r="M12" s="36">
        <f>+COUNTIF($J$3:$J$8,"&lt;=20%")</f>
        <v>2</v>
      </c>
      <c r="N12" s="36"/>
      <c r="O12" s="36"/>
      <c r="P12" s="36"/>
      <c r="Q12" s="36"/>
      <c r="R12" s="36"/>
      <c r="S12" s="36"/>
      <c r="T12" s="262" t="s">
        <v>192</v>
      </c>
      <c r="U12" s="262" t="s">
        <v>192</v>
      </c>
      <c r="V12" s="45"/>
      <c r="W12" s="46"/>
      <c r="X12" s="47"/>
      <c r="Y12" s="36"/>
      <c r="Z12" s="36"/>
      <c r="AA12" s="36"/>
      <c r="AB12" s="36"/>
      <c r="AC12" s="50"/>
      <c r="AK12" s="53"/>
      <c r="AL12" s="53"/>
      <c r="AM12" s="53"/>
      <c r="AN12" s="53"/>
      <c r="AO12" s="53"/>
      <c r="AP12" s="53"/>
      <c r="AQ12" s="53"/>
      <c r="AR12" s="53"/>
    </row>
    <row r="13" spans="1:44" s="51" customFormat="1" ht="9" customHeight="1">
      <c r="A13" s="252"/>
      <c r="B13" s="36"/>
      <c r="C13" s="36"/>
      <c r="D13" s="36"/>
      <c r="E13" s="36"/>
      <c r="F13" s="36"/>
      <c r="G13" s="36"/>
      <c r="H13" s="270"/>
      <c r="I13" s="315" t="s">
        <v>357</v>
      </c>
      <c r="J13" s="36">
        <f>+COUNTIFS($I$3:$I$8,"&gt;20%",$I$3:$I$8,"&lt;=40%")</f>
        <v>0</v>
      </c>
      <c r="K13" s="36"/>
      <c r="L13" s="36" t="s">
        <v>357</v>
      </c>
      <c r="M13" s="36">
        <f>+COUNTIFS($J$3:$J$8,"&gt;20%",$J$3:$J$8,"&lt;=40%")</f>
        <v>1</v>
      </c>
      <c r="N13" s="36"/>
      <c r="O13" s="36"/>
      <c r="P13" s="36"/>
      <c r="Q13" s="36"/>
      <c r="R13" s="36"/>
      <c r="S13" s="36"/>
      <c r="T13" s="262" t="s">
        <v>192</v>
      </c>
      <c r="U13" s="262" t="s">
        <v>192</v>
      </c>
      <c r="V13" s="45"/>
      <c r="W13" s="46"/>
      <c r="X13" s="47"/>
      <c r="Y13" s="36"/>
      <c r="Z13" s="36"/>
      <c r="AA13" s="36"/>
      <c r="AB13" s="36"/>
      <c r="AC13" s="50"/>
      <c r="AK13" s="53"/>
      <c r="AL13" s="53"/>
      <c r="AM13" s="53"/>
      <c r="AN13" s="53"/>
      <c r="AO13" s="53"/>
      <c r="AP13" s="53"/>
      <c r="AQ13" s="53"/>
      <c r="AR13" s="53"/>
    </row>
    <row r="14" spans="1:44" s="51" customFormat="1" ht="9" customHeight="1">
      <c r="A14" s="252"/>
      <c r="B14" s="36"/>
      <c r="C14" s="36"/>
      <c r="D14" s="36"/>
      <c r="E14" s="36"/>
      <c r="F14" s="36"/>
      <c r="G14" s="36"/>
      <c r="H14" s="270"/>
      <c r="I14" s="315" t="s">
        <v>358</v>
      </c>
      <c r="J14" s="36">
        <f>+COUNTIFS($I$3:$I$8,"&gt;40%",$I$3:$I$8,"&lt;=60%")</f>
        <v>2</v>
      </c>
      <c r="K14" s="36"/>
      <c r="L14" s="36" t="s">
        <v>358</v>
      </c>
      <c r="M14" s="36">
        <f>+COUNTIFS($J$3:$J$8,"&gt;40%",$J$3:$J$8,"&lt;=60%")</f>
        <v>1</v>
      </c>
      <c r="N14" s="36"/>
      <c r="O14" s="36"/>
      <c r="P14" s="36"/>
      <c r="Q14" s="36"/>
      <c r="R14" s="36"/>
      <c r="S14" s="36"/>
      <c r="T14" s="262" t="s">
        <v>192</v>
      </c>
      <c r="U14" s="262" t="s">
        <v>192</v>
      </c>
      <c r="V14" s="45"/>
      <c r="W14" s="46"/>
      <c r="X14" s="47"/>
      <c r="Y14" s="36"/>
      <c r="Z14" s="36"/>
      <c r="AA14" s="36"/>
      <c r="AB14" s="36"/>
      <c r="AC14" s="50"/>
      <c r="AK14" s="53"/>
      <c r="AL14" s="53"/>
      <c r="AM14" s="53"/>
      <c r="AN14" s="53"/>
      <c r="AO14" s="53"/>
      <c r="AP14" s="53"/>
      <c r="AQ14" s="53"/>
      <c r="AR14" s="53"/>
    </row>
    <row r="15" spans="1:44" s="55" customFormat="1" ht="9" customHeight="1">
      <c r="A15" s="264"/>
      <c r="B15" s="36"/>
      <c r="C15" s="36"/>
      <c r="D15" s="36"/>
      <c r="E15" s="36"/>
      <c r="F15" s="36"/>
      <c r="G15" s="36"/>
      <c r="H15" s="36"/>
      <c r="I15" s="315" t="s">
        <v>359</v>
      </c>
      <c r="J15" s="36">
        <f>+COUNTIFS($I$3:$I$8,"&gt;60%",$I$3:$I$8,"&lt;=80%")</f>
        <v>2</v>
      </c>
      <c r="K15" s="36"/>
      <c r="L15" s="36" t="s">
        <v>359</v>
      </c>
      <c r="M15" s="36">
        <f>+COUNTIFS($J$3:$J$8,"&gt;60%",$J$3:$J$8,"&lt;=80%")</f>
        <v>1</v>
      </c>
      <c r="N15" s="36"/>
      <c r="O15" s="36"/>
      <c r="P15" s="36"/>
      <c r="Q15" s="36"/>
      <c r="R15" s="36"/>
      <c r="S15" s="36"/>
      <c r="T15" s="262" t="s">
        <v>192</v>
      </c>
      <c r="U15" s="262" t="s">
        <v>192</v>
      </c>
      <c r="V15" s="45"/>
      <c r="W15" s="46"/>
      <c r="X15" s="47"/>
      <c r="Y15" s="36"/>
      <c r="Z15" s="36"/>
      <c r="AA15" s="36"/>
      <c r="AB15" s="36"/>
      <c r="AC15" s="54"/>
      <c r="AK15" s="53"/>
      <c r="AL15" s="53"/>
      <c r="AM15" s="53"/>
      <c r="AN15" s="53"/>
      <c r="AO15" s="53"/>
      <c r="AP15" s="53"/>
      <c r="AQ15" s="53"/>
      <c r="AR15" s="53"/>
    </row>
    <row r="16" spans="1:44" s="55" customFormat="1" ht="9" customHeight="1">
      <c r="A16" s="264"/>
      <c r="B16" s="36"/>
      <c r="C16" s="36"/>
      <c r="D16" s="36"/>
      <c r="E16" s="36"/>
      <c r="F16" s="36"/>
      <c r="G16" s="36"/>
      <c r="H16" s="36"/>
      <c r="I16" s="315" t="s">
        <v>360</v>
      </c>
      <c r="J16" s="36">
        <f>+COUNTIFS($I$3:$I$8,"&gt;80%",$I$3:$I$8,"&lt;=100%")</f>
        <v>1</v>
      </c>
      <c r="K16" s="36"/>
      <c r="L16" s="36" t="s">
        <v>360</v>
      </c>
      <c r="M16" s="36">
        <f>+COUNTIFS($J$3:$J$8,"&gt;80%",$J$3:$J$8,"&lt;=100%")</f>
        <v>1</v>
      </c>
      <c r="N16" s="36"/>
      <c r="O16" s="36"/>
      <c r="P16" s="36"/>
      <c r="Q16" s="36"/>
      <c r="R16" s="36"/>
      <c r="S16" s="36"/>
      <c r="T16" s="262" t="s">
        <v>192</v>
      </c>
      <c r="U16" s="262" t="s">
        <v>192</v>
      </c>
      <c r="V16" s="45"/>
      <c r="W16" s="46"/>
      <c r="X16" s="47"/>
      <c r="Y16" s="36"/>
      <c r="Z16" s="36"/>
      <c r="AA16" s="36"/>
      <c r="AB16" s="36"/>
      <c r="AC16" s="54"/>
      <c r="AK16" s="53"/>
      <c r="AL16" s="53"/>
      <c r="AM16" s="53"/>
      <c r="AN16" s="53"/>
      <c r="AO16" s="53"/>
      <c r="AP16" s="53"/>
      <c r="AQ16" s="53"/>
      <c r="AR16" s="53"/>
    </row>
    <row r="17" spans="1:44" s="55" customFormat="1" ht="9" customHeight="1">
      <c r="A17" s="264"/>
      <c r="B17" s="36"/>
      <c r="C17" s="36"/>
      <c r="D17" s="36"/>
      <c r="E17" s="36"/>
      <c r="F17" s="36"/>
      <c r="G17" s="36"/>
      <c r="H17" s="36"/>
      <c r="I17" s="445" t="s">
        <v>444</v>
      </c>
      <c r="J17" s="36"/>
      <c r="K17" s="36"/>
      <c r="L17" s="445" t="s">
        <v>445</v>
      </c>
      <c r="M17" s="36"/>
      <c r="N17" s="36"/>
      <c r="O17" s="36"/>
      <c r="P17" s="36"/>
      <c r="Q17" s="36"/>
      <c r="R17" s="36"/>
      <c r="S17" s="36"/>
      <c r="T17" s="262" t="s">
        <v>192</v>
      </c>
      <c r="U17" s="262" t="s">
        <v>192</v>
      </c>
      <c r="V17" s="45"/>
      <c r="W17" s="46"/>
      <c r="X17" s="47"/>
      <c r="Y17" s="36"/>
      <c r="Z17" s="36"/>
      <c r="AA17" s="36"/>
      <c r="AB17" s="36"/>
      <c r="AC17" s="54"/>
      <c r="AK17" s="53"/>
      <c r="AL17" s="53"/>
      <c r="AM17" s="53"/>
      <c r="AN17" s="53"/>
      <c r="AO17" s="53"/>
      <c r="AP17" s="53"/>
      <c r="AQ17" s="53"/>
      <c r="AR17" s="53"/>
    </row>
    <row r="18" spans="1:44" s="55" customFormat="1" ht="9" customHeight="1">
      <c r="A18" s="264"/>
      <c r="B18" s="36"/>
      <c r="C18" s="36"/>
      <c r="D18" s="36"/>
      <c r="E18" s="36"/>
      <c r="F18" s="36"/>
      <c r="G18" s="36"/>
      <c r="H18" s="36"/>
      <c r="I18" s="36"/>
      <c r="J18" s="36"/>
      <c r="K18" s="36"/>
      <c r="L18" s="36"/>
      <c r="M18" s="36"/>
      <c r="N18" s="36"/>
      <c r="O18" s="36"/>
      <c r="P18" s="36"/>
      <c r="Q18" s="36"/>
      <c r="R18" s="36"/>
      <c r="S18" s="36"/>
      <c r="T18" s="262" t="s">
        <v>192</v>
      </c>
      <c r="U18" s="262">
        <v>0.19</v>
      </c>
      <c r="V18" s="45"/>
      <c r="W18" s="56"/>
      <c r="X18" s="47"/>
      <c r="Y18" s="36"/>
      <c r="Z18" s="36"/>
      <c r="AA18" s="36"/>
      <c r="AB18" s="36"/>
      <c r="AC18" s="54"/>
      <c r="AK18" s="53"/>
      <c r="AL18" s="53"/>
      <c r="AM18" s="53"/>
      <c r="AN18" s="53"/>
      <c r="AO18" s="53"/>
      <c r="AP18" s="53"/>
      <c r="AQ18" s="53"/>
      <c r="AR18" s="53"/>
    </row>
    <row r="19" spans="1:44" s="55" customFormat="1" ht="9" customHeight="1">
      <c r="A19" s="264"/>
      <c r="B19" s="36"/>
      <c r="C19" s="36"/>
      <c r="D19" s="36"/>
      <c r="E19" s="36"/>
      <c r="F19" s="36"/>
      <c r="G19" s="36"/>
      <c r="H19" s="36"/>
      <c r="I19" s="36"/>
      <c r="J19" s="36"/>
      <c r="K19" s="36"/>
      <c r="L19" s="36"/>
      <c r="M19" s="36"/>
      <c r="N19" s="36"/>
      <c r="O19" s="36"/>
      <c r="P19" s="36"/>
      <c r="Q19" s="36"/>
      <c r="R19" s="36"/>
      <c r="S19" s="36"/>
      <c r="T19" s="262" t="s">
        <v>192</v>
      </c>
      <c r="U19" s="262" t="s">
        <v>192</v>
      </c>
      <c r="V19" s="45"/>
      <c r="W19" s="46"/>
      <c r="X19" s="47"/>
      <c r="Y19" s="36"/>
      <c r="Z19" s="36"/>
      <c r="AA19" s="36"/>
      <c r="AB19" s="36"/>
      <c r="AC19" s="54"/>
      <c r="AK19" s="53"/>
      <c r="AL19" s="53"/>
      <c r="AM19" s="53"/>
      <c r="AN19" s="53"/>
      <c r="AO19" s="53"/>
      <c r="AP19" s="53"/>
      <c r="AQ19" s="53"/>
      <c r="AR19" s="53"/>
    </row>
    <row r="20" spans="1:44" s="55" customFormat="1" ht="9" customHeight="1">
      <c r="A20" s="264"/>
      <c r="B20" s="265" t="s">
        <v>495</v>
      </c>
      <c r="C20" s="36"/>
      <c r="D20" s="36"/>
      <c r="E20" s="36"/>
      <c r="F20" s="36"/>
      <c r="G20" s="36"/>
      <c r="H20" s="36"/>
      <c r="I20" s="36"/>
      <c r="J20" s="36"/>
      <c r="K20" s="36"/>
      <c r="L20" s="36"/>
      <c r="M20" s="36"/>
      <c r="N20" s="36"/>
      <c r="O20" s="36"/>
      <c r="P20" s="36"/>
      <c r="Q20" s="36"/>
      <c r="R20" s="36"/>
      <c r="S20" s="36"/>
      <c r="T20" s="262" t="s">
        <v>192</v>
      </c>
      <c r="U20" s="262" t="s">
        <v>192</v>
      </c>
      <c r="V20" s="45"/>
      <c r="W20" s="46"/>
      <c r="X20" s="280"/>
      <c r="Y20" s="36"/>
      <c r="Z20" s="36"/>
      <c r="AA20" s="36"/>
      <c r="AB20" s="36"/>
      <c r="AC20" s="54"/>
      <c r="AK20" s="53"/>
      <c r="AL20" s="53"/>
      <c r="AM20" s="53"/>
      <c r="AN20" s="53"/>
      <c r="AO20" s="53"/>
      <c r="AP20" s="53"/>
      <c r="AQ20" s="53"/>
      <c r="AR20" s="53"/>
    </row>
    <row r="21" spans="1:44" s="55" customFormat="1" ht="9" customHeight="1">
      <c r="A21" s="264"/>
      <c r="B21" s="265" t="s">
        <v>496</v>
      </c>
      <c r="C21" s="36"/>
      <c r="D21" s="36"/>
      <c r="E21" s="36"/>
      <c r="F21" s="36"/>
      <c r="G21" s="36"/>
      <c r="H21" s="36"/>
      <c r="I21" s="36"/>
      <c r="J21" s="36"/>
      <c r="K21" s="36"/>
      <c r="L21" s="36"/>
      <c r="M21" s="36"/>
      <c r="N21" s="36"/>
      <c r="O21" s="36"/>
      <c r="P21" s="36"/>
      <c r="Q21" s="36"/>
      <c r="R21" s="36"/>
      <c r="S21" s="36"/>
      <c r="T21" s="262" t="s">
        <v>192</v>
      </c>
      <c r="U21" s="262" t="s">
        <v>192</v>
      </c>
      <c r="V21" s="45"/>
      <c r="W21" s="46"/>
      <c r="X21" s="47"/>
      <c r="Y21" s="36"/>
      <c r="Z21" s="36"/>
      <c r="AA21" s="36"/>
      <c r="AB21" s="36"/>
      <c r="AC21" s="54"/>
      <c r="AK21" s="53"/>
      <c r="AL21" s="53"/>
      <c r="AM21" s="53"/>
      <c r="AN21" s="53"/>
      <c r="AO21" s="53"/>
      <c r="AP21" s="53"/>
      <c r="AQ21" s="53"/>
      <c r="AR21" s="53"/>
    </row>
    <row r="22" spans="1:44" s="55" customFormat="1" ht="9" customHeight="1">
      <c r="A22" s="264"/>
      <c r="B22" s="265" t="s">
        <v>497</v>
      </c>
      <c r="C22" s="36"/>
      <c r="D22" s="20"/>
      <c r="E22" s="20"/>
      <c r="F22" s="34"/>
      <c r="G22" s="36"/>
      <c r="H22" s="34"/>
      <c r="I22" s="36"/>
      <c r="J22" s="36"/>
      <c r="K22" s="36"/>
      <c r="L22" s="36"/>
      <c r="M22" s="36"/>
      <c r="N22" s="36"/>
      <c r="O22" s="36"/>
      <c r="P22" s="36"/>
      <c r="Q22" s="36"/>
      <c r="R22" s="36"/>
      <c r="S22" s="36"/>
      <c r="T22" s="262" t="s">
        <v>192</v>
      </c>
      <c r="U22" s="262" t="s">
        <v>192</v>
      </c>
      <c r="V22" s="45"/>
      <c r="W22" s="46"/>
      <c r="X22" s="47"/>
      <c r="Y22" s="36"/>
      <c r="Z22" s="36"/>
      <c r="AA22" s="36"/>
      <c r="AB22" s="36"/>
      <c r="AC22" s="54"/>
      <c r="AK22" s="53"/>
      <c r="AL22" s="53"/>
      <c r="AM22" s="53"/>
      <c r="AN22" s="53"/>
      <c r="AO22" s="53"/>
      <c r="AP22" s="53"/>
      <c r="AQ22" s="53"/>
      <c r="AR22" s="53"/>
    </row>
    <row r="23" spans="1:44" s="53" customFormat="1" ht="9" customHeight="1">
      <c r="A23" s="265"/>
      <c r="B23" s="265" t="s">
        <v>498</v>
      </c>
      <c r="C23" s="36"/>
      <c r="D23" s="20"/>
      <c r="E23" s="20"/>
      <c r="F23" s="34"/>
      <c r="G23" s="34"/>
      <c r="H23" s="36"/>
      <c r="I23" s="36"/>
      <c r="J23" s="36"/>
      <c r="K23" s="36"/>
      <c r="L23" s="36"/>
      <c r="M23" s="36"/>
      <c r="N23" s="36"/>
      <c r="O23" s="36"/>
      <c r="P23" s="36"/>
      <c r="Q23" s="34"/>
      <c r="R23" s="36"/>
      <c r="S23" s="36"/>
      <c r="T23" s="262" t="s">
        <v>192</v>
      </c>
      <c r="U23" s="262" t="s">
        <v>192</v>
      </c>
      <c r="V23" s="45"/>
      <c r="W23" s="46"/>
      <c r="X23" s="57"/>
      <c r="Y23" s="36"/>
      <c r="Z23" s="36"/>
      <c r="AA23" s="36"/>
      <c r="AB23" s="36"/>
    </row>
    <row r="24" spans="1:44" s="53" customFormat="1" ht="9" customHeight="1">
      <c r="A24" s="265"/>
      <c r="B24" s="265" t="s">
        <v>499</v>
      </c>
      <c r="C24" s="36"/>
      <c r="D24" s="36"/>
      <c r="E24" s="36"/>
      <c r="F24" s="36"/>
      <c r="G24" s="34"/>
      <c r="H24" s="36"/>
      <c r="I24" s="36"/>
      <c r="J24" s="36"/>
      <c r="K24" s="36"/>
      <c r="L24" s="36"/>
      <c r="M24" s="36"/>
      <c r="N24" s="36"/>
      <c r="O24" s="19"/>
      <c r="P24" s="19"/>
      <c r="Q24" s="34"/>
      <c r="R24" s="40"/>
      <c r="S24" s="18"/>
      <c r="T24" s="262" t="s">
        <v>192</v>
      </c>
      <c r="U24" s="262" t="s">
        <v>192</v>
      </c>
      <c r="V24" s="45"/>
      <c r="W24" s="46"/>
      <c r="X24" s="57"/>
      <c r="Y24" s="36"/>
      <c r="Z24" s="36"/>
      <c r="AA24" s="36"/>
      <c r="AB24" s="36"/>
    </row>
    <row r="25" spans="1:44" s="53" customFormat="1" ht="9" customHeight="1">
      <c r="A25" s="265"/>
      <c r="B25" s="265" t="s">
        <v>500</v>
      </c>
      <c r="C25" s="36"/>
      <c r="D25" s="36"/>
      <c r="E25" s="36"/>
      <c r="F25" s="36"/>
      <c r="G25" s="34"/>
      <c r="H25" s="36"/>
      <c r="I25" s="36"/>
      <c r="J25" s="36"/>
      <c r="K25" s="36"/>
      <c r="L25" s="36"/>
      <c r="M25" s="36"/>
      <c r="N25" s="36"/>
      <c r="O25" s="19"/>
      <c r="P25" s="19"/>
      <c r="Q25" s="34"/>
      <c r="R25" s="40"/>
      <c r="S25" s="18"/>
      <c r="T25" s="262" t="s">
        <v>192</v>
      </c>
      <c r="U25" s="262" t="s">
        <v>192</v>
      </c>
      <c r="V25" s="45"/>
      <c r="Y25" s="36"/>
      <c r="Z25" s="36"/>
      <c r="AA25" s="36"/>
      <c r="AB25" s="36"/>
      <c r="AE25" s="352" t="s">
        <v>135</v>
      </c>
      <c r="AF25" s="353" t="s">
        <v>136</v>
      </c>
      <c r="AG25" s="353" t="s">
        <v>137</v>
      </c>
      <c r="AH25" s="353" t="s">
        <v>138</v>
      </c>
      <c r="AI25" s="353" t="s">
        <v>466</v>
      </c>
      <c r="AJ25" s="58"/>
    </row>
    <row r="26" spans="1:44" s="53" customFormat="1" ht="9" customHeight="1">
      <c r="A26" s="265"/>
      <c r="B26" s="265" t="s">
        <v>501</v>
      </c>
      <c r="C26" s="36"/>
      <c r="D26" s="36"/>
      <c r="E26" s="36"/>
      <c r="F26" s="36"/>
      <c r="G26" s="34"/>
      <c r="H26" s="36"/>
      <c r="I26" s="36"/>
      <c r="J26" s="36"/>
      <c r="K26" s="36"/>
      <c r="L26" s="36"/>
      <c r="M26" s="36"/>
      <c r="N26" s="36"/>
      <c r="O26" s="19"/>
      <c r="P26" s="19"/>
      <c r="Q26" s="34"/>
      <c r="R26" s="40"/>
      <c r="S26" s="18"/>
      <c r="T26" s="262" t="s">
        <v>192</v>
      </c>
      <c r="U26" s="262" t="s">
        <v>192</v>
      </c>
      <c r="V26" s="45"/>
      <c r="W26" s="59"/>
      <c r="X26" s="59"/>
      <c r="Y26" s="36"/>
      <c r="Z26" s="36"/>
      <c r="AA26" s="36"/>
      <c r="AB26" s="36"/>
      <c r="AE26" s="354" t="s">
        <v>139</v>
      </c>
      <c r="AF26" s="355">
        <v>297133</v>
      </c>
      <c r="AG26" s="356" t="s">
        <v>442</v>
      </c>
      <c r="AH26" s="356" t="s">
        <v>442</v>
      </c>
      <c r="AI26" s="356" t="s">
        <v>442</v>
      </c>
      <c r="AJ26" s="60"/>
      <c r="AM26" s="348"/>
    </row>
    <row r="27" spans="1:44" s="53" customFormat="1" ht="9" customHeight="1">
      <c r="A27" s="265"/>
      <c r="B27" s="265" t="s">
        <v>502</v>
      </c>
      <c r="C27" s="36"/>
      <c r="D27" s="36"/>
      <c r="E27" s="36"/>
      <c r="F27" s="36"/>
      <c r="G27" s="34"/>
      <c r="H27" s="36"/>
      <c r="I27" s="36"/>
      <c r="J27" s="36"/>
      <c r="K27" s="36"/>
      <c r="L27" s="36"/>
      <c r="M27" s="36"/>
      <c r="N27" s="36"/>
      <c r="O27" s="19"/>
      <c r="P27" s="19"/>
      <c r="Q27" s="34"/>
      <c r="R27" s="40"/>
      <c r="S27" s="18"/>
      <c r="T27" s="262" t="s">
        <v>192</v>
      </c>
      <c r="U27" s="262" t="s">
        <v>192</v>
      </c>
      <c r="Y27" s="36"/>
      <c r="Z27" s="36"/>
      <c r="AA27" s="36"/>
      <c r="AB27" s="36"/>
      <c r="AE27" s="354" t="s">
        <v>172</v>
      </c>
      <c r="AF27" s="357">
        <v>0.54317329759748445</v>
      </c>
      <c r="AG27" s="356" t="s">
        <v>140</v>
      </c>
      <c r="AH27" s="356" t="s">
        <v>141</v>
      </c>
      <c r="AI27" s="356" t="s">
        <v>470</v>
      </c>
    </row>
    <row r="28" spans="1:44" s="53" customFormat="1" ht="9" customHeight="1">
      <c r="A28" s="265"/>
      <c r="B28" s="265" t="s">
        <v>245</v>
      </c>
      <c r="C28" s="36"/>
      <c r="D28" s="36"/>
      <c r="E28" s="36"/>
      <c r="F28" s="36"/>
      <c r="G28" s="34"/>
      <c r="H28" s="36"/>
      <c r="I28" s="36"/>
      <c r="J28" s="36"/>
      <c r="K28" s="36"/>
      <c r="L28" s="36"/>
      <c r="M28" s="36"/>
      <c r="N28" s="36"/>
      <c r="O28" s="19"/>
      <c r="P28" s="19"/>
      <c r="Q28" s="34"/>
      <c r="R28" s="40"/>
      <c r="S28" s="18"/>
      <c r="T28" s="262" t="s">
        <v>192</v>
      </c>
      <c r="U28" s="262" t="s">
        <v>192</v>
      </c>
      <c r="Y28" s="36"/>
      <c r="Z28" s="36"/>
      <c r="AA28" s="36"/>
      <c r="AB28" s="36"/>
      <c r="AE28" s="354" t="s">
        <v>142</v>
      </c>
      <c r="AF28" s="357">
        <v>0.43819713155627849</v>
      </c>
      <c r="AG28" s="356" t="s">
        <v>540</v>
      </c>
      <c r="AH28" s="356" t="s">
        <v>141</v>
      </c>
      <c r="AI28" s="356" t="s">
        <v>470</v>
      </c>
    </row>
    <row r="29" spans="1:44" s="51" customFormat="1" ht="9" customHeight="1">
      <c r="A29" s="252"/>
      <c r="B29" s="265"/>
      <c r="C29" s="36"/>
      <c r="D29" s="36"/>
      <c r="E29" s="36"/>
      <c r="F29" s="36"/>
      <c r="G29" s="34"/>
      <c r="H29" s="36"/>
      <c r="I29" s="36"/>
      <c r="J29" s="36"/>
      <c r="K29" s="36"/>
      <c r="L29" s="36"/>
      <c r="M29" s="36"/>
      <c r="N29" s="36"/>
      <c r="O29" s="19"/>
      <c r="P29" s="19"/>
      <c r="Q29" s="34"/>
      <c r="R29" s="40"/>
      <c r="S29" s="18"/>
      <c r="T29" s="262" t="s">
        <v>192</v>
      </c>
      <c r="U29" s="262" t="s">
        <v>192</v>
      </c>
      <c r="V29" s="45"/>
      <c r="W29" s="46"/>
      <c r="X29" s="47"/>
      <c r="Y29" s="36"/>
      <c r="Z29" s="36"/>
      <c r="AA29" s="36"/>
      <c r="AB29" s="36"/>
      <c r="AC29" s="50"/>
      <c r="AE29" s="354" t="s">
        <v>504</v>
      </c>
      <c r="AF29" s="355">
        <v>878.56880140407418</v>
      </c>
      <c r="AG29" s="356" t="s">
        <v>541</v>
      </c>
      <c r="AH29" s="356" t="s">
        <v>143</v>
      </c>
      <c r="AI29" s="356" t="s">
        <v>470</v>
      </c>
      <c r="AK29" s="53"/>
      <c r="AL29" s="53"/>
      <c r="AM29" s="53"/>
      <c r="AN29" s="53"/>
      <c r="AO29" s="53"/>
      <c r="AP29" s="53"/>
      <c r="AQ29" s="53"/>
      <c r="AR29" s="53"/>
    </row>
    <row r="30" spans="1:44" s="51" customFormat="1" ht="9" customHeight="1">
      <c r="A30" s="252"/>
      <c r="B30" s="265"/>
      <c r="C30" s="36"/>
      <c r="D30" s="36"/>
      <c r="E30" s="36"/>
      <c r="F30" s="36"/>
      <c r="G30" s="34"/>
      <c r="H30" s="36"/>
      <c r="I30" s="36"/>
      <c r="J30" s="36"/>
      <c r="K30" s="36"/>
      <c r="L30" s="36"/>
      <c r="M30" s="36"/>
      <c r="N30" s="36"/>
      <c r="O30" s="19"/>
      <c r="P30" s="19"/>
      <c r="Q30" s="34"/>
      <c r="R30" s="40"/>
      <c r="S30" s="18"/>
      <c r="T30" s="262" t="s">
        <v>192</v>
      </c>
      <c r="U30" s="262" t="s">
        <v>192</v>
      </c>
      <c r="V30" s="45"/>
      <c r="W30" s="46"/>
      <c r="X30" s="47"/>
      <c r="Y30" s="36"/>
      <c r="Z30" s="36"/>
      <c r="AA30" s="36"/>
      <c r="AB30" s="36"/>
      <c r="AC30" s="50"/>
      <c r="AE30" s="354" t="s">
        <v>426</v>
      </c>
      <c r="AF30" s="355">
        <v>14149.156490004229</v>
      </c>
      <c r="AG30" s="356" t="s">
        <v>542</v>
      </c>
      <c r="AH30" s="356" t="s">
        <v>141</v>
      </c>
      <c r="AI30" s="356" t="s">
        <v>355</v>
      </c>
      <c r="AK30" s="53"/>
      <c r="AL30" s="53"/>
      <c r="AM30" s="53"/>
      <c r="AN30" s="53"/>
      <c r="AO30" s="53"/>
      <c r="AP30" s="53"/>
      <c r="AQ30" s="53"/>
      <c r="AR30" s="53"/>
    </row>
    <row r="31" spans="1:44" s="51" customFormat="1" ht="9" customHeight="1">
      <c r="A31" s="252"/>
      <c r="B31" s="265"/>
      <c r="C31" s="36"/>
      <c r="D31" s="36"/>
      <c r="E31" s="36"/>
      <c r="F31" s="36"/>
      <c r="G31" s="34"/>
      <c r="H31" s="36"/>
      <c r="I31" s="36"/>
      <c r="J31" s="36"/>
      <c r="K31" s="36"/>
      <c r="L31" s="36"/>
      <c r="M31" s="36"/>
      <c r="N31" s="36"/>
      <c r="O31" s="19"/>
      <c r="P31" s="19"/>
      <c r="Q31" s="34"/>
      <c r="R31" s="40"/>
      <c r="S31" s="18"/>
      <c r="T31" s="262" t="s">
        <v>192</v>
      </c>
      <c r="U31" s="262" t="s">
        <v>192</v>
      </c>
      <c r="V31" s="45"/>
      <c r="W31" s="46"/>
      <c r="X31" s="47"/>
      <c r="Y31" s="36"/>
      <c r="Z31" s="36"/>
      <c r="AA31" s="36"/>
      <c r="AB31" s="36"/>
      <c r="AC31" s="50"/>
      <c r="AE31" s="354" t="s">
        <v>505</v>
      </c>
      <c r="AF31" s="357">
        <v>1</v>
      </c>
      <c r="AG31" s="356" t="s">
        <v>540</v>
      </c>
      <c r="AH31" s="356" t="s">
        <v>141</v>
      </c>
      <c r="AI31" s="356" t="s">
        <v>470</v>
      </c>
      <c r="AK31" s="53"/>
      <c r="AL31" s="53"/>
      <c r="AM31" s="53"/>
      <c r="AN31" s="53"/>
      <c r="AO31" s="53"/>
      <c r="AP31" s="53"/>
      <c r="AQ31" s="53"/>
      <c r="AR31" s="53"/>
    </row>
    <row r="32" spans="1:44" s="51" customFormat="1" ht="9" customHeight="1">
      <c r="A32" s="252"/>
      <c r="B32" s="265"/>
      <c r="C32" s="36"/>
      <c r="D32" s="36"/>
      <c r="E32" s="36"/>
      <c r="F32" s="36"/>
      <c r="G32" s="34"/>
      <c r="H32" s="36"/>
      <c r="I32" s="36"/>
      <c r="J32" s="36"/>
      <c r="K32" s="36"/>
      <c r="L32" s="36"/>
      <c r="M32" s="36"/>
      <c r="N32" s="36"/>
      <c r="O32" s="19"/>
      <c r="P32" s="19"/>
      <c r="Q32" s="34"/>
      <c r="R32" s="40"/>
      <c r="S32" s="18"/>
      <c r="T32" s="262" t="s">
        <v>192</v>
      </c>
      <c r="U32" s="262" t="s">
        <v>192</v>
      </c>
      <c r="V32" s="45"/>
      <c r="W32" s="46"/>
      <c r="X32" s="47"/>
      <c r="Y32" s="36"/>
      <c r="Z32" s="36"/>
      <c r="AA32" s="36"/>
      <c r="AB32" s="36"/>
      <c r="AC32" s="50"/>
      <c r="AE32" s="354" t="s">
        <v>144</v>
      </c>
      <c r="AF32" s="358">
        <v>1.4879537471575548E-2</v>
      </c>
      <c r="AG32" s="356" t="s">
        <v>145</v>
      </c>
      <c r="AH32" s="356" t="s">
        <v>141</v>
      </c>
      <c r="AI32" s="356" t="s">
        <v>470</v>
      </c>
      <c r="AK32" s="53"/>
      <c r="AL32" s="53"/>
      <c r="AM32" s="53"/>
      <c r="AN32" s="53"/>
      <c r="AO32" s="53"/>
      <c r="AP32" s="53"/>
      <c r="AQ32" s="53"/>
      <c r="AR32" s="53"/>
    </row>
    <row r="33" spans="1:44" s="51" customFormat="1" ht="9" customHeight="1">
      <c r="A33" s="252"/>
      <c r="B33" s="265"/>
      <c r="C33" s="36"/>
      <c r="D33" s="36"/>
      <c r="E33" s="36"/>
      <c r="F33" s="36"/>
      <c r="G33" s="34"/>
      <c r="H33" s="36"/>
      <c r="I33" s="36"/>
      <c r="J33" s="36"/>
      <c r="K33" s="36"/>
      <c r="L33" s="36"/>
      <c r="M33" s="36"/>
      <c r="N33" s="36"/>
      <c r="O33" s="19"/>
      <c r="P33" s="19"/>
      <c r="Q33" s="34"/>
      <c r="R33" s="40"/>
      <c r="S33" s="18"/>
      <c r="T33" s="262" t="s">
        <v>192</v>
      </c>
      <c r="U33" s="262">
        <v>0.3</v>
      </c>
      <c r="V33" s="45"/>
      <c r="W33" s="46"/>
      <c r="X33" s="280"/>
      <c r="Y33" s="36"/>
      <c r="Z33" s="36"/>
      <c r="AA33" s="36"/>
      <c r="AB33" s="36"/>
      <c r="AC33" s="50"/>
      <c r="AG33" s="52"/>
      <c r="AH33" s="52"/>
      <c r="AI33" s="52"/>
      <c r="AK33" s="53"/>
      <c r="AL33" s="53"/>
      <c r="AM33" s="53"/>
      <c r="AN33" s="53"/>
      <c r="AO33" s="53"/>
      <c r="AP33" s="53"/>
      <c r="AQ33" s="53"/>
      <c r="AR33" s="53"/>
    </row>
    <row r="34" spans="1:44" s="51" customFormat="1" ht="9" customHeight="1">
      <c r="A34" s="252"/>
      <c r="B34" s="265"/>
      <c r="C34" s="36"/>
      <c r="D34" s="36"/>
      <c r="E34" s="36"/>
      <c r="F34" s="36"/>
      <c r="G34" s="34"/>
      <c r="H34" s="36"/>
      <c r="I34" s="36"/>
      <c r="J34" s="36"/>
      <c r="K34" s="36"/>
      <c r="L34" s="36"/>
      <c r="M34" s="36"/>
      <c r="N34" s="36"/>
      <c r="O34" s="19"/>
      <c r="P34" s="19"/>
      <c r="Q34" s="34"/>
      <c r="R34" s="40"/>
      <c r="S34" s="18"/>
      <c r="T34" s="262" t="s">
        <v>192</v>
      </c>
      <c r="U34" s="262" t="s">
        <v>192</v>
      </c>
      <c r="V34" s="45"/>
      <c r="W34" s="46"/>
      <c r="X34" s="47"/>
      <c r="Y34" s="36"/>
      <c r="Z34" s="36"/>
      <c r="AA34" s="36"/>
      <c r="AB34" s="36"/>
      <c r="AC34" s="50"/>
      <c r="AE34" s="306"/>
      <c r="AF34" s="310"/>
      <c r="AG34" s="311"/>
      <c r="AH34" s="311"/>
      <c r="AI34" s="311"/>
      <c r="AK34" s="53"/>
      <c r="AL34" s="53"/>
      <c r="AM34" s="53"/>
      <c r="AN34" s="53"/>
      <c r="AO34" s="53"/>
      <c r="AP34" s="53"/>
      <c r="AQ34" s="53"/>
      <c r="AR34" s="53"/>
    </row>
    <row r="35" spans="1:44" s="51" customFormat="1" ht="9" customHeight="1">
      <c r="A35" s="252"/>
      <c r="B35" s="265"/>
      <c r="C35" s="36"/>
      <c r="D35" s="36"/>
      <c r="E35" s="36"/>
      <c r="F35" s="36"/>
      <c r="G35" s="34"/>
      <c r="H35" s="36"/>
      <c r="I35" s="36"/>
      <c r="J35" s="36"/>
      <c r="K35" s="36"/>
      <c r="L35" s="36"/>
      <c r="M35" s="36"/>
      <c r="N35" s="36"/>
      <c r="O35" s="19"/>
      <c r="P35" s="19"/>
      <c r="Q35" s="34"/>
      <c r="R35" s="40"/>
      <c r="S35" s="18"/>
      <c r="T35" s="262" t="s">
        <v>192</v>
      </c>
      <c r="U35" s="262" t="s">
        <v>192</v>
      </c>
      <c r="V35" s="45"/>
      <c r="W35" s="46"/>
      <c r="X35" s="47"/>
      <c r="Y35" s="36"/>
      <c r="Z35" s="36"/>
      <c r="AA35" s="36"/>
      <c r="AB35" s="36"/>
      <c r="AC35" s="50"/>
      <c r="AE35" s="312"/>
      <c r="AF35" s="313"/>
      <c r="AG35" s="314"/>
      <c r="AH35" s="314"/>
      <c r="AI35" s="314"/>
      <c r="AK35" s="53"/>
      <c r="AL35" s="53"/>
      <c r="AM35" s="53"/>
      <c r="AN35" s="53"/>
      <c r="AO35" s="53"/>
      <c r="AP35" s="53"/>
      <c r="AQ35" s="53"/>
      <c r="AR35" s="53"/>
    </row>
    <row r="36" spans="1:44" s="51" customFormat="1" ht="12" customHeight="1">
      <c r="A36" s="252"/>
      <c r="B36" s="265"/>
      <c r="C36" s="36"/>
      <c r="D36" s="20"/>
      <c r="E36" s="20"/>
      <c r="F36" s="34"/>
      <c r="G36" s="34"/>
      <c r="H36" s="36"/>
      <c r="I36" s="36"/>
      <c r="J36" s="36"/>
      <c r="K36" s="36"/>
      <c r="L36" s="36"/>
      <c r="M36" s="36"/>
      <c r="N36" s="36"/>
      <c r="O36" s="19"/>
      <c r="P36" s="19"/>
      <c r="Q36" s="34"/>
      <c r="R36" s="40"/>
      <c r="S36" s="18"/>
      <c r="T36" s="262" t="s">
        <v>192</v>
      </c>
      <c r="U36" s="262" t="s">
        <v>192</v>
      </c>
      <c r="V36" s="45"/>
      <c r="W36" s="46"/>
      <c r="X36" s="47"/>
      <c r="Y36" s="36"/>
      <c r="Z36" s="36"/>
      <c r="AA36" s="36"/>
      <c r="AB36" s="36"/>
      <c r="AC36" s="50"/>
      <c r="AE36" s="312"/>
      <c r="AF36" s="313"/>
      <c r="AG36" s="314"/>
      <c r="AH36" s="314"/>
      <c r="AI36" s="314"/>
      <c r="AK36" s="505" t="s">
        <v>544</v>
      </c>
      <c r="AL36" s="505" t="s">
        <v>543</v>
      </c>
      <c r="AM36" s="505" t="s">
        <v>506</v>
      </c>
      <c r="AN36" s="505" t="s">
        <v>507</v>
      </c>
      <c r="AO36" s="505" t="s">
        <v>508</v>
      </c>
      <c r="AP36" s="505" t="s">
        <v>509</v>
      </c>
      <c r="AQ36" s="53"/>
      <c r="AR36" s="53"/>
    </row>
    <row r="37" spans="1:44" s="51" customFormat="1" ht="12" customHeight="1">
      <c r="A37" s="252"/>
      <c r="B37" s="265"/>
      <c r="C37" s="36"/>
      <c r="D37" s="20"/>
      <c r="E37" s="20"/>
      <c r="F37" s="34"/>
      <c r="G37" s="34"/>
      <c r="H37" s="36"/>
      <c r="I37" s="36"/>
      <c r="J37" s="36"/>
      <c r="K37" s="36"/>
      <c r="L37" s="36"/>
      <c r="M37" s="36"/>
      <c r="N37" s="36"/>
      <c r="O37" s="19"/>
      <c r="P37" s="19"/>
      <c r="Q37" s="34"/>
      <c r="R37" s="40"/>
      <c r="S37" s="18"/>
      <c r="T37" s="262" t="s">
        <v>192</v>
      </c>
      <c r="U37" s="262" t="s">
        <v>192</v>
      </c>
      <c r="V37" s="45"/>
      <c r="W37" s="46"/>
      <c r="X37" s="47"/>
      <c r="Y37" s="36"/>
      <c r="Z37" s="36"/>
      <c r="AA37" s="36"/>
      <c r="AB37" s="36"/>
      <c r="AC37" s="50"/>
      <c r="AE37" s="312"/>
      <c r="AF37" s="313"/>
      <c r="AG37" s="314"/>
      <c r="AH37" s="314"/>
      <c r="AI37" s="314"/>
      <c r="AK37" s="505"/>
      <c r="AL37" s="505"/>
      <c r="AM37" s="505"/>
      <c r="AN37" s="505"/>
      <c r="AO37" s="505"/>
      <c r="AP37" s="505"/>
      <c r="AQ37" s="53"/>
      <c r="AR37" s="53"/>
    </row>
    <row r="38" spans="1:44" s="51" customFormat="1" ht="12" customHeight="1">
      <c r="A38" s="252"/>
      <c r="B38" s="265"/>
      <c r="C38" s="36"/>
      <c r="D38" s="20"/>
      <c r="E38" s="20"/>
      <c r="F38" s="34"/>
      <c r="G38" s="34"/>
      <c r="H38" s="36"/>
      <c r="I38" s="36"/>
      <c r="J38" s="36"/>
      <c r="K38" s="36"/>
      <c r="L38" s="36"/>
      <c r="M38" s="36"/>
      <c r="N38" s="36"/>
      <c r="O38" s="19"/>
      <c r="P38" s="19"/>
      <c r="Q38" s="34"/>
      <c r="R38" s="40"/>
      <c r="S38" s="18"/>
      <c r="T38" s="262" t="s">
        <v>192</v>
      </c>
      <c r="U38" s="262" t="s">
        <v>192</v>
      </c>
      <c r="V38" s="45"/>
      <c r="W38" s="46"/>
      <c r="X38" s="47"/>
      <c r="Y38" s="36"/>
      <c r="Z38" s="36"/>
      <c r="AA38" s="36"/>
      <c r="AB38" s="36"/>
      <c r="AC38" s="50"/>
      <c r="AE38" s="312"/>
      <c r="AF38" s="313"/>
      <c r="AG38" s="314"/>
      <c r="AH38" s="314"/>
      <c r="AI38" s="314"/>
      <c r="AK38" s="506"/>
      <c r="AL38" s="506"/>
      <c r="AM38" s="506"/>
      <c r="AN38" s="506"/>
      <c r="AO38" s="506"/>
      <c r="AP38" s="506"/>
      <c r="AQ38" s="53"/>
      <c r="AR38" s="53"/>
    </row>
    <row r="39" spans="1:44" s="51" customFormat="1" ht="9" customHeight="1">
      <c r="A39" s="252"/>
      <c r="B39" s="265"/>
      <c r="C39" s="36"/>
      <c r="D39" s="20"/>
      <c r="E39" s="20"/>
      <c r="F39" s="34"/>
      <c r="G39" s="34"/>
      <c r="H39" s="36"/>
      <c r="I39" s="36"/>
      <c r="J39" s="36"/>
      <c r="K39" s="36"/>
      <c r="L39" s="36"/>
      <c r="M39" s="36"/>
      <c r="N39" s="36"/>
      <c r="O39" s="19"/>
      <c r="P39" s="19"/>
      <c r="Q39" s="34"/>
      <c r="R39" s="40"/>
      <c r="S39" s="18"/>
      <c r="T39" s="262" t="s">
        <v>192</v>
      </c>
      <c r="U39" s="262" t="s">
        <v>192</v>
      </c>
      <c r="V39" s="45"/>
      <c r="W39" s="46"/>
      <c r="X39" s="47"/>
      <c r="Y39" s="36"/>
      <c r="Z39" s="36"/>
      <c r="AA39" s="36"/>
      <c r="AB39" s="36"/>
      <c r="AC39" s="50"/>
      <c r="AE39" s="312"/>
      <c r="AF39" s="313"/>
      <c r="AG39" s="314"/>
      <c r="AH39" s="314"/>
      <c r="AI39" s="314"/>
      <c r="AK39" s="233" t="s">
        <v>151</v>
      </c>
      <c r="AL39" s="299">
        <v>4949858.4000000004</v>
      </c>
      <c r="AM39" s="300">
        <v>14730.884927067451</v>
      </c>
      <c r="AN39" s="301">
        <v>0.76100000000000001</v>
      </c>
      <c r="AO39" s="302">
        <v>28</v>
      </c>
      <c r="AP39" s="302">
        <v>50.4</v>
      </c>
      <c r="AQ39" s="53"/>
      <c r="AR39" s="53"/>
    </row>
    <row r="40" spans="1:44" ht="9" customHeight="1">
      <c r="B40" s="266"/>
      <c r="D40" s="20"/>
      <c r="E40" s="20"/>
      <c r="F40" s="34"/>
      <c r="G40" s="34"/>
      <c r="L40" s="36"/>
      <c r="M40" s="36"/>
      <c r="N40" s="36"/>
      <c r="O40" s="19"/>
      <c r="P40" s="19"/>
      <c r="Q40" s="34"/>
      <c r="R40" s="40"/>
      <c r="S40" s="18"/>
      <c r="T40" s="262"/>
      <c r="U40" s="262"/>
      <c r="V40" s="45"/>
      <c r="W40" s="281"/>
      <c r="AK40" s="233" t="s">
        <v>29</v>
      </c>
      <c r="AL40" s="299">
        <v>4235558.32</v>
      </c>
      <c r="AM40" s="300">
        <v>11375.331184329109</v>
      </c>
      <c r="AN40" s="301">
        <v>0.75800000000000001</v>
      </c>
      <c r="AO40" s="302">
        <v>21.5</v>
      </c>
      <c r="AP40" s="302">
        <v>45.4</v>
      </c>
    </row>
    <row r="41" spans="1:44" ht="9" customHeight="1">
      <c r="B41" s="266"/>
      <c r="D41" s="20"/>
      <c r="E41" s="20"/>
      <c r="F41" s="34"/>
      <c r="G41" s="34"/>
      <c r="L41" s="36"/>
      <c r="M41" s="36"/>
      <c r="N41" s="36"/>
      <c r="O41" s="19"/>
      <c r="P41" s="19"/>
      <c r="Q41" s="34"/>
      <c r="R41" s="40"/>
      <c r="S41" s="18"/>
      <c r="T41" s="262"/>
      <c r="U41" s="262"/>
      <c r="AK41" s="233" t="s">
        <v>32</v>
      </c>
      <c r="AL41" s="299">
        <v>748245.55</v>
      </c>
      <c r="AM41" s="300">
        <v>8775.9865197843683</v>
      </c>
      <c r="AN41" s="301">
        <v>0.66700000000000004</v>
      </c>
      <c r="AO41" s="302">
        <v>32.700000000000003</v>
      </c>
      <c r="AP41" s="302">
        <v>38.6</v>
      </c>
    </row>
    <row r="42" spans="1:44" ht="9" customHeight="1">
      <c r="B42" s="266"/>
      <c r="L42" s="36"/>
      <c r="M42" s="36"/>
      <c r="N42" s="36"/>
      <c r="O42" s="19"/>
      <c r="P42" s="19"/>
      <c r="Q42" s="34"/>
      <c r="R42" s="40"/>
      <c r="S42" s="18"/>
      <c r="T42" s="262"/>
      <c r="U42" s="262"/>
      <c r="AK42" s="233" t="s">
        <v>27</v>
      </c>
      <c r="AL42" s="299">
        <v>494771.92</v>
      </c>
      <c r="AM42" s="300">
        <v>5727.9735722786309</v>
      </c>
      <c r="AN42" s="301">
        <v>0.623</v>
      </c>
      <c r="AO42" s="302">
        <v>29.6</v>
      </c>
      <c r="AP42" s="302">
        <v>52.1</v>
      </c>
    </row>
    <row r="43" spans="1:44" ht="9" customHeight="1">
      <c r="B43" s="266"/>
      <c r="L43" s="36"/>
      <c r="M43" s="36"/>
      <c r="N43" s="36"/>
      <c r="T43" s="482"/>
      <c r="U43" s="482"/>
      <c r="AK43" s="233" t="s">
        <v>71</v>
      </c>
      <c r="AL43" s="299">
        <v>1969687</v>
      </c>
      <c r="AM43" s="300">
        <v>19746.435607040756</v>
      </c>
      <c r="AN43" s="301">
        <v>0.76700000000000002</v>
      </c>
      <c r="AO43" s="302">
        <v>46.2</v>
      </c>
      <c r="AP43" s="302">
        <v>45.4</v>
      </c>
    </row>
    <row r="44" spans="1:44" ht="12" customHeight="1">
      <c r="B44" s="266"/>
      <c r="C44" s="33"/>
      <c r="K44" s="37"/>
      <c r="L44" s="36"/>
      <c r="M44" s="36"/>
      <c r="N44" s="36"/>
      <c r="T44" s="482"/>
      <c r="U44" s="482"/>
      <c r="AK44" s="233"/>
      <c r="AL44" s="455">
        <f>+SUM(AL39:AL43)</f>
        <v>12398121.190000001</v>
      </c>
      <c r="AM44" s="300"/>
      <c r="AN44" s="301"/>
      <c r="AO44" s="302"/>
      <c r="AP44" s="302"/>
    </row>
    <row r="45" spans="1:44" ht="9" customHeight="1">
      <c r="B45" s="266"/>
      <c r="C45" s="33"/>
      <c r="K45" s="37"/>
      <c r="L45" s="36"/>
      <c r="M45" s="36"/>
      <c r="N45" s="36"/>
    </row>
    <row r="46" spans="1:44" ht="9" customHeight="1">
      <c r="B46" s="266"/>
      <c r="C46" s="16"/>
      <c r="K46" s="37"/>
      <c r="L46" s="36"/>
      <c r="M46" s="36"/>
      <c r="N46" s="36"/>
      <c r="AL46" s="295">
        <f>AL44-'LOCFUND EEFF Summary'!B6</f>
        <v>0</v>
      </c>
    </row>
    <row r="47" spans="1:44" ht="9" customHeight="1">
      <c r="B47" s="266"/>
      <c r="C47" s="16"/>
      <c r="M47" s="36"/>
      <c r="N47" s="36"/>
    </row>
    <row r="48" spans="1:44" ht="9" customHeight="1">
      <c r="B48" s="267"/>
      <c r="C48" s="33"/>
    </row>
    <row r="49" spans="2:49" ht="12.25" customHeight="1">
      <c r="B49" s="16"/>
      <c r="C49" s="33"/>
    </row>
    <row r="50" spans="2:49" ht="12.25" customHeight="1">
      <c r="C50" s="33"/>
    </row>
    <row r="51" spans="2:49" ht="12.25" customHeight="1"/>
    <row r="52" spans="2:49" ht="12.25" customHeight="1"/>
    <row r="53" spans="2:49">
      <c r="B53" s="39"/>
    </row>
    <row r="54" spans="2:49">
      <c r="B54" s="39"/>
      <c r="C54" s="39"/>
      <c r="D54" s="39"/>
      <c r="E54" s="39"/>
      <c r="F54" s="39"/>
      <c r="G54" s="39"/>
      <c r="H54" s="39"/>
      <c r="I54" s="39"/>
      <c r="J54" s="39"/>
      <c r="K54" s="39"/>
      <c r="L54" s="39"/>
      <c r="M54" s="39"/>
      <c r="N54" s="39"/>
      <c r="O54" s="39"/>
      <c r="P54" s="39"/>
      <c r="Q54" s="39"/>
      <c r="R54" s="39"/>
      <c r="S54" s="39"/>
    </row>
    <row r="55" spans="2:49" ht="24" customHeight="1">
      <c r="B55" s="39"/>
      <c r="C55" s="39"/>
      <c r="D55" s="39"/>
      <c r="E55" s="39"/>
      <c r="F55" s="39"/>
      <c r="G55" s="39"/>
      <c r="H55" s="39"/>
      <c r="I55" s="39"/>
      <c r="J55" s="39"/>
      <c r="K55" s="39"/>
      <c r="L55" s="39"/>
      <c r="M55" s="39"/>
      <c r="N55" s="39"/>
      <c r="O55" s="39"/>
      <c r="P55" s="39"/>
      <c r="Q55" s="39"/>
      <c r="R55" s="39"/>
      <c r="S55" s="39"/>
      <c r="AR55" s="421"/>
      <c r="AS55" s="456" t="s">
        <v>146</v>
      </c>
      <c r="AT55" s="456" t="str">
        <f>+AM36</f>
        <v>GDP USD (e)</v>
      </c>
      <c r="AU55" s="456" t="str">
        <f>+AN36</f>
        <v>HDI (f)</v>
      </c>
      <c r="AV55" s="456" t="str">
        <f>+AO36</f>
        <v>% NPL (g)</v>
      </c>
      <c r="AW55" s="456" t="str">
        <f>+AP36</f>
        <v>Gini Coefficient (h)</v>
      </c>
    </row>
    <row r="56" spans="2:49" ht="12.75" customHeight="1">
      <c r="B56" s="39"/>
      <c r="C56" s="39"/>
      <c r="D56" s="39"/>
      <c r="E56" s="39"/>
      <c r="F56" s="39"/>
      <c r="G56" s="39"/>
      <c r="H56" s="39"/>
      <c r="I56" s="39"/>
      <c r="J56" s="39"/>
      <c r="K56" s="39"/>
      <c r="L56" s="39"/>
      <c r="M56" s="39"/>
      <c r="N56" s="39"/>
      <c r="O56" s="39"/>
      <c r="P56" s="39"/>
      <c r="Q56" s="39"/>
      <c r="R56" s="39"/>
      <c r="S56" s="39"/>
      <c r="AR56" s="233">
        <v>1</v>
      </c>
      <c r="AS56" s="233" t="s">
        <v>147</v>
      </c>
      <c r="AT56" s="300">
        <v>22033.945309320345</v>
      </c>
      <c r="AU56" s="303">
        <v>0.83</v>
      </c>
      <c r="AV56" s="300">
        <v>25.7</v>
      </c>
      <c r="AW56" s="446">
        <v>41.4</v>
      </c>
    </row>
    <row r="57" spans="2:49" ht="12.75" customHeight="1">
      <c r="B57" s="39"/>
      <c r="C57" s="39"/>
      <c r="D57" s="39"/>
      <c r="E57" s="39"/>
      <c r="F57" s="39"/>
      <c r="G57" s="39"/>
      <c r="H57" s="39"/>
      <c r="I57" s="39"/>
      <c r="J57" s="39"/>
      <c r="K57" s="39"/>
      <c r="L57" s="39"/>
      <c r="M57" s="39"/>
      <c r="N57" s="39"/>
      <c r="O57" s="39"/>
      <c r="P57" s="39"/>
      <c r="Q57" s="39"/>
      <c r="R57" s="39"/>
      <c r="S57" s="39"/>
      <c r="AR57" s="233">
        <v>2</v>
      </c>
      <c r="AS57" s="233" t="s">
        <v>148</v>
      </c>
      <c r="AT57" s="300">
        <v>15638.829897398775</v>
      </c>
      <c r="AU57" s="303">
        <v>0.81299999999999994</v>
      </c>
      <c r="AV57" s="300">
        <v>31.5</v>
      </c>
      <c r="AW57" s="446" t="s">
        <v>373</v>
      </c>
    </row>
    <row r="58" spans="2:49" ht="12.75" customHeight="1">
      <c r="B58" s="39"/>
      <c r="C58" s="39"/>
      <c r="D58" s="39"/>
      <c r="E58" s="39"/>
      <c r="F58" s="39"/>
      <c r="G58" s="39"/>
      <c r="H58" s="39"/>
      <c r="I58" s="39"/>
      <c r="J58" s="39"/>
      <c r="K58" s="39"/>
      <c r="L58" s="39"/>
      <c r="M58" s="39"/>
      <c r="N58" s="39"/>
      <c r="O58" s="39"/>
      <c r="P58" s="39"/>
      <c r="Q58" s="39"/>
      <c r="R58" s="39"/>
      <c r="S58" s="39"/>
      <c r="T58" s="18"/>
      <c r="U58" s="18"/>
      <c r="V58" s="18"/>
      <c r="W58" s="18"/>
      <c r="X58" s="18"/>
      <c r="AR58" s="233">
        <v>3</v>
      </c>
      <c r="AS58" s="233" t="s">
        <v>149</v>
      </c>
      <c r="AT58" s="300">
        <v>7004.9123012291548</v>
      </c>
      <c r="AU58" s="303">
        <v>0.72</v>
      </c>
      <c r="AV58" s="300">
        <v>41</v>
      </c>
      <c r="AW58" s="446" t="s">
        <v>373</v>
      </c>
    </row>
    <row r="59" spans="2:49" ht="12.75" customHeight="1">
      <c r="B59" s="39"/>
      <c r="C59" s="39"/>
      <c r="D59" s="39"/>
      <c r="E59" s="39"/>
      <c r="F59" s="39"/>
      <c r="G59" s="39"/>
      <c r="H59" s="39"/>
      <c r="I59" s="39"/>
      <c r="J59" s="39"/>
      <c r="K59" s="39"/>
      <c r="L59" s="39"/>
      <c r="M59" s="39"/>
      <c r="N59" s="39"/>
      <c r="O59" s="39"/>
      <c r="P59" s="39"/>
      <c r="Q59" s="39"/>
      <c r="R59" s="39"/>
      <c r="S59" s="39"/>
      <c r="T59" s="18"/>
      <c r="U59" s="18"/>
      <c r="V59" s="18"/>
      <c r="W59" s="18"/>
      <c r="X59" s="18"/>
      <c r="AC59" s="17"/>
      <c r="AR59" s="233">
        <v>4</v>
      </c>
      <c r="AS59" s="233" t="s">
        <v>31</v>
      </c>
      <c r="AT59" s="300">
        <v>8724.4757403364711</v>
      </c>
      <c r="AU59" s="303">
        <v>0.70299999999999996</v>
      </c>
      <c r="AV59" s="300">
        <v>38.6</v>
      </c>
      <c r="AW59" s="446">
        <v>42.2</v>
      </c>
    </row>
    <row r="60" spans="2:49" ht="12.75" customHeight="1">
      <c r="B60" s="39"/>
      <c r="C60" s="39"/>
      <c r="D60" s="39"/>
      <c r="E60" s="39"/>
      <c r="F60" s="39"/>
      <c r="G60" s="39"/>
      <c r="H60" s="39"/>
      <c r="I60" s="39"/>
      <c r="J60" s="39"/>
      <c r="K60" s="39"/>
      <c r="L60" s="39"/>
      <c r="M60" s="39"/>
      <c r="N60" s="39"/>
      <c r="O60" s="39"/>
      <c r="P60" s="39"/>
      <c r="Q60" s="39"/>
      <c r="R60" s="39"/>
      <c r="S60" s="39"/>
      <c r="T60" s="18"/>
      <c r="U60" s="18"/>
      <c r="V60" s="18"/>
      <c r="W60" s="18"/>
      <c r="X60" s="18"/>
      <c r="AC60" s="17"/>
      <c r="AR60" s="233">
        <v>5</v>
      </c>
      <c r="AS60" s="233" t="s">
        <v>150</v>
      </c>
      <c r="AT60" s="300">
        <v>14651.61618093461</v>
      </c>
      <c r="AU60" s="303">
        <v>0.76100000000000001</v>
      </c>
      <c r="AV60" s="300">
        <v>4.2</v>
      </c>
      <c r="AW60" s="446">
        <v>53.9</v>
      </c>
    </row>
    <row r="61" spans="2:49" ht="12.75" customHeight="1">
      <c r="B61" s="39"/>
      <c r="C61" s="39"/>
      <c r="D61" s="39"/>
      <c r="E61" s="39"/>
      <c r="F61" s="39"/>
      <c r="G61" s="39"/>
      <c r="H61" s="39"/>
      <c r="I61" s="39"/>
      <c r="J61" s="39"/>
      <c r="K61" s="39"/>
      <c r="L61" s="39"/>
      <c r="M61" s="39"/>
      <c r="N61" s="39"/>
      <c r="O61" s="39"/>
      <c r="P61" s="39"/>
      <c r="Q61" s="39"/>
      <c r="R61" s="39"/>
      <c r="S61" s="39"/>
      <c r="T61" s="18"/>
      <c r="U61" s="18"/>
      <c r="V61" s="18"/>
      <c r="W61" s="18"/>
      <c r="X61" s="18"/>
      <c r="AC61" s="17"/>
      <c r="AR61" s="233">
        <v>6</v>
      </c>
      <c r="AS61" s="233" t="s">
        <v>152</v>
      </c>
      <c r="AT61" s="300">
        <v>19642.417853166826</v>
      </c>
      <c r="AU61" s="303">
        <v>0.79400000000000004</v>
      </c>
      <c r="AV61" s="300">
        <v>21.7</v>
      </c>
      <c r="AW61" s="446">
        <v>48</v>
      </c>
    </row>
    <row r="62" spans="2:49" ht="12.75" customHeight="1">
      <c r="B62" s="39"/>
      <c r="C62" s="39"/>
      <c r="D62" s="39"/>
      <c r="E62" s="39"/>
      <c r="F62" s="39"/>
      <c r="G62" s="39"/>
      <c r="H62" s="39"/>
      <c r="I62" s="39"/>
      <c r="J62" s="39"/>
      <c r="K62" s="39"/>
      <c r="L62" s="39"/>
      <c r="M62" s="39"/>
      <c r="N62" s="39"/>
      <c r="O62" s="39"/>
      <c r="P62" s="39"/>
      <c r="Q62" s="39"/>
      <c r="R62" s="39"/>
      <c r="S62" s="39"/>
      <c r="T62" s="18"/>
      <c r="U62" s="18"/>
      <c r="V62" s="18"/>
      <c r="W62" s="18"/>
      <c r="X62" s="18"/>
      <c r="AC62" s="17"/>
      <c r="AR62" s="233">
        <v>7</v>
      </c>
      <c r="AS62" s="233" t="s">
        <v>153</v>
      </c>
      <c r="AT62" s="300">
        <v>24226.150887899796</v>
      </c>
      <c r="AU62" s="303">
        <v>0.84699999999999998</v>
      </c>
      <c r="AV62" s="300">
        <v>14.4</v>
      </c>
      <c r="AW62" s="446">
        <v>44.4</v>
      </c>
    </row>
    <row r="63" spans="2:49" ht="12.75" customHeight="1">
      <c r="B63" s="39"/>
      <c r="C63" s="39"/>
      <c r="D63" s="39"/>
      <c r="E63" s="39"/>
      <c r="F63" s="39"/>
      <c r="G63" s="39"/>
      <c r="H63" s="39"/>
      <c r="I63" s="39"/>
      <c r="J63" s="39"/>
      <c r="K63" s="35"/>
      <c r="L63" s="39"/>
      <c r="M63" s="39"/>
      <c r="N63" s="39"/>
      <c r="O63" s="39"/>
      <c r="P63" s="39"/>
      <c r="Q63" s="39"/>
      <c r="R63" s="39"/>
      <c r="S63" s="39"/>
      <c r="T63" s="18"/>
      <c r="U63" s="18"/>
      <c r="V63" s="18"/>
      <c r="W63" s="18"/>
      <c r="X63" s="18"/>
      <c r="AC63" s="17"/>
      <c r="AR63" s="233">
        <v>8</v>
      </c>
      <c r="AS63" s="233" t="s">
        <v>154</v>
      </c>
      <c r="AT63" s="300">
        <v>18419.034263015157</v>
      </c>
      <c r="AU63" s="303">
        <v>0.745</v>
      </c>
      <c r="AV63" s="300">
        <v>30.5</v>
      </c>
      <c r="AW63" s="446">
        <v>43.7</v>
      </c>
    </row>
    <row r="64" spans="2:49" ht="12.75" customHeight="1">
      <c r="B64" s="39"/>
      <c r="C64" s="39"/>
      <c r="D64" s="39"/>
      <c r="E64" s="39"/>
      <c r="F64" s="39"/>
      <c r="G64" s="39"/>
      <c r="H64" s="39"/>
      <c r="I64" s="39"/>
      <c r="J64" s="39"/>
      <c r="K64" s="39"/>
      <c r="L64" s="39"/>
      <c r="M64" s="39"/>
      <c r="N64" s="39"/>
      <c r="O64" s="39"/>
      <c r="P64" s="39"/>
      <c r="Q64" s="39"/>
      <c r="R64" s="39"/>
      <c r="S64" s="39"/>
      <c r="T64" s="18"/>
      <c r="U64" s="18"/>
      <c r="V64" s="18"/>
      <c r="W64" s="18"/>
      <c r="X64" s="18"/>
      <c r="AC64" s="17"/>
      <c r="AR64" s="233">
        <v>9</v>
      </c>
      <c r="AS64" s="233" t="s">
        <v>155</v>
      </c>
      <c r="AT64" s="300">
        <v>8637.5553249751792</v>
      </c>
      <c r="AU64" s="303">
        <v>0.65100000000000002</v>
      </c>
      <c r="AV64" s="300">
        <v>59.3</v>
      </c>
      <c r="AW64" s="446">
        <v>48.3</v>
      </c>
    </row>
    <row r="65" spans="2:49" ht="12.75" customHeight="1">
      <c r="B65" s="39"/>
      <c r="C65" s="39"/>
      <c r="D65" s="39"/>
      <c r="E65" s="39"/>
      <c r="F65" s="39"/>
      <c r="G65" s="39"/>
      <c r="H65" s="39"/>
      <c r="I65" s="39"/>
      <c r="J65" s="39"/>
      <c r="K65" s="39"/>
      <c r="L65" s="39"/>
      <c r="M65" s="39"/>
      <c r="N65" s="39"/>
      <c r="O65" s="39"/>
      <c r="P65" s="39"/>
      <c r="Q65" s="39"/>
      <c r="R65" s="39"/>
      <c r="S65" s="39"/>
      <c r="T65" s="18"/>
      <c r="U65" s="18"/>
      <c r="V65" s="18"/>
      <c r="W65" s="18"/>
      <c r="X65" s="18"/>
      <c r="AC65" s="17"/>
      <c r="AR65" s="233">
        <v>10</v>
      </c>
      <c r="AS65" s="233" t="s">
        <v>156</v>
      </c>
      <c r="AT65" s="300">
        <v>1728.9100699872324</v>
      </c>
      <c r="AU65" s="303">
        <v>0.503</v>
      </c>
      <c r="AV65" s="300">
        <v>58.5</v>
      </c>
      <c r="AW65" s="446">
        <v>41.1</v>
      </c>
    </row>
    <row r="66" spans="2:49" ht="12.75" customHeight="1">
      <c r="B66" s="39"/>
      <c r="C66" s="39"/>
      <c r="D66" s="39"/>
      <c r="E66" s="39"/>
      <c r="F66" s="39"/>
      <c r="G66" s="39"/>
      <c r="H66" s="39"/>
      <c r="I66" s="39"/>
      <c r="J66" s="39"/>
      <c r="K66" s="35"/>
      <c r="L66" s="39"/>
      <c r="M66" s="39"/>
      <c r="N66" s="39"/>
      <c r="O66" s="35"/>
      <c r="P66" s="35"/>
      <c r="Q66" s="39"/>
      <c r="R66" s="39"/>
      <c r="S66" s="39"/>
      <c r="T66" s="18"/>
      <c r="U66" s="18"/>
      <c r="V66" s="18"/>
      <c r="W66" s="18"/>
      <c r="X66" s="18"/>
      <c r="AC66" s="17"/>
      <c r="AR66" s="233">
        <v>11</v>
      </c>
      <c r="AS66" s="233" t="s">
        <v>157</v>
      </c>
      <c r="AT66" s="300">
        <v>9761.4985221052757</v>
      </c>
      <c r="AU66" s="303">
        <v>0.72599999999999998</v>
      </c>
      <c r="AV66" s="300">
        <v>17.100000000000001</v>
      </c>
      <c r="AW66" s="446" t="s">
        <v>373</v>
      </c>
    </row>
    <row r="67" spans="2:49" ht="12.75" customHeight="1">
      <c r="B67" s="39"/>
      <c r="C67" s="39"/>
      <c r="D67" s="39"/>
      <c r="E67" s="39"/>
      <c r="F67" s="39"/>
      <c r="G67" s="39"/>
      <c r="H67" s="39"/>
      <c r="I67" s="39"/>
      <c r="J67" s="39"/>
      <c r="K67" s="39"/>
      <c r="L67" s="39"/>
      <c r="M67" s="39"/>
      <c r="N67" s="39"/>
      <c r="O67" s="39"/>
      <c r="P67" s="39"/>
      <c r="Q67" s="39"/>
      <c r="R67" s="39"/>
      <c r="S67" s="39"/>
      <c r="T67" s="18"/>
      <c r="U67" s="18"/>
      <c r="V67" s="18"/>
      <c r="W67" s="18"/>
      <c r="X67" s="18"/>
      <c r="AC67" s="17"/>
      <c r="AR67" s="233">
        <v>12</v>
      </c>
      <c r="AS67" s="233" t="s">
        <v>26</v>
      </c>
      <c r="AT67" s="300">
        <v>5407.1047020797114</v>
      </c>
      <c r="AU67" s="303">
        <v>0.65100000000000002</v>
      </c>
      <c r="AV67" s="300">
        <v>29.6</v>
      </c>
      <c r="AW67" s="446">
        <v>46.2</v>
      </c>
    </row>
    <row r="68" spans="2:49" ht="12.75" customHeight="1">
      <c r="B68" s="39"/>
      <c r="C68" s="39"/>
      <c r="D68" s="39"/>
      <c r="E68" s="39"/>
      <c r="F68" s="39"/>
      <c r="G68" s="39"/>
      <c r="H68" s="39"/>
      <c r="I68" s="39"/>
      <c r="J68" s="39"/>
      <c r="K68" s="39"/>
      <c r="L68" s="39"/>
      <c r="M68" s="39"/>
      <c r="N68" s="39"/>
      <c r="O68" s="39"/>
      <c r="P68" s="39"/>
      <c r="Q68" s="39"/>
      <c r="R68" s="39"/>
      <c r="S68" s="39"/>
      <c r="T68" s="18"/>
      <c r="U68" s="18"/>
      <c r="V68" s="18"/>
      <c r="W68" s="18"/>
      <c r="X68" s="18"/>
      <c r="AC68" s="17"/>
      <c r="AR68" s="233">
        <v>13</v>
      </c>
      <c r="AS68" s="233" t="s">
        <v>322</v>
      </c>
      <c r="AT68" s="300">
        <v>31458.692625521315</v>
      </c>
      <c r="AU68" s="303">
        <v>0.79500000000000004</v>
      </c>
      <c r="AV68" s="300">
        <v>23</v>
      </c>
      <c r="AW68" s="446">
        <v>49.2</v>
      </c>
    </row>
    <row r="69" spans="2:49">
      <c r="B69" s="39"/>
      <c r="C69" s="39"/>
      <c r="D69" s="39"/>
      <c r="E69" s="39"/>
      <c r="F69" s="39"/>
      <c r="G69" s="39"/>
      <c r="H69" s="39"/>
      <c r="I69" s="39"/>
      <c r="J69" s="39"/>
      <c r="K69" s="39"/>
      <c r="L69" s="39"/>
      <c r="M69" s="39"/>
      <c r="N69" s="39"/>
      <c r="O69" s="39"/>
      <c r="P69" s="39"/>
      <c r="Q69" s="39"/>
      <c r="R69" s="39"/>
      <c r="S69" s="39"/>
      <c r="T69" s="18"/>
      <c r="U69" s="18"/>
      <c r="V69" s="18"/>
      <c r="W69" s="18"/>
      <c r="X69" s="18"/>
      <c r="AC69" s="17"/>
      <c r="AR69" s="233">
        <f>+AR68+1</f>
        <v>14</v>
      </c>
      <c r="AS69" s="233" t="s">
        <v>158</v>
      </c>
      <c r="AT69" s="300">
        <v>12684.596191076354</v>
      </c>
      <c r="AU69" s="303">
        <v>0.72399999999999998</v>
      </c>
      <c r="AV69" s="300">
        <v>22.2</v>
      </c>
      <c r="AW69" s="446">
        <v>46.2</v>
      </c>
    </row>
    <row r="70" spans="2:49" ht="14.25" customHeight="1">
      <c r="C70" s="39"/>
      <c r="D70" s="39"/>
      <c r="E70" s="39"/>
      <c r="F70" s="39"/>
      <c r="G70" s="39"/>
      <c r="H70" s="39"/>
      <c r="I70" s="39"/>
      <c r="J70" s="39"/>
      <c r="K70" s="39"/>
      <c r="L70" s="39"/>
      <c r="M70" s="39"/>
      <c r="N70" s="39"/>
      <c r="O70" s="39"/>
      <c r="P70" s="39"/>
      <c r="Q70" s="39"/>
      <c r="R70" s="39"/>
      <c r="S70" s="39"/>
      <c r="T70" s="18"/>
      <c r="U70" s="18"/>
      <c r="V70" s="18"/>
      <c r="W70" s="18"/>
      <c r="X70" s="18"/>
      <c r="AC70" s="17"/>
      <c r="AR70" s="233">
        <f t="shared" ref="AR70:AR74" si="1">+AR69+1</f>
        <v>15</v>
      </c>
      <c r="AS70" s="233" t="s">
        <v>159</v>
      </c>
      <c r="AT70" s="300">
        <v>12847.885207895666</v>
      </c>
      <c r="AU70" s="303">
        <v>0.75900000000000001</v>
      </c>
      <c r="AV70" s="300">
        <v>22.7</v>
      </c>
      <c r="AW70" s="446">
        <v>42.8</v>
      </c>
    </row>
    <row r="71" spans="2:49" ht="14.25" customHeight="1">
      <c r="F71" s="42"/>
      <c r="M71" s="39"/>
      <c r="N71" s="39"/>
      <c r="O71" s="39"/>
      <c r="P71" s="39"/>
      <c r="Q71" s="39"/>
      <c r="R71" s="39"/>
      <c r="S71" s="39"/>
      <c r="T71" s="18"/>
      <c r="U71" s="18"/>
      <c r="V71" s="18"/>
      <c r="W71" s="18"/>
      <c r="X71" s="18"/>
      <c r="AC71" s="17"/>
      <c r="AR71" s="233">
        <f t="shared" si="1"/>
        <v>16</v>
      </c>
      <c r="AS71" s="233" t="s">
        <v>160</v>
      </c>
      <c r="AT71" s="300">
        <v>16328.686115677745</v>
      </c>
      <c r="AU71" s="303">
        <v>0.72399999999999998</v>
      </c>
      <c r="AV71" s="300">
        <v>70</v>
      </c>
      <c r="AW71" s="446" t="s">
        <v>373</v>
      </c>
    </row>
    <row r="72" spans="2:49" ht="14.25" customHeight="1">
      <c r="F72" s="42"/>
      <c r="T72" s="18"/>
      <c r="U72" s="18"/>
      <c r="V72" s="18"/>
      <c r="W72" s="18"/>
      <c r="X72" s="18"/>
      <c r="AC72" s="17"/>
      <c r="AR72" s="233">
        <f t="shared" si="1"/>
        <v>17</v>
      </c>
      <c r="AS72" s="233" t="s">
        <v>161</v>
      </c>
      <c r="AT72" s="300">
        <v>26175.951728287968</v>
      </c>
      <c r="AU72" s="303">
        <v>0.79900000000000004</v>
      </c>
      <c r="AV72" s="300">
        <v>20</v>
      </c>
      <c r="AW72" s="446" t="s">
        <v>373</v>
      </c>
    </row>
    <row r="73" spans="2:49" ht="14.25" customHeight="1">
      <c r="F73" s="42"/>
      <c r="T73" s="18"/>
      <c r="U73" s="18"/>
      <c r="AC73" s="17"/>
      <c r="AR73" s="233">
        <f t="shared" si="1"/>
        <v>18</v>
      </c>
      <c r="AS73" s="233" t="s">
        <v>162</v>
      </c>
      <c r="AT73" s="300">
        <v>21561.062052917718</v>
      </c>
      <c r="AU73" s="303">
        <v>0.80800000000000005</v>
      </c>
      <c r="AV73" s="300">
        <v>9.6999999999999993</v>
      </c>
      <c r="AW73" s="446">
        <v>39.700000000000003</v>
      </c>
    </row>
    <row r="74" spans="2:49" ht="14.25" customHeight="1">
      <c r="F74" s="42"/>
      <c r="T74" s="18"/>
      <c r="U74" s="18"/>
      <c r="AC74" s="17"/>
      <c r="AR74" s="233">
        <f t="shared" si="1"/>
        <v>19</v>
      </c>
      <c r="AS74" s="233" t="s">
        <v>163</v>
      </c>
      <c r="AT74" s="300" t="s">
        <v>373</v>
      </c>
      <c r="AU74" s="303">
        <v>0.72599999999999998</v>
      </c>
      <c r="AV74" s="300">
        <v>19.7</v>
      </c>
      <c r="AW74" s="446" t="s">
        <v>373</v>
      </c>
    </row>
    <row r="75" spans="2:49">
      <c r="F75" s="42"/>
      <c r="T75" s="18"/>
      <c r="U75" s="18"/>
      <c r="AC75" s="17"/>
    </row>
    <row r="76" spans="2:49">
      <c r="T76" s="18"/>
      <c r="U76" s="18"/>
      <c r="AC76" s="17"/>
    </row>
    <row r="77" spans="2:49">
      <c r="AC77" s="17"/>
    </row>
    <row r="78" spans="2:49">
      <c r="AC78" s="17"/>
    </row>
    <row r="82" spans="20:29" ht="33.75" customHeight="1"/>
    <row r="83" spans="20:29" ht="22.75" customHeight="1"/>
    <row r="84" spans="20:29" ht="33.75" customHeight="1"/>
    <row r="86" spans="20:29" ht="22.75" customHeight="1"/>
    <row r="87" spans="20:29">
      <c r="V87" s="41"/>
      <c r="W87" s="41"/>
      <c r="X87" s="38"/>
    </row>
    <row r="88" spans="20:29" ht="22.75" customHeight="1">
      <c r="T88" s="39"/>
      <c r="U88" s="39"/>
      <c r="V88" s="39"/>
      <c r="W88" s="39"/>
      <c r="X88" s="39"/>
    </row>
    <row r="89" spans="20:29" ht="33.75" customHeight="1">
      <c r="T89" s="39"/>
      <c r="U89" s="39"/>
      <c r="V89" s="39"/>
      <c r="W89" s="39"/>
      <c r="X89" s="39"/>
      <c r="AC89" s="39"/>
    </row>
    <row r="90" spans="20:29" ht="33.75" customHeight="1">
      <c r="T90" s="39"/>
      <c r="U90" s="39"/>
      <c r="V90" s="39"/>
      <c r="W90" s="39"/>
      <c r="X90" s="39"/>
      <c r="AC90" s="39"/>
    </row>
    <row r="91" spans="20:29">
      <c r="T91" s="39"/>
      <c r="U91" s="39"/>
      <c r="V91" s="39"/>
      <c r="W91" s="39"/>
      <c r="X91" s="39"/>
      <c r="AC91" s="39"/>
    </row>
    <row r="92" spans="20:29" ht="22.75" customHeight="1">
      <c r="T92" s="39"/>
      <c r="U92" s="39"/>
      <c r="V92" s="39"/>
      <c r="W92" s="39"/>
      <c r="X92" s="39"/>
      <c r="AC92" s="39"/>
    </row>
    <row r="93" spans="20:29" ht="22.75" customHeight="1">
      <c r="T93" s="39"/>
      <c r="U93" s="39"/>
      <c r="V93" s="39"/>
      <c r="W93" s="39"/>
      <c r="X93" s="39"/>
      <c r="AC93" s="39"/>
    </row>
    <row r="94" spans="20:29" ht="22.75" customHeight="1">
      <c r="T94" s="39"/>
      <c r="U94" s="39"/>
      <c r="V94" s="39"/>
      <c r="W94" s="39"/>
      <c r="X94" s="39"/>
      <c r="AC94" s="39"/>
    </row>
    <row r="95" spans="20:29" ht="22.75" customHeight="1">
      <c r="T95" s="39"/>
      <c r="U95" s="39"/>
      <c r="V95" s="39"/>
      <c r="W95" s="39"/>
      <c r="X95" s="39"/>
      <c r="AC95" s="39"/>
    </row>
    <row r="96" spans="20:29" ht="33.75" customHeight="1">
      <c r="T96" s="39"/>
      <c r="U96" s="39"/>
      <c r="V96" s="39"/>
      <c r="W96" s="39"/>
      <c r="X96" s="39"/>
      <c r="AC96" s="39"/>
    </row>
    <row r="97" spans="20:29" ht="22.75" customHeight="1">
      <c r="T97" s="39"/>
      <c r="U97" s="39"/>
      <c r="V97" s="39"/>
      <c r="W97" s="39"/>
      <c r="X97" s="39"/>
      <c r="AC97" s="39"/>
    </row>
    <row r="98" spans="20:29" ht="22.75" customHeight="1">
      <c r="T98" s="39"/>
      <c r="U98" s="39"/>
      <c r="V98" s="39"/>
      <c r="W98" s="39"/>
      <c r="X98" s="39"/>
      <c r="AC98" s="39"/>
    </row>
    <row r="99" spans="20:29">
      <c r="T99" s="39"/>
      <c r="U99" s="39"/>
      <c r="V99" s="39"/>
      <c r="W99" s="39"/>
      <c r="X99" s="39"/>
      <c r="AC99" s="39"/>
    </row>
    <row r="100" spans="20:29" ht="22.75" customHeight="1">
      <c r="T100" s="39"/>
      <c r="U100" s="39"/>
      <c r="V100" s="39"/>
      <c r="W100" s="39"/>
      <c r="X100" s="39"/>
      <c r="AC100" s="39"/>
    </row>
    <row r="101" spans="20:29" ht="22.75" customHeight="1">
      <c r="T101" s="39"/>
      <c r="U101" s="39"/>
      <c r="V101" s="39"/>
      <c r="W101" s="39"/>
      <c r="X101" s="39"/>
      <c r="AC101" s="39"/>
    </row>
    <row r="102" spans="20:29" ht="22.75" customHeight="1">
      <c r="T102" s="39"/>
      <c r="U102" s="39"/>
      <c r="V102" s="39"/>
      <c r="W102" s="39"/>
      <c r="X102" s="39"/>
      <c r="AC102" s="39"/>
    </row>
    <row r="103" spans="20:29" ht="22.75" customHeight="1">
      <c r="T103" s="39"/>
      <c r="U103" s="39"/>
      <c r="V103" s="39"/>
      <c r="W103" s="39"/>
      <c r="X103" s="39"/>
      <c r="AC103" s="39"/>
    </row>
    <row r="104" spans="20:29">
      <c r="T104" s="39"/>
      <c r="U104" s="39"/>
      <c r="V104" s="39"/>
      <c r="W104" s="39"/>
      <c r="X104" s="39"/>
      <c r="AC104" s="39"/>
    </row>
    <row r="105" spans="20:29">
      <c r="T105" s="39"/>
      <c r="U105" s="39"/>
      <c r="V105" s="39"/>
      <c r="W105" s="39"/>
      <c r="X105" s="39"/>
      <c r="AC105" s="39"/>
    </row>
    <row r="106" spans="20:29">
      <c r="AC106" s="39"/>
    </row>
    <row r="108" spans="20:29" ht="22.75" customHeight="1"/>
    <row r="109" spans="20:29" ht="33.75" customHeight="1"/>
    <row r="110" spans="20:29" ht="22.75" customHeight="1"/>
    <row r="111" spans="20:29" ht="22.75" customHeight="1"/>
    <row r="112" spans="20:29" ht="33.75" customHeight="1"/>
    <row r="113" ht="33.75" customHeight="1"/>
    <row r="114" ht="22.75" customHeight="1"/>
    <row r="115" ht="33.75" customHeight="1"/>
    <row r="116" ht="33.75" customHeight="1"/>
    <row r="117" ht="22.75" customHeight="1"/>
    <row r="118" ht="22.75" customHeight="1"/>
    <row r="119" ht="22.75" customHeight="1"/>
    <row r="120" ht="22.75" customHeight="1"/>
    <row r="121" ht="22.75" customHeight="1"/>
    <row r="124" ht="22.75" customHeight="1"/>
    <row r="125" ht="33.75" customHeight="1"/>
    <row r="126" ht="33.75" customHeight="1"/>
    <row r="127" ht="33.75" customHeight="1"/>
    <row r="128" ht="22.75" customHeight="1"/>
    <row r="129" ht="22.75" customHeight="1"/>
    <row r="132" ht="33.75" customHeight="1"/>
    <row r="134" ht="22.75" customHeight="1"/>
    <row r="135" ht="22.75" customHeight="1"/>
    <row r="136" ht="22.75" customHeight="1"/>
    <row r="137" ht="33.75" customHeight="1"/>
    <row r="138" ht="33.75" customHeight="1"/>
    <row r="139" ht="45" customHeight="1"/>
    <row r="140" ht="22.75" customHeight="1"/>
    <row r="141" ht="22.75" customHeight="1"/>
    <row r="142" ht="22.75" customHeight="1"/>
    <row r="154" ht="22.75" customHeight="1"/>
    <row r="155" ht="22.75" customHeight="1"/>
    <row r="156" ht="22.75" customHeight="1"/>
  </sheetData>
  <mergeCells count="6">
    <mergeCell ref="AK36:AK38"/>
    <mergeCell ref="AL36:AL38"/>
    <mergeCell ref="AM36:AM38"/>
    <mergeCell ref="AP36:AP38"/>
    <mergeCell ref="AN36:AN38"/>
    <mergeCell ref="AO36:AO38"/>
  </mergeCells>
  <pageMargins left="2.1298031496062992" right="0.23622047244094491" top="0.74803149606299213" bottom="0.19685039370078741" header="0.31496062992125984" footer="0.31496062992125984"/>
  <pageSetup paperSize="9" scale="21"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92"/>
  <sheetViews>
    <sheetView showGridLines="0" topLeftCell="A31" zoomScale="94" zoomScaleNormal="70" zoomScaleSheetLayoutView="100" workbookViewId="0">
      <selection activeCell="M43" sqref="M43"/>
    </sheetView>
  </sheetViews>
  <sheetFormatPr defaultColWidth="11.453125" defaultRowHeight="14.5"/>
  <cols>
    <col min="1" max="1" width="3" style="3" customWidth="1"/>
    <col min="2" max="2" width="22.1796875" style="3" bestFit="1" customWidth="1"/>
    <col min="3" max="3" width="16" style="3" bestFit="1" customWidth="1"/>
    <col min="4" max="4" width="18.26953125" style="3" customWidth="1"/>
    <col min="5" max="5" width="14.81640625" style="3" bestFit="1" customWidth="1"/>
    <col min="6" max="8" width="14.81640625" style="3" customWidth="1"/>
    <col min="9" max="9" width="10.7265625" style="3" customWidth="1"/>
    <col min="10" max="10" width="10" style="3" customWidth="1"/>
    <col min="11" max="11" width="10.81640625" style="3" customWidth="1"/>
    <col min="12" max="12" width="10.81640625" style="4" customWidth="1"/>
    <col min="13" max="13" width="12.26953125" style="3" customWidth="1"/>
    <col min="14" max="14" width="10.453125" style="3" customWidth="1"/>
    <col min="15" max="15" width="9.453125" style="3" customWidth="1"/>
    <col min="16" max="16" width="2.7265625" style="3" customWidth="1"/>
    <col min="17" max="17" width="11.453125" style="3"/>
    <col min="18" max="18" width="21.81640625" style="3" bestFit="1" customWidth="1"/>
    <col min="19" max="26" width="11.453125" style="3"/>
    <col min="27" max="27" width="5.7265625" style="3" customWidth="1"/>
    <col min="28" max="28" width="11.453125" style="3"/>
    <col min="29" max="29" width="20.453125" style="3" bestFit="1" customWidth="1"/>
    <col min="30" max="30" width="21.81640625" style="3" bestFit="1" customWidth="1"/>
    <col min="31" max="31" width="12.81640625" style="3" bestFit="1" customWidth="1"/>
    <col min="32" max="36" width="11.453125" style="3"/>
    <col min="37" max="37" width="17.453125" style="3" customWidth="1"/>
    <col min="38" max="16384" width="11.453125" style="3"/>
  </cols>
  <sheetData>
    <row r="1" spans="1:32">
      <c r="A1" s="14"/>
      <c r="B1" s="44"/>
      <c r="C1" s="44"/>
      <c r="D1" s="5"/>
      <c r="E1" s="5"/>
      <c r="F1" s="5"/>
      <c r="G1" s="5"/>
      <c r="H1" s="5"/>
      <c r="I1" s="5"/>
      <c r="J1" s="5"/>
      <c r="K1" s="5"/>
      <c r="L1" s="5"/>
      <c r="M1" s="5"/>
      <c r="N1" s="5"/>
      <c r="O1" s="5"/>
    </row>
    <row r="2" spans="1:32">
      <c r="A2" s="5"/>
      <c r="B2" s="61" t="s">
        <v>70</v>
      </c>
      <c r="C2" s="61" t="s">
        <v>72</v>
      </c>
      <c r="D2" s="5"/>
      <c r="E2" s="5"/>
      <c r="F2" s="5"/>
      <c r="G2" s="5"/>
      <c r="H2" s="5"/>
      <c r="I2" s="5"/>
      <c r="J2" s="5"/>
      <c r="K2" s="5"/>
      <c r="L2" s="5"/>
      <c r="M2" s="5"/>
      <c r="N2" s="5"/>
      <c r="O2" s="5"/>
      <c r="Q2" s="2"/>
      <c r="R2" s="1"/>
      <c r="AC2" s="11"/>
    </row>
    <row r="3" spans="1:32">
      <c r="A3" s="5"/>
      <c r="B3" s="6" t="s">
        <v>74</v>
      </c>
      <c r="C3" s="24">
        <f>+'Datos sociales'!J12</f>
        <v>1</v>
      </c>
      <c r="D3" s="5"/>
      <c r="E3" s="5"/>
      <c r="F3" s="5"/>
      <c r="G3" s="5"/>
      <c r="H3" s="5"/>
      <c r="I3" s="6"/>
      <c r="J3" s="5"/>
      <c r="K3" s="5"/>
      <c r="L3" s="5"/>
      <c r="M3" s="5"/>
      <c r="N3" s="5"/>
      <c r="O3" s="5"/>
      <c r="Q3" s="11"/>
      <c r="AC3" s="61" t="s">
        <v>25</v>
      </c>
      <c r="AD3" s="64" t="s">
        <v>487</v>
      </c>
      <c r="AF3" s="22"/>
    </row>
    <row r="4" spans="1:32" ht="24.4" customHeight="1">
      <c r="A4" s="5"/>
      <c r="B4" s="6" t="s">
        <v>75</v>
      </c>
      <c r="C4" s="24">
        <f>+'Datos sociales'!J13</f>
        <v>0</v>
      </c>
      <c r="D4" s="5"/>
      <c r="E4" s="5"/>
      <c r="F4" s="5"/>
      <c r="G4" s="5"/>
      <c r="H4" s="5"/>
      <c r="I4" s="6"/>
      <c r="J4" s="5"/>
      <c r="K4" s="5"/>
      <c r="L4" s="5"/>
      <c r="M4" s="5"/>
      <c r="N4" s="5"/>
      <c r="O4" s="5"/>
      <c r="Q4" s="61" t="s">
        <v>98</v>
      </c>
      <c r="R4" s="61" t="s">
        <v>88</v>
      </c>
      <c r="AC4" s="292" t="s">
        <v>313</v>
      </c>
      <c r="AD4" s="293">
        <f t="shared" ref="AD4:AD9" si="0">+IFERROR(AE4/1000000,0)</f>
        <v>0.49477191999999998</v>
      </c>
      <c r="AE4" s="294">
        <f>+VLOOKUP(AC4,Tablas!$A$72:$B$117,2,0)</f>
        <v>494771.92</v>
      </c>
      <c r="AF4" s="23"/>
    </row>
    <row r="5" spans="1:32">
      <c r="A5" s="5"/>
      <c r="B5" s="6" t="s">
        <v>76</v>
      </c>
      <c r="C5" s="24">
        <f>+'Datos sociales'!J14</f>
        <v>2</v>
      </c>
      <c r="D5" s="5"/>
      <c r="E5" s="5"/>
      <c r="F5" s="5"/>
      <c r="G5" s="5"/>
      <c r="H5" s="5"/>
      <c r="I5" s="6"/>
      <c r="J5" s="5"/>
      <c r="K5" s="5"/>
      <c r="L5" s="5"/>
      <c r="M5" s="5"/>
      <c r="N5" s="5"/>
      <c r="O5" s="5"/>
      <c r="Q5" s="9">
        <v>44105</v>
      </c>
      <c r="R5" s="10">
        <v>4.2</v>
      </c>
      <c r="AC5" s="292" t="s">
        <v>190</v>
      </c>
      <c r="AD5" s="293">
        <f t="shared" si="0"/>
        <v>0.74824555000000004</v>
      </c>
      <c r="AE5" s="294">
        <f>+VLOOKUP(AC5,Tablas!$A$72:$B$117,2,0)</f>
        <v>748245.55</v>
      </c>
      <c r="AF5" s="23"/>
    </row>
    <row r="6" spans="1:32">
      <c r="A6" s="5"/>
      <c r="B6" s="6" t="s">
        <v>77</v>
      </c>
      <c r="C6" s="24">
        <f>+'Datos sociales'!J15</f>
        <v>2</v>
      </c>
      <c r="D6" s="5"/>
      <c r="E6" s="5"/>
      <c r="F6" s="5"/>
      <c r="G6" s="5"/>
      <c r="H6" s="5"/>
      <c r="I6" s="6"/>
      <c r="J6" s="5"/>
      <c r="K6" s="5"/>
      <c r="L6" s="5"/>
      <c r="M6" s="5"/>
      <c r="N6" s="5"/>
      <c r="O6" s="5"/>
      <c r="Q6" s="9">
        <v>44136</v>
      </c>
      <c r="R6" s="10">
        <v>4.2</v>
      </c>
      <c r="AC6" s="292" t="s">
        <v>182</v>
      </c>
      <c r="AD6" s="293">
        <f t="shared" si="0"/>
        <v>1.2091833199999997</v>
      </c>
      <c r="AE6" s="294">
        <f>+VLOOKUP(AC6,Tablas!$A$72:$B$117,2,0)</f>
        <v>1209183.3199999998</v>
      </c>
      <c r="AF6" s="23"/>
    </row>
    <row r="7" spans="1:32">
      <c r="B7" s="7" t="s">
        <v>78</v>
      </c>
      <c r="C7" s="24">
        <f>+'Datos sociales'!J16</f>
        <v>1</v>
      </c>
      <c r="I7" s="7"/>
      <c r="Q7" s="9">
        <v>44166</v>
      </c>
      <c r="R7" s="10">
        <v>12.45</v>
      </c>
      <c r="AC7" s="316" t="s">
        <v>477</v>
      </c>
      <c r="AD7" s="293">
        <f t="shared" si="0"/>
        <v>1.969687</v>
      </c>
      <c r="AE7" s="294">
        <f>+VLOOKUP(AC7,Tablas!$A$72:$B$117,2,0)</f>
        <v>1969687</v>
      </c>
      <c r="AF7" s="23"/>
    </row>
    <row r="8" spans="1:32">
      <c r="B8" s="7"/>
      <c r="C8" s="11">
        <f>SUM(C3:C7)</f>
        <v>6</v>
      </c>
      <c r="Q8" s="9"/>
      <c r="R8" s="10"/>
      <c r="AC8" s="316" t="s">
        <v>168</v>
      </c>
      <c r="AD8" s="293">
        <f t="shared" si="0"/>
        <v>3.0263749999999998</v>
      </c>
      <c r="AE8" s="294">
        <f>+VLOOKUP(AC8,Tablas!$A$72:$B$117,2,0)</f>
        <v>3026375</v>
      </c>
      <c r="AF8" s="23"/>
    </row>
    <row r="9" spans="1:32">
      <c r="B9" s="7"/>
      <c r="Q9" s="9"/>
      <c r="R9" s="10"/>
      <c r="AC9" s="316" t="s">
        <v>198</v>
      </c>
      <c r="AD9" s="293">
        <f t="shared" si="0"/>
        <v>4.9498584000000001</v>
      </c>
      <c r="AE9" s="294">
        <f>+VLOOKUP(AC9,Tablas!$A$72:$B$117,2,0)</f>
        <v>4949858.4000000004</v>
      </c>
      <c r="AF9" s="23"/>
    </row>
    <row r="10" spans="1:32">
      <c r="B10" s="7"/>
      <c r="Q10" s="9"/>
      <c r="R10" s="10"/>
      <c r="AC10" s="447" t="s">
        <v>200</v>
      </c>
      <c r="AD10" s="449">
        <f>SUM(AD4:AD9)</f>
        <v>12.398121189999999</v>
      </c>
      <c r="AF10" s="23"/>
    </row>
    <row r="11" spans="1:32">
      <c r="B11" s="7"/>
      <c r="Q11" s="9"/>
      <c r="R11" s="10"/>
      <c r="AC11" s="447" t="s">
        <v>244</v>
      </c>
      <c r="AD11" s="448">
        <f>+'LOCFUND EEFF Summary'!B6</f>
        <v>12398121.189999999</v>
      </c>
      <c r="AF11" s="23"/>
    </row>
    <row r="12" spans="1:32">
      <c r="B12" s="7"/>
      <c r="Q12" s="9"/>
      <c r="R12" s="10"/>
      <c r="AD12" s="194"/>
      <c r="AF12" s="23"/>
    </row>
    <row r="13" spans="1:32" ht="18">
      <c r="Q13" s="9"/>
      <c r="R13" s="10"/>
      <c r="AC13" s="274" t="s">
        <v>299</v>
      </c>
      <c r="AD13" s="360">
        <f>AD10*1000000-AD11</f>
        <v>0</v>
      </c>
      <c r="AF13" s="23"/>
    </row>
    <row r="14" spans="1:32">
      <c r="Q14" s="9"/>
      <c r="R14" s="10"/>
      <c r="AF14" s="23"/>
    </row>
    <row r="15" spans="1:32">
      <c r="Q15" s="9"/>
      <c r="R15" s="10"/>
      <c r="AF15" s="23"/>
    </row>
    <row r="16" spans="1:32">
      <c r="Q16" s="9"/>
      <c r="R16" s="10"/>
    </row>
    <row r="17" spans="2:18">
      <c r="Q17" s="9"/>
      <c r="R17" s="10"/>
    </row>
    <row r="18" spans="2:18">
      <c r="B18" s="43"/>
      <c r="C18" s="43"/>
      <c r="L18" s="6"/>
      <c r="Q18" s="9"/>
      <c r="R18" s="10"/>
    </row>
    <row r="19" spans="2:18">
      <c r="L19" s="6"/>
      <c r="Q19" s="9"/>
      <c r="R19" s="10"/>
    </row>
    <row r="20" spans="2:18">
      <c r="B20" s="61" t="s">
        <v>79</v>
      </c>
      <c r="C20" s="61" t="s">
        <v>72</v>
      </c>
      <c r="L20" s="6"/>
      <c r="Q20" s="9"/>
      <c r="R20" s="10"/>
    </row>
    <row r="21" spans="2:18">
      <c r="B21" s="6" t="s">
        <v>74</v>
      </c>
      <c r="C21" s="21">
        <f>+'Datos sociales'!M12</f>
        <v>2</v>
      </c>
      <c r="L21" s="6"/>
      <c r="Q21" s="9"/>
      <c r="R21" s="10"/>
    </row>
    <row r="22" spans="2:18">
      <c r="B22" s="6" t="s">
        <v>75</v>
      </c>
      <c r="C22" s="21">
        <f>+'Datos sociales'!M13</f>
        <v>1</v>
      </c>
      <c r="L22" s="7"/>
      <c r="Q22" s="9"/>
      <c r="R22" s="10"/>
    </row>
    <row r="23" spans="2:18">
      <c r="B23" s="6" t="s">
        <v>76</v>
      </c>
      <c r="C23" s="21">
        <f>+'Datos sociales'!M14</f>
        <v>1</v>
      </c>
      <c r="Q23" s="9"/>
      <c r="R23" s="10"/>
    </row>
    <row r="24" spans="2:18">
      <c r="B24" s="6" t="s">
        <v>77</v>
      </c>
      <c r="C24" s="21">
        <f>+'Datos sociales'!M15</f>
        <v>1</v>
      </c>
      <c r="Q24" s="9"/>
      <c r="R24" s="10"/>
    </row>
    <row r="25" spans="2:18">
      <c r="B25" s="7" t="s">
        <v>78</v>
      </c>
      <c r="C25" s="21">
        <f>+'Datos sociales'!M16</f>
        <v>1</v>
      </c>
      <c r="Q25" s="9"/>
      <c r="R25" s="10"/>
    </row>
    <row r="26" spans="2:18">
      <c r="C26" s="271">
        <f>SUM(C21:C25)</f>
        <v>6</v>
      </c>
      <c r="Q26" s="9"/>
      <c r="R26" s="10"/>
    </row>
    <row r="27" spans="2:18">
      <c r="Q27" s="9"/>
      <c r="R27" s="10"/>
    </row>
    <row r="28" spans="2:18">
      <c r="Q28" s="9"/>
      <c r="R28" s="10"/>
    </row>
    <row r="29" spans="2:18">
      <c r="Q29" s="9"/>
      <c r="R29" s="10"/>
    </row>
    <row r="30" spans="2:18">
      <c r="Q30" s="9"/>
      <c r="R30" s="10"/>
    </row>
    <row r="31" spans="2:18">
      <c r="C31" s="8"/>
      <c r="Q31" s="9"/>
      <c r="R31" s="10"/>
    </row>
    <row r="32" spans="2:18">
      <c r="C32" s="8"/>
      <c r="E32" s="15"/>
      <c r="F32" s="15"/>
      <c r="G32" s="15"/>
      <c r="H32" s="15"/>
      <c r="Q32" s="9"/>
      <c r="R32" s="10"/>
    </row>
    <row r="33" spans="2:19">
      <c r="B33" s="11"/>
      <c r="C33" s="8"/>
      <c r="Q33" s="9"/>
      <c r="R33" s="10"/>
    </row>
    <row r="34" spans="2:19" ht="15.5">
      <c r="B34" s="62" t="s">
        <v>112</v>
      </c>
      <c r="C34" s="63"/>
      <c r="D34" s="29"/>
      <c r="E34" s="29"/>
      <c r="F34" s="29"/>
      <c r="G34" s="29"/>
      <c r="H34" s="29"/>
      <c r="Q34" s="9"/>
      <c r="R34" s="10"/>
    </row>
    <row r="35" spans="2:19" ht="15.5">
      <c r="B35" s="12" t="s">
        <v>151</v>
      </c>
      <c r="C35" s="13">
        <v>4949858.4000000004</v>
      </c>
      <c r="D35" s="30"/>
      <c r="E35" s="31"/>
      <c r="F35" s="31"/>
      <c r="G35" s="31"/>
      <c r="H35" s="31"/>
      <c r="Q35" s="9"/>
      <c r="R35" s="10"/>
    </row>
    <row r="36" spans="2:19" ht="15.5">
      <c r="B36" s="12" t="s">
        <v>29</v>
      </c>
      <c r="C36" s="13">
        <v>4235558.32</v>
      </c>
      <c r="D36" s="30"/>
      <c r="E36" s="31"/>
      <c r="F36" s="31"/>
      <c r="G36" s="31"/>
      <c r="H36" s="31"/>
      <c r="Q36" s="9"/>
      <c r="R36" s="10"/>
      <c r="S36" s="279"/>
    </row>
    <row r="37" spans="2:19" ht="15.5">
      <c r="B37" s="12" t="s">
        <v>71</v>
      </c>
      <c r="C37" s="13">
        <v>1969687</v>
      </c>
      <c r="D37" s="30"/>
      <c r="E37" s="31"/>
      <c r="F37" s="31"/>
      <c r="G37" s="31"/>
      <c r="H37" s="31"/>
      <c r="Q37" s="9"/>
      <c r="R37" s="10"/>
      <c r="S37" s="279"/>
    </row>
    <row r="38" spans="2:19" ht="15.5">
      <c r="B38" s="12" t="s">
        <v>32</v>
      </c>
      <c r="C38" s="13">
        <v>748245.55</v>
      </c>
      <c r="D38" s="450"/>
      <c r="E38" s="31"/>
      <c r="F38" s="31"/>
      <c r="G38" s="31"/>
      <c r="H38" s="31"/>
      <c r="Q38" s="9"/>
      <c r="R38" s="10"/>
      <c r="S38" s="279"/>
    </row>
    <row r="39" spans="2:19" ht="15.5">
      <c r="B39" s="12" t="s">
        <v>27</v>
      </c>
      <c r="C39" s="13">
        <v>494771.92</v>
      </c>
      <c r="D39" s="30"/>
      <c r="E39" s="31"/>
      <c r="F39" s="31"/>
      <c r="G39" s="31"/>
      <c r="H39" s="31"/>
      <c r="Q39" s="9"/>
      <c r="R39" s="10"/>
    </row>
    <row r="40" spans="2:19" ht="15.5">
      <c r="B40" s="12" t="s">
        <v>323</v>
      </c>
      <c r="C40" s="13">
        <f>+'LOCFUND EEFF Summary'!B5</f>
        <v>12078834.65</v>
      </c>
      <c r="D40" s="30"/>
      <c r="E40" s="31"/>
      <c r="F40" s="31"/>
      <c r="G40" s="31"/>
      <c r="H40" s="31"/>
      <c r="Q40" s="9"/>
      <c r="R40" s="10"/>
    </row>
    <row r="41" spans="2:19" ht="15.5">
      <c r="B41" s="12"/>
      <c r="C41" s="13"/>
      <c r="D41" s="30"/>
      <c r="E41" s="31"/>
      <c r="F41" s="31"/>
      <c r="G41" s="31"/>
      <c r="H41" s="31"/>
      <c r="Q41" s="9"/>
      <c r="R41" s="10"/>
    </row>
    <row r="42" spans="2:19" ht="15.5">
      <c r="B42" s="12"/>
      <c r="C42" s="13"/>
      <c r="E42" s="31"/>
      <c r="F42" s="31"/>
      <c r="G42" s="31"/>
      <c r="H42" s="31"/>
      <c r="Q42" s="9"/>
      <c r="R42" s="10"/>
    </row>
    <row r="43" spans="2:19" ht="15.5">
      <c r="B43" s="12"/>
      <c r="C43" s="13"/>
      <c r="D43" s="30"/>
      <c r="E43" s="31"/>
      <c r="F43" s="31"/>
      <c r="G43" s="31"/>
      <c r="H43" s="31"/>
      <c r="Q43" s="9"/>
      <c r="R43" s="10"/>
    </row>
    <row r="44" spans="2:19" ht="15.5">
      <c r="B44" s="12"/>
      <c r="C44" s="13"/>
      <c r="D44" s="30"/>
      <c r="E44" s="31"/>
      <c r="F44" s="31"/>
      <c r="G44" s="31"/>
      <c r="H44" s="31"/>
      <c r="Q44" s="9"/>
      <c r="R44" s="10"/>
    </row>
    <row r="45" spans="2:19" ht="15.5">
      <c r="B45" s="12"/>
      <c r="C45" s="13"/>
      <c r="D45" s="22"/>
      <c r="Q45" s="9"/>
      <c r="R45" s="10"/>
    </row>
    <row r="46" spans="2:19" ht="15.5">
      <c r="B46" s="12"/>
      <c r="C46" s="13"/>
      <c r="Q46" s="9"/>
      <c r="R46" s="10"/>
    </row>
    <row r="47" spans="2:19" ht="15.5">
      <c r="B47" s="12"/>
      <c r="C47" s="13"/>
      <c r="D47" s="30"/>
      <c r="Q47" s="9"/>
      <c r="R47" s="10"/>
    </row>
    <row r="48" spans="2:19" ht="15.5">
      <c r="B48" s="12"/>
      <c r="C48" s="13"/>
      <c r="Q48" s="9"/>
      <c r="R48" s="10"/>
    </row>
    <row r="49" spans="2:18">
      <c r="C49" s="15"/>
      <c r="J49" s="4"/>
      <c r="L49" s="3"/>
      <c r="Q49" s="9"/>
      <c r="R49" s="10"/>
    </row>
    <row r="50" spans="2:18" ht="15.5">
      <c r="B50" s="12"/>
      <c r="C50" s="13"/>
      <c r="J50" s="4"/>
      <c r="L50" s="3"/>
      <c r="Q50" s="9"/>
      <c r="R50" s="10"/>
    </row>
    <row r="51" spans="2:18" ht="15.5">
      <c r="B51" s="12"/>
      <c r="C51" s="13"/>
      <c r="J51" s="4"/>
      <c r="L51" s="3"/>
      <c r="Q51" s="9"/>
      <c r="R51" s="10"/>
    </row>
    <row r="52" spans="2:18">
      <c r="J52" s="4"/>
      <c r="L52" s="3"/>
      <c r="Q52" s="9"/>
      <c r="R52" s="10"/>
    </row>
    <row r="53" spans="2:18">
      <c r="J53" s="4"/>
      <c r="L53" s="3"/>
      <c r="Q53" s="9"/>
      <c r="R53" s="10"/>
    </row>
    <row r="54" spans="2:18">
      <c r="J54" s="4"/>
      <c r="L54" s="3"/>
      <c r="Q54" s="9"/>
      <c r="R54" s="10"/>
    </row>
    <row r="55" spans="2:18">
      <c r="J55" s="4"/>
      <c r="L55" s="3"/>
      <c r="Q55" s="9"/>
      <c r="R55" s="10"/>
    </row>
    <row r="56" spans="2:18">
      <c r="J56" s="4"/>
      <c r="L56" s="3"/>
      <c r="Q56" s="9"/>
      <c r="R56" s="10"/>
    </row>
    <row r="57" spans="2:18">
      <c r="Q57" s="9"/>
      <c r="R57" s="10"/>
    </row>
    <row r="58" spans="2:18">
      <c r="Q58" s="9"/>
      <c r="R58" s="10"/>
    </row>
    <row r="59" spans="2:18">
      <c r="Q59" s="9"/>
      <c r="R59" s="10"/>
    </row>
    <row r="60" spans="2:18">
      <c r="Q60" s="9"/>
      <c r="R60" s="10"/>
    </row>
    <row r="61" spans="2:18">
      <c r="Q61" s="9"/>
      <c r="R61" s="10"/>
    </row>
    <row r="62" spans="2:18">
      <c r="Q62" s="9"/>
      <c r="R62" s="10"/>
    </row>
    <row r="63" spans="2:18">
      <c r="Q63" s="9"/>
      <c r="R63" s="10"/>
    </row>
    <row r="64" spans="2:18">
      <c r="Q64" s="9"/>
      <c r="R64" s="10"/>
    </row>
    <row r="65" spans="17:18">
      <c r="Q65" s="9"/>
      <c r="R65" s="10"/>
    </row>
    <row r="66" spans="17:18">
      <c r="Q66" s="9"/>
      <c r="R66" s="10"/>
    </row>
    <row r="67" spans="17:18">
      <c r="Q67" s="9"/>
      <c r="R67" s="10"/>
    </row>
    <row r="68" spans="17:18">
      <c r="Q68" s="9"/>
      <c r="R68" s="10"/>
    </row>
    <row r="69" spans="17:18">
      <c r="Q69" s="9"/>
      <c r="R69" s="10"/>
    </row>
    <row r="70" spans="17:18">
      <c r="Q70" s="9"/>
      <c r="R70" s="10"/>
    </row>
    <row r="71" spans="17:18">
      <c r="Q71" s="9"/>
      <c r="R71" s="10"/>
    </row>
    <row r="72" spans="17:18">
      <c r="Q72" s="9"/>
      <c r="R72" s="10"/>
    </row>
    <row r="73" spans="17:18">
      <c r="Q73" s="9"/>
      <c r="R73" s="10"/>
    </row>
    <row r="74" spans="17:18">
      <c r="Q74" s="9"/>
      <c r="R74" s="10"/>
    </row>
    <row r="75" spans="17:18">
      <c r="Q75" s="9"/>
      <c r="R75" s="10"/>
    </row>
    <row r="76" spans="17:18">
      <c r="Q76" s="9"/>
      <c r="R76" s="10"/>
    </row>
    <row r="77" spans="17:18">
      <c r="Q77" s="9"/>
      <c r="R77" s="10"/>
    </row>
    <row r="78" spans="17:18">
      <c r="Q78" s="9"/>
      <c r="R78" s="10"/>
    </row>
    <row r="79" spans="17:18">
      <c r="Q79" s="9"/>
      <c r="R79" s="10"/>
    </row>
    <row r="80" spans="17:18">
      <c r="Q80" s="9"/>
      <c r="R80" s="10"/>
    </row>
    <row r="81" spans="17:18">
      <c r="Q81" s="9"/>
      <c r="R81" s="10"/>
    </row>
    <row r="82" spans="17:18">
      <c r="Q82" s="9"/>
      <c r="R82" s="10"/>
    </row>
    <row r="83" spans="17:18">
      <c r="Q83" s="9"/>
      <c r="R83" s="10"/>
    </row>
    <row r="84" spans="17:18">
      <c r="Q84" s="9"/>
      <c r="R84" s="10"/>
    </row>
    <row r="85" spans="17:18">
      <c r="Q85" s="9"/>
      <c r="R85" s="10"/>
    </row>
    <row r="86" spans="17:18">
      <c r="Q86" s="9"/>
      <c r="R86" s="10"/>
    </row>
    <row r="87" spans="17:18">
      <c r="Q87" s="9"/>
      <c r="R87" s="10"/>
    </row>
    <row r="88" spans="17:18">
      <c r="Q88" s="9"/>
      <c r="R88" s="10"/>
    </row>
    <row r="89" spans="17:18">
      <c r="Q89" s="9"/>
      <c r="R89" s="10"/>
    </row>
    <row r="90" spans="17:18">
      <c r="Q90" s="491"/>
      <c r="R90" s="492"/>
    </row>
    <row r="91" spans="17:18">
      <c r="Q91" s="272"/>
      <c r="R91" s="273">
        <f>Desembolsos!I12</f>
        <v>12450000</v>
      </c>
    </row>
    <row r="92" spans="17:18" ht="18">
      <c r="Q92" s="274" t="s">
        <v>299</v>
      </c>
      <c r="R92" s="467">
        <f>R7*1000000-R91</f>
        <v>0</v>
      </c>
    </row>
  </sheetData>
  <sortState xmlns:xlrd2="http://schemas.microsoft.com/office/spreadsheetml/2017/richdata2" ref="AC4:AE9">
    <sortCondition ref="AD4:AD9"/>
  </sortState>
  <pageMargins left="1.5748031496062993" right="0.23622047244094491" top="0.74803149606299213" bottom="0.19685039370078741" header="0.31496062992125984" footer="0.31496062992125984"/>
  <pageSetup scale="26"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pageSetUpPr fitToPage="1"/>
  </sheetPr>
  <dimension ref="A1:AC102"/>
  <sheetViews>
    <sheetView tabSelected="1" zoomScale="55" zoomScaleNormal="55" zoomScaleSheetLayoutView="96" workbookViewId="0">
      <selection activeCell="D73" sqref="D73"/>
    </sheetView>
  </sheetViews>
  <sheetFormatPr defaultColWidth="11.453125" defaultRowHeight="12.5"/>
  <cols>
    <col min="1" max="1" width="4.26953125" style="195" customWidth="1"/>
    <col min="2" max="3" width="11.453125" style="195" customWidth="1"/>
    <col min="4" max="4" width="13.81640625" style="195" customWidth="1"/>
    <col min="5" max="5" width="11.453125" style="195" customWidth="1"/>
    <col min="6" max="6" width="9" style="195" customWidth="1"/>
    <col min="7" max="7" width="11.453125" style="195" customWidth="1"/>
    <col min="8" max="8" width="6" style="195" customWidth="1"/>
    <col min="9" max="9" width="7.453125" style="195" customWidth="1"/>
    <col min="10" max="10" width="3.1796875" style="195" customWidth="1"/>
    <col min="11" max="11" width="2.453125" style="195" customWidth="1"/>
    <col min="12" max="14" width="11.453125" style="195" customWidth="1"/>
    <col min="15" max="15" width="6.453125" style="195" customWidth="1"/>
    <col min="16" max="16" width="7.26953125" style="195" customWidth="1"/>
    <col min="17" max="16384" width="11.453125" style="195"/>
  </cols>
  <sheetData>
    <row r="1" spans="1:18" ht="12.25" customHeight="1"/>
    <row r="2" spans="1:18" ht="16.5" customHeight="1" thickBot="1">
      <c r="A2" s="197"/>
      <c r="B2" s="197"/>
      <c r="C2" s="197"/>
      <c r="D2" s="197"/>
      <c r="E2" s="197"/>
      <c r="F2" s="197"/>
      <c r="G2" s="197"/>
      <c r="H2" s="197"/>
      <c r="I2" s="197"/>
      <c r="J2" s="197"/>
      <c r="K2" s="197"/>
      <c r="L2" s="197"/>
      <c r="M2" s="197"/>
      <c r="N2" s="197"/>
      <c r="O2" s="197"/>
      <c r="P2" s="197"/>
    </row>
    <row r="3" spans="1:18" ht="3.75" customHeight="1"/>
    <row r="4" spans="1:18" ht="13.5" thickBot="1">
      <c r="A4" s="344" t="s">
        <v>226</v>
      </c>
      <c r="B4" s="200"/>
      <c r="C4" s="200"/>
      <c r="D4" s="200"/>
      <c r="E4" s="201"/>
      <c r="F4" s="200"/>
      <c r="G4" s="200"/>
      <c r="H4" s="200"/>
      <c r="I4" s="200"/>
      <c r="J4" s="221"/>
      <c r="K4" s="344" t="s">
        <v>109</v>
      </c>
      <c r="L4" s="199"/>
      <c r="M4" s="200"/>
      <c r="N4" s="200"/>
      <c r="O4" s="200"/>
      <c r="P4" s="200"/>
    </row>
    <row r="5" spans="1:18" ht="12.25" customHeight="1">
      <c r="A5" s="202"/>
      <c r="B5" s="202"/>
      <c r="C5" s="202"/>
      <c r="D5" s="202"/>
      <c r="E5" s="202"/>
      <c r="F5" s="202"/>
      <c r="G5" s="202"/>
      <c r="H5" s="202"/>
      <c r="I5" s="202"/>
      <c r="J5" s="202"/>
    </row>
    <row r="6" spans="1:18">
      <c r="A6" s="202"/>
      <c r="B6" s="202"/>
      <c r="C6" s="202"/>
      <c r="D6" s="202"/>
      <c r="E6" s="202"/>
      <c r="F6" s="202"/>
      <c r="G6" s="202"/>
      <c r="H6" s="202"/>
      <c r="I6" s="202"/>
      <c r="J6" s="202"/>
    </row>
    <row r="7" spans="1:18">
      <c r="A7" s="202"/>
      <c r="B7" s="202"/>
      <c r="C7" s="202"/>
      <c r="D7" s="202"/>
      <c r="E7" s="202"/>
      <c r="F7" s="202"/>
      <c r="G7" s="202"/>
      <c r="H7" s="202"/>
      <c r="I7" s="202"/>
      <c r="J7" s="202"/>
    </row>
    <row r="8" spans="1:18">
      <c r="A8" s="202"/>
      <c r="B8" s="202"/>
      <c r="C8" s="202"/>
      <c r="D8" s="202"/>
      <c r="E8" s="202"/>
      <c r="F8" s="202"/>
      <c r="G8" s="202"/>
      <c r="H8" s="202"/>
      <c r="I8" s="202"/>
      <c r="J8" s="202"/>
      <c r="Q8" s="418"/>
    </row>
    <row r="9" spans="1:18">
      <c r="A9" s="202"/>
      <c r="B9" s="202"/>
      <c r="C9" s="202"/>
      <c r="D9" s="202"/>
      <c r="E9" s="202"/>
      <c r="F9" s="202"/>
      <c r="G9" s="202"/>
      <c r="H9" s="202"/>
      <c r="I9" s="202"/>
      <c r="J9" s="202"/>
    </row>
    <row r="10" spans="1:18">
      <c r="A10" s="202"/>
      <c r="B10" s="202"/>
      <c r="C10" s="202"/>
      <c r="D10" s="202"/>
      <c r="E10" s="202"/>
      <c r="F10" s="202"/>
      <c r="G10" s="202"/>
      <c r="H10" s="202"/>
      <c r="I10" s="202"/>
      <c r="J10" s="202"/>
    </row>
    <row r="11" spans="1:18">
      <c r="A11" s="202"/>
      <c r="B11" s="202"/>
      <c r="C11" s="202"/>
      <c r="D11" s="202"/>
      <c r="E11" s="202"/>
      <c r="F11" s="202"/>
      <c r="G11" s="202"/>
      <c r="H11" s="202"/>
      <c r="I11" s="202"/>
      <c r="J11" s="202"/>
    </row>
    <row r="12" spans="1:18">
      <c r="A12" s="202"/>
      <c r="B12" s="202"/>
      <c r="C12" s="202"/>
      <c r="D12" s="202"/>
      <c r="E12" s="202"/>
      <c r="F12" s="202"/>
      <c r="G12" s="202"/>
      <c r="H12" s="202"/>
      <c r="I12" s="202"/>
      <c r="J12" s="202"/>
      <c r="R12" s="215"/>
    </row>
    <row r="13" spans="1:18">
      <c r="A13" s="202"/>
      <c r="B13" s="202"/>
      <c r="C13" s="202"/>
      <c r="D13" s="202"/>
      <c r="E13" s="202"/>
      <c r="F13" s="202"/>
      <c r="G13" s="202"/>
      <c r="H13" s="202"/>
      <c r="I13" s="202"/>
      <c r="J13" s="202"/>
    </row>
    <row r="14" spans="1:18">
      <c r="A14" s="202"/>
      <c r="B14" s="202"/>
      <c r="C14" s="202"/>
      <c r="D14" s="202"/>
      <c r="E14" s="202"/>
      <c r="F14" s="202"/>
      <c r="G14" s="202"/>
      <c r="H14" s="202"/>
      <c r="I14" s="202"/>
      <c r="J14" s="202"/>
    </row>
    <row r="15" spans="1:18" ht="7.5" customHeight="1">
      <c r="A15" s="202"/>
      <c r="B15" s="202"/>
      <c r="C15" s="202"/>
      <c r="D15" s="202"/>
      <c r="E15" s="202"/>
      <c r="F15" s="202"/>
      <c r="G15" s="202"/>
      <c r="H15" s="202"/>
      <c r="I15" s="202"/>
      <c r="J15" s="202"/>
    </row>
    <row r="16" spans="1:18">
      <c r="A16" s="202"/>
      <c r="B16" s="202"/>
      <c r="C16" s="202"/>
      <c r="D16" s="202"/>
      <c r="E16" s="202"/>
      <c r="F16" s="202"/>
      <c r="G16" s="202"/>
      <c r="H16" s="202"/>
      <c r="I16" s="202"/>
      <c r="J16" s="202"/>
    </row>
    <row r="17" spans="1:16">
      <c r="A17" s="202"/>
      <c r="B17" s="202"/>
      <c r="C17" s="202"/>
      <c r="D17" s="202"/>
      <c r="E17" s="202"/>
      <c r="F17" s="202"/>
      <c r="G17" s="202"/>
      <c r="H17" s="202"/>
      <c r="I17" s="202"/>
      <c r="J17" s="202"/>
    </row>
    <row r="18" spans="1:16">
      <c r="A18" s="500"/>
      <c r="B18" s="500"/>
      <c r="C18" s="500"/>
      <c r="D18" s="500"/>
      <c r="E18" s="500"/>
      <c r="F18" s="500"/>
      <c r="G18" s="500"/>
      <c r="H18" s="500"/>
      <c r="I18" s="500"/>
      <c r="J18" s="500"/>
    </row>
    <row r="19" spans="1:16" ht="13.5" thickBot="1">
      <c r="A19" s="202"/>
      <c r="B19" s="202"/>
      <c r="C19" s="202"/>
      <c r="D19" s="202"/>
      <c r="E19" s="202"/>
      <c r="F19" s="202"/>
      <c r="G19" s="202"/>
      <c r="H19" s="202"/>
      <c r="I19" s="202"/>
      <c r="J19" s="202"/>
      <c r="K19" s="344" t="s">
        <v>547</v>
      </c>
      <c r="L19" s="199"/>
      <c r="M19" s="200"/>
      <c r="N19" s="200"/>
      <c r="O19" s="200"/>
      <c r="P19" s="200"/>
    </row>
    <row r="20" spans="1:16">
      <c r="A20" s="202"/>
      <c r="B20" s="202"/>
      <c r="C20" s="202"/>
      <c r="D20" s="202"/>
      <c r="E20" s="202"/>
      <c r="F20" s="202"/>
      <c r="G20" s="202"/>
      <c r="H20" s="202"/>
      <c r="I20" s="202"/>
      <c r="J20" s="202"/>
    </row>
    <row r="21" spans="1:16">
      <c r="A21" s="202"/>
      <c r="B21" s="202"/>
      <c r="C21" s="202"/>
      <c r="D21" s="202"/>
      <c r="E21" s="202"/>
      <c r="F21" s="202"/>
      <c r="G21" s="202"/>
      <c r="H21" s="202"/>
      <c r="I21" s="202"/>
      <c r="J21" s="202"/>
    </row>
    <row r="22" spans="1:16">
      <c r="A22" s="202"/>
      <c r="B22" s="202"/>
      <c r="C22" s="202"/>
      <c r="D22" s="202"/>
      <c r="E22" s="202"/>
      <c r="F22" s="202"/>
      <c r="G22" s="202"/>
      <c r="H22" s="202"/>
      <c r="I22" s="202"/>
      <c r="J22" s="202"/>
    </row>
    <row r="23" spans="1:16" ht="6.75" customHeight="1">
      <c r="A23" s="202"/>
      <c r="B23" s="202"/>
      <c r="C23" s="202"/>
      <c r="D23" s="202"/>
      <c r="E23" s="202"/>
      <c r="F23" s="202"/>
      <c r="G23" s="202"/>
      <c r="H23" s="202"/>
      <c r="I23" s="202"/>
      <c r="J23" s="202"/>
      <c r="L23" s="216"/>
      <c r="M23" s="216"/>
      <c r="N23" s="216"/>
      <c r="O23" s="216"/>
      <c r="P23" s="216"/>
    </row>
    <row r="24" spans="1:16">
      <c r="A24" s="202"/>
      <c r="B24" s="202"/>
      <c r="C24" s="202"/>
      <c r="D24" s="202"/>
      <c r="E24" s="202"/>
      <c r="F24" s="202"/>
      <c r="G24" s="202"/>
      <c r="H24" s="202"/>
      <c r="I24" s="202"/>
      <c r="J24" s="202"/>
      <c r="L24" s="216"/>
      <c r="M24" s="216"/>
      <c r="N24" s="216"/>
      <c r="O24" s="216"/>
      <c r="P24" s="216"/>
    </row>
    <row r="25" spans="1:16" ht="5.15" customHeight="1">
      <c r="A25" s="202"/>
      <c r="B25" s="202"/>
      <c r="C25" s="202"/>
      <c r="D25" s="202"/>
      <c r="E25" s="202"/>
      <c r="F25" s="202"/>
      <c r="G25" s="202"/>
      <c r="H25" s="202"/>
      <c r="I25" s="202"/>
      <c r="J25" s="202"/>
    </row>
    <row r="26" spans="1:16">
      <c r="A26" s="202"/>
      <c r="B26" s="202"/>
      <c r="C26" s="202"/>
      <c r="D26" s="202"/>
      <c r="E26" s="202"/>
      <c r="F26" s="202"/>
      <c r="G26" s="202"/>
      <c r="H26" s="202"/>
      <c r="I26" s="202"/>
      <c r="J26" s="202"/>
    </row>
    <row r="27" spans="1:16">
      <c r="A27" s="202"/>
      <c r="B27" s="202"/>
      <c r="C27" s="202"/>
      <c r="D27" s="202"/>
      <c r="E27" s="202"/>
      <c r="F27" s="202"/>
      <c r="G27" s="202"/>
      <c r="H27" s="202"/>
      <c r="I27" s="202"/>
      <c r="J27" s="202"/>
    </row>
    <row r="28" spans="1:16">
      <c r="A28" s="202"/>
      <c r="B28" s="202"/>
      <c r="C28" s="202"/>
      <c r="D28" s="202"/>
      <c r="E28" s="202"/>
      <c r="F28" s="202"/>
      <c r="G28" s="202"/>
      <c r="H28" s="202"/>
      <c r="I28" s="202"/>
      <c r="J28" s="202"/>
    </row>
    <row r="29" spans="1:16" ht="12.25" customHeight="1">
      <c r="A29" s="202"/>
      <c r="B29" s="202"/>
      <c r="C29" s="202"/>
      <c r="D29" s="202"/>
      <c r="E29" s="202"/>
      <c r="F29" s="202"/>
      <c r="G29" s="202"/>
      <c r="H29" s="202"/>
      <c r="I29" s="202"/>
      <c r="J29" s="202"/>
    </row>
    <row r="30" spans="1:16" ht="7.5" customHeight="1">
      <c r="A30" s="202"/>
      <c r="B30" s="202"/>
      <c r="C30" s="202"/>
      <c r="D30" s="202"/>
      <c r="E30" s="202"/>
      <c r="F30" s="202"/>
      <c r="G30" s="202"/>
      <c r="H30" s="202"/>
      <c r="I30" s="202"/>
      <c r="J30" s="202"/>
    </row>
    <row r="31" spans="1:16" ht="11.9" customHeight="1">
      <c r="A31" s="202"/>
      <c r="B31" s="202"/>
      <c r="C31" s="202"/>
      <c r="D31" s="202"/>
      <c r="E31" s="202"/>
      <c r="F31" s="202"/>
      <c r="G31" s="202"/>
      <c r="H31" s="202"/>
      <c r="I31" s="202"/>
      <c r="J31" s="202"/>
    </row>
    <row r="32" spans="1:16" ht="17.149999999999999" customHeight="1" thickBot="1">
      <c r="A32" s="344" t="s">
        <v>227</v>
      </c>
      <c r="B32" s="200"/>
      <c r="C32" s="200"/>
      <c r="D32" s="200"/>
      <c r="E32" s="200"/>
      <c r="F32" s="200"/>
      <c r="G32" s="200"/>
      <c r="H32" s="200"/>
      <c r="I32" s="200"/>
      <c r="J32" s="221"/>
      <c r="K32" s="344" t="s">
        <v>339</v>
      </c>
      <c r="L32" s="199"/>
      <c r="M32" s="200"/>
      <c r="N32" s="200"/>
      <c r="O32" s="200"/>
      <c r="P32" s="200"/>
    </row>
    <row r="33" spans="1:16" ht="21.25" customHeight="1">
      <c r="J33" s="202"/>
    </row>
    <row r="38" spans="1:16">
      <c r="A38" s="202"/>
      <c r="B38" s="202"/>
      <c r="C38" s="202"/>
      <c r="D38" s="202"/>
      <c r="E38" s="202"/>
      <c r="F38" s="202"/>
      <c r="G38" s="202"/>
      <c r="H38" s="202"/>
      <c r="I38" s="202"/>
      <c r="P38" s="217"/>
    </row>
    <row r="39" spans="1:16">
      <c r="P39" s="217"/>
    </row>
    <row r="40" spans="1:16">
      <c r="P40" s="217"/>
    </row>
    <row r="41" spans="1:16">
      <c r="P41" s="217"/>
    </row>
    <row r="42" spans="1:16">
      <c r="P42" s="217"/>
    </row>
    <row r="43" spans="1:16" ht="13.5" thickBot="1">
      <c r="J43" s="221"/>
      <c r="K43" s="199" t="s">
        <v>246</v>
      </c>
      <c r="L43" s="199"/>
      <c r="M43" s="200"/>
      <c r="N43" s="200"/>
      <c r="O43" s="200"/>
      <c r="P43" s="200"/>
    </row>
    <row r="44" spans="1:16">
      <c r="P44" s="217"/>
    </row>
    <row r="45" spans="1:16">
      <c r="P45" s="217"/>
    </row>
    <row r="46" spans="1:16">
      <c r="P46" s="217"/>
    </row>
    <row r="49" spans="10:16" ht="5.15" customHeight="1">
      <c r="J49" s="202"/>
      <c r="P49" s="217"/>
    </row>
    <row r="50" spans="10:16">
      <c r="P50" s="217"/>
    </row>
    <row r="51" spans="10:16">
      <c r="P51" s="217"/>
    </row>
    <row r="52" spans="10:16">
      <c r="P52" s="217"/>
    </row>
    <row r="53" spans="10:16">
      <c r="P53" s="217"/>
    </row>
    <row r="54" spans="10:16">
      <c r="P54" s="217"/>
    </row>
    <row r="55" spans="10:16">
      <c r="P55" s="217"/>
    </row>
    <row r="56" spans="10:16">
      <c r="P56" s="217"/>
    </row>
    <row r="57" spans="10:16">
      <c r="P57" s="217"/>
    </row>
    <row r="58" spans="10:16">
      <c r="P58" s="217"/>
    </row>
    <row r="59" spans="10:16">
      <c r="P59" s="217"/>
    </row>
    <row r="60" spans="10:16">
      <c r="P60" s="217"/>
    </row>
    <row r="61" spans="10:16">
      <c r="P61" s="217"/>
    </row>
    <row r="62" spans="10:16">
      <c r="P62" s="217"/>
    </row>
    <row r="63" spans="10:16">
      <c r="P63" s="217"/>
    </row>
    <row r="64" spans="10:16">
      <c r="P64" s="217"/>
    </row>
    <row r="65" spans="1:29">
      <c r="P65" s="217"/>
    </row>
    <row r="66" spans="1:29">
      <c r="P66" s="217"/>
    </row>
    <row r="67" spans="1:29">
      <c r="P67" s="217"/>
    </row>
    <row r="68" spans="1:29">
      <c r="P68" s="217"/>
    </row>
    <row r="69" spans="1:29" ht="18" customHeight="1" thickBot="1">
      <c r="A69" s="344" t="s">
        <v>83</v>
      </c>
      <c r="B69" s="200"/>
      <c r="C69" s="218"/>
      <c r="D69" s="200"/>
      <c r="E69" s="200"/>
      <c r="F69" s="200"/>
      <c r="G69" s="200"/>
      <c r="H69" s="200"/>
      <c r="I69" s="200"/>
      <c r="J69" s="200"/>
      <c r="K69" s="200"/>
      <c r="L69" s="200"/>
      <c r="M69" s="200"/>
      <c r="N69" s="200"/>
      <c r="O69" s="200"/>
      <c r="P69" s="200"/>
    </row>
    <row r="70" spans="1:29" ht="5.15" customHeight="1"/>
    <row r="71" spans="1:29" s="219" customFormat="1">
      <c r="A71" s="204" t="s">
        <v>53</v>
      </c>
      <c r="B71" s="204"/>
      <c r="C71" s="204"/>
      <c r="D71" s="205"/>
      <c r="E71" s="204"/>
      <c r="F71" s="204" t="s">
        <v>54</v>
      </c>
      <c r="G71" s="204"/>
      <c r="H71" s="204"/>
      <c r="I71" s="204"/>
      <c r="J71" s="204"/>
      <c r="K71" s="205"/>
      <c r="L71" s="204"/>
      <c r="M71" s="204" t="s">
        <v>55</v>
      </c>
      <c r="N71" s="204"/>
      <c r="O71" s="204"/>
      <c r="P71" s="205"/>
      <c r="Q71" s="195"/>
    </row>
    <row r="72" spans="1:29" s="219" customFormat="1">
      <c r="A72" s="206" t="s">
        <v>81</v>
      </c>
      <c r="B72" s="206"/>
      <c r="C72" s="206"/>
      <c r="D72" s="207"/>
      <c r="E72" s="206"/>
      <c r="F72" s="206" t="s">
        <v>56</v>
      </c>
      <c r="G72" s="206"/>
      <c r="H72" s="206"/>
      <c r="I72" s="206"/>
      <c r="J72" s="206"/>
      <c r="K72" s="207"/>
      <c r="L72" s="206"/>
      <c r="M72" s="206" t="s">
        <v>57</v>
      </c>
      <c r="N72" s="276"/>
      <c r="O72" s="206"/>
      <c r="P72" s="207"/>
      <c r="Q72" s="195"/>
      <c r="R72" s="195"/>
      <c r="S72" s="195"/>
      <c r="T72" s="195"/>
      <c r="U72" s="195"/>
      <c r="V72" s="195"/>
      <c r="W72" s="195"/>
      <c r="X72" s="195"/>
      <c r="Y72" s="195"/>
      <c r="Z72" s="195"/>
      <c r="AA72" s="195"/>
      <c r="AB72" s="195"/>
      <c r="AC72" s="195"/>
    </row>
    <row r="73" spans="1:29" s="219" customFormat="1">
      <c r="A73" s="204" t="s">
        <v>376</v>
      </c>
      <c r="B73" s="204"/>
      <c r="C73" s="204"/>
      <c r="D73" s="205"/>
      <c r="E73" s="204"/>
      <c r="F73" s="204" t="s">
        <v>377</v>
      </c>
      <c r="G73" s="204"/>
      <c r="H73" s="204"/>
      <c r="I73" s="204"/>
      <c r="J73" s="204"/>
      <c r="K73" s="205"/>
      <c r="L73" s="204"/>
      <c r="M73" s="204" t="s">
        <v>378</v>
      </c>
      <c r="N73" s="204"/>
      <c r="O73" s="204"/>
      <c r="P73" s="205"/>
      <c r="Q73" s="195"/>
      <c r="R73" s="195"/>
      <c r="S73" s="195"/>
      <c r="T73" s="195"/>
      <c r="U73" s="195"/>
      <c r="V73" s="195"/>
      <c r="W73" s="195"/>
      <c r="X73" s="195"/>
      <c r="Y73" s="195"/>
      <c r="Z73" s="195"/>
      <c r="AA73" s="195"/>
      <c r="AB73" s="195"/>
      <c r="AC73" s="195"/>
    </row>
    <row r="74" spans="1:29" s="219" customFormat="1">
      <c r="A74" s="206" t="s">
        <v>300</v>
      </c>
      <c r="B74" s="206"/>
      <c r="C74" s="206"/>
      <c r="D74" s="207"/>
      <c r="E74" s="206"/>
      <c r="F74" s="206" t="s">
        <v>58</v>
      </c>
      <c r="G74" s="206"/>
      <c r="H74" s="206"/>
      <c r="I74" s="206"/>
      <c r="J74" s="206"/>
      <c r="K74" s="207"/>
      <c r="L74" s="206"/>
      <c r="M74" s="206" t="s">
        <v>59</v>
      </c>
      <c r="N74" s="276"/>
      <c r="O74" s="206"/>
      <c r="P74" s="207"/>
      <c r="Q74" s="195"/>
      <c r="R74" s="195"/>
      <c r="S74" s="195"/>
      <c r="T74" s="195"/>
      <c r="U74" s="195"/>
      <c r="V74" s="195"/>
      <c r="W74" s="195"/>
      <c r="X74" s="195"/>
      <c r="Y74" s="195"/>
      <c r="Z74" s="195"/>
      <c r="AA74" s="195"/>
      <c r="AB74" s="195"/>
      <c r="AC74" s="195"/>
    </row>
    <row r="75" spans="1:29" s="219" customFormat="1">
      <c r="A75" s="204" t="s">
        <v>428</v>
      </c>
      <c r="B75" s="204"/>
      <c r="C75" s="204"/>
      <c r="D75" s="205"/>
      <c r="E75" s="204"/>
      <c r="F75" s="204" t="s">
        <v>478</v>
      </c>
      <c r="G75" s="204"/>
      <c r="H75" s="204"/>
      <c r="I75" s="204"/>
      <c r="J75" s="204"/>
      <c r="K75" s="205"/>
      <c r="L75" s="204"/>
      <c r="M75" s="204" t="s">
        <v>479</v>
      </c>
      <c r="N75" s="204"/>
      <c r="O75" s="204"/>
      <c r="P75" s="205"/>
      <c r="Q75" s="195"/>
      <c r="R75" s="195"/>
      <c r="S75" s="195"/>
      <c r="T75" s="195"/>
      <c r="U75" s="195"/>
      <c r="V75" s="195"/>
      <c r="W75" s="195"/>
      <c r="X75" s="195"/>
      <c r="Y75" s="195"/>
      <c r="Z75" s="195"/>
      <c r="AA75" s="195"/>
      <c r="AB75" s="195"/>
      <c r="AC75" s="195"/>
    </row>
    <row r="76" spans="1:29" s="219" customFormat="1">
      <c r="A76" s="485" t="s">
        <v>428</v>
      </c>
      <c r="B76" s="485"/>
      <c r="C76" s="485"/>
      <c r="D76" s="486"/>
      <c r="E76" s="485"/>
      <c r="F76" s="485" t="s">
        <v>490</v>
      </c>
      <c r="G76" s="485"/>
      <c r="H76" s="485"/>
      <c r="I76" s="485"/>
      <c r="J76" s="485"/>
      <c r="K76" s="486"/>
      <c r="L76" s="485"/>
      <c r="M76" s="485" t="s">
        <v>491</v>
      </c>
      <c r="N76" s="487"/>
      <c r="O76" s="485"/>
      <c r="P76" s="486"/>
      <c r="Q76" s="195"/>
      <c r="R76" s="195"/>
      <c r="S76" s="195"/>
      <c r="T76" s="195"/>
      <c r="U76" s="195"/>
      <c r="V76" s="195"/>
      <c r="W76" s="195"/>
      <c r="X76" s="195"/>
      <c r="Y76" s="195"/>
      <c r="Z76" s="195"/>
      <c r="AA76" s="195"/>
      <c r="AB76" s="195"/>
      <c r="AC76" s="195"/>
    </row>
    <row r="77" spans="1:29" s="219" customFormat="1">
      <c r="A77" s="204" t="s">
        <v>428</v>
      </c>
      <c r="B77" s="204"/>
      <c r="C77" s="204"/>
      <c r="D77" s="205"/>
      <c r="E77" s="204"/>
      <c r="F77" s="204" t="s">
        <v>492</v>
      </c>
      <c r="G77" s="204"/>
      <c r="H77" s="204"/>
      <c r="I77" s="204"/>
      <c r="J77" s="204"/>
      <c r="K77" s="205"/>
      <c r="L77" s="204"/>
      <c r="M77" s="204" t="s">
        <v>493</v>
      </c>
      <c r="N77" s="204"/>
      <c r="O77" s="204"/>
      <c r="P77" s="205"/>
      <c r="Q77" s="195"/>
      <c r="R77" s="195"/>
      <c r="S77" s="195"/>
      <c r="T77" s="195"/>
      <c r="U77" s="195"/>
      <c r="V77" s="195"/>
      <c r="W77" s="195"/>
      <c r="X77" s="195"/>
      <c r="Y77" s="195"/>
      <c r="Z77" s="195"/>
      <c r="AA77" s="195"/>
      <c r="AB77" s="195"/>
      <c r="AC77" s="195"/>
    </row>
    <row r="78" spans="1:29" s="219" customFormat="1">
      <c r="A78" s="488" t="s">
        <v>185</v>
      </c>
      <c r="B78" s="488"/>
      <c r="C78" s="488"/>
      <c r="D78" s="489"/>
      <c r="E78" s="488"/>
      <c r="F78" s="488" t="s">
        <v>215</v>
      </c>
      <c r="G78" s="488"/>
      <c r="H78" s="488"/>
      <c r="I78" s="488"/>
      <c r="J78" s="488"/>
      <c r="K78" s="489"/>
      <c r="L78" s="488"/>
      <c r="M78" s="488" t="s">
        <v>60</v>
      </c>
      <c r="N78" s="490"/>
      <c r="O78" s="488"/>
      <c r="P78" s="489"/>
      <c r="Q78" s="195"/>
      <c r="R78" s="195"/>
      <c r="S78" s="195"/>
      <c r="T78" s="195"/>
      <c r="U78" s="195"/>
      <c r="V78" s="195"/>
      <c r="W78" s="195"/>
      <c r="X78" s="195"/>
      <c r="Y78" s="195"/>
      <c r="Z78" s="195"/>
      <c r="AA78" s="195"/>
      <c r="AB78" s="195"/>
      <c r="AC78" s="195"/>
    </row>
    <row r="79" spans="1:29" s="219" customFormat="1" ht="3.25" customHeight="1">
      <c r="A79" s="212"/>
      <c r="B79" s="212"/>
      <c r="C79" s="212"/>
      <c r="D79" s="296"/>
      <c r="E79" s="212"/>
      <c r="F79" s="212"/>
      <c r="G79" s="212"/>
      <c r="H79" s="212"/>
      <c r="I79" s="212"/>
      <c r="J79" s="212"/>
      <c r="K79" s="296"/>
      <c r="L79" s="212"/>
      <c r="M79" s="212"/>
      <c r="N79" s="212"/>
      <c r="O79" s="212"/>
      <c r="P79" s="212"/>
      <c r="Q79" s="195"/>
      <c r="R79" s="195"/>
      <c r="S79" s="195"/>
      <c r="T79" s="195"/>
      <c r="U79" s="195"/>
      <c r="V79" s="195"/>
      <c r="W79" s="195"/>
      <c r="X79" s="195"/>
      <c r="Y79" s="195"/>
      <c r="Z79" s="195"/>
      <c r="AA79" s="195"/>
      <c r="AB79" s="195"/>
      <c r="AC79" s="195"/>
    </row>
    <row r="80" spans="1:29" s="225" customFormat="1" ht="11.25" customHeight="1">
      <c r="A80" s="297" t="s">
        <v>340</v>
      </c>
      <c r="B80" s="297"/>
      <c r="C80" s="297"/>
      <c r="D80" s="298"/>
      <c r="E80" s="297"/>
      <c r="F80" s="297"/>
      <c r="G80" s="297"/>
      <c r="H80" s="297"/>
      <c r="I80" s="297"/>
      <c r="J80" s="212"/>
      <c r="K80" s="296"/>
      <c r="L80" s="212"/>
      <c r="M80" s="212"/>
      <c r="N80" s="212"/>
      <c r="O80" s="212"/>
      <c r="P80" s="296"/>
      <c r="R80" s="195"/>
      <c r="S80" s="195"/>
      <c r="T80" s="195"/>
      <c r="U80" s="195"/>
      <c r="V80" s="195"/>
      <c r="W80" s="195"/>
      <c r="X80" s="195"/>
      <c r="Y80" s="195"/>
      <c r="Z80" s="195"/>
      <c r="AA80" s="195"/>
      <c r="AB80" s="195"/>
      <c r="AC80" s="195"/>
    </row>
    <row r="81" spans="12:17">
      <c r="L81" s="216"/>
      <c r="M81" s="216"/>
      <c r="N81" s="216"/>
      <c r="O81" s="216"/>
      <c r="P81" s="216"/>
      <c r="Q81" s="219"/>
    </row>
    <row r="82" spans="12:17" ht="13">
      <c r="L82" s="220"/>
      <c r="M82" s="221"/>
      <c r="N82" s="221"/>
      <c r="O82" s="221"/>
      <c r="P82" s="221"/>
      <c r="Q82" s="219"/>
    </row>
    <row r="83" spans="12:17">
      <c r="L83" s="216"/>
      <c r="M83" s="216"/>
      <c r="N83" s="216"/>
      <c r="O83" s="216"/>
      <c r="P83" s="216"/>
    </row>
    <row r="84" spans="12:17">
      <c r="L84" s="216"/>
      <c r="M84" s="216"/>
      <c r="N84" s="216"/>
      <c r="O84" s="216"/>
      <c r="P84" s="216"/>
    </row>
    <row r="85" spans="12:17">
      <c r="L85" s="216"/>
      <c r="M85" s="216"/>
      <c r="N85" s="216"/>
      <c r="O85" s="216"/>
      <c r="P85" s="216"/>
    </row>
    <row r="86" spans="12:17">
      <c r="L86" s="216"/>
      <c r="M86" s="216"/>
      <c r="N86" s="216"/>
      <c r="O86" s="216"/>
      <c r="P86" s="216"/>
    </row>
    <row r="87" spans="12:17">
      <c r="L87" s="216"/>
      <c r="M87" s="216"/>
      <c r="N87" s="216"/>
      <c r="O87" s="216"/>
      <c r="P87" s="216"/>
    </row>
    <row r="88" spans="12:17">
      <c r="L88" s="216"/>
      <c r="M88" s="216"/>
      <c r="N88" s="216"/>
      <c r="O88" s="216"/>
      <c r="P88" s="216"/>
    </row>
    <row r="89" spans="12:17">
      <c r="L89" s="216"/>
      <c r="M89" s="216"/>
      <c r="N89" s="216"/>
      <c r="O89" s="216"/>
      <c r="P89" s="216"/>
    </row>
    <row r="90" spans="12:17">
      <c r="L90" s="216"/>
      <c r="M90" s="216"/>
      <c r="N90" s="216"/>
      <c r="O90" s="216"/>
      <c r="P90" s="216"/>
    </row>
    <row r="91" spans="12:17">
      <c r="L91" s="216"/>
      <c r="M91" s="216"/>
      <c r="N91" s="216"/>
      <c r="O91" s="216"/>
      <c r="P91" s="216"/>
    </row>
    <row r="92" spans="12:17">
      <c r="L92" s="216"/>
      <c r="M92" s="216"/>
      <c r="N92" s="216"/>
      <c r="O92" s="216"/>
      <c r="P92" s="216"/>
    </row>
    <row r="93" spans="12:17">
      <c r="L93" s="216"/>
      <c r="M93" s="216"/>
      <c r="N93" s="216"/>
      <c r="O93" s="216"/>
      <c r="P93" s="216"/>
    </row>
    <row r="94" spans="12:17">
      <c r="L94" s="216"/>
      <c r="M94" s="216"/>
      <c r="N94" s="216"/>
      <c r="O94" s="216"/>
      <c r="P94" s="216"/>
    </row>
    <row r="95" spans="12:17">
      <c r="L95" s="216"/>
      <c r="M95" s="216"/>
      <c r="N95" s="216"/>
      <c r="O95" s="216"/>
      <c r="P95" s="216"/>
    </row>
    <row r="96" spans="12:17">
      <c r="L96" s="216"/>
      <c r="M96" s="216"/>
      <c r="N96" s="216"/>
      <c r="O96" s="216"/>
      <c r="P96" s="216"/>
    </row>
    <row r="97" spans="12:16">
      <c r="L97" s="216"/>
      <c r="M97" s="216"/>
      <c r="N97" s="216"/>
      <c r="O97" s="216"/>
      <c r="P97" s="216"/>
    </row>
    <row r="98" spans="12:16">
      <c r="L98" s="216"/>
      <c r="M98" s="216"/>
      <c r="N98" s="216"/>
      <c r="O98" s="216"/>
      <c r="P98" s="216"/>
    </row>
    <row r="99" spans="12:16">
      <c r="L99" s="216"/>
      <c r="M99" s="216"/>
      <c r="N99" s="216"/>
      <c r="O99" s="216"/>
      <c r="P99" s="216"/>
    </row>
    <row r="100" spans="12:16">
      <c r="L100" s="216"/>
      <c r="M100" s="216"/>
      <c r="N100" s="216"/>
      <c r="O100" s="216"/>
      <c r="P100" s="216"/>
    </row>
    <row r="101" spans="12:16">
      <c r="L101" s="216"/>
      <c r="M101" s="216"/>
      <c r="N101" s="216"/>
      <c r="O101" s="216"/>
      <c r="P101" s="216"/>
    </row>
    <row r="102" spans="12:16">
      <c r="L102" s="216"/>
      <c r="M102" s="216"/>
      <c r="N102" s="216"/>
      <c r="O102" s="216"/>
      <c r="P102" s="216"/>
    </row>
  </sheetData>
  <hyperlinks>
    <hyperlink ref="M71" r:id="rId1" xr:uid="{00000000-0004-0000-0B00-000000000000}"/>
    <hyperlink ref="M72" r:id="rId2" xr:uid="{00000000-0004-0000-0B00-000001000000}"/>
    <hyperlink ref="M73" r:id="rId3" xr:uid="{00000000-0004-0000-0B00-000002000000}"/>
    <hyperlink ref="M76" r:id="rId4" xr:uid="{76058D00-0BD5-466F-8A87-9F80115EB4E2}"/>
    <hyperlink ref="M77" r:id="rId5" xr:uid="{B18C2ED1-4451-4A07-B7F0-884F8096E300}"/>
  </hyperlinks>
  <printOptions horizontalCentered="1" verticalCentered="1"/>
  <pageMargins left="0.11811023622047245" right="0.11811023622047245" top="0.31496062992125984" bottom="0" header="0" footer="0"/>
  <pageSetup scale="75" orientation="portrait" r:id="rId6"/>
  <drawing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pageSetUpPr fitToPage="1"/>
  </sheetPr>
  <dimension ref="A1:V110"/>
  <sheetViews>
    <sheetView showGridLines="0" zoomScaleNormal="100" zoomScaleSheetLayoutView="125" workbookViewId="0">
      <selection activeCell="C26" sqref="C26"/>
    </sheetView>
  </sheetViews>
  <sheetFormatPr defaultColWidth="11.453125" defaultRowHeight="12.5"/>
  <cols>
    <col min="1" max="1" width="4.453125" style="195" customWidth="1"/>
    <col min="2" max="6" width="11.453125" style="195" customWidth="1"/>
    <col min="7" max="7" width="2.453125" style="195" customWidth="1"/>
    <col min="8" max="11" width="11.453125" style="195" customWidth="1"/>
    <col min="12" max="12" width="17.453125" style="195" customWidth="1"/>
    <col min="13" max="16384" width="11.453125" style="195"/>
  </cols>
  <sheetData>
    <row r="1" spans="1:12" ht="14.25" customHeight="1">
      <c r="L1" s="196"/>
    </row>
    <row r="2" spans="1:12" ht="16.5" customHeight="1" thickBot="1">
      <c r="A2" s="197"/>
      <c r="B2" s="197"/>
      <c r="C2" s="197"/>
      <c r="D2" s="197"/>
      <c r="E2" s="197"/>
      <c r="F2" s="197"/>
      <c r="G2" s="197"/>
      <c r="H2" s="197"/>
      <c r="I2" s="197"/>
      <c r="J2" s="197"/>
      <c r="K2" s="197"/>
      <c r="L2" s="197"/>
    </row>
    <row r="3" spans="1:12" ht="7.5" customHeight="1"/>
    <row r="4" spans="1:12" ht="13.5" thickBot="1">
      <c r="A4" s="344" t="s">
        <v>100</v>
      </c>
      <c r="B4" s="222"/>
      <c r="C4" s="200"/>
      <c r="D4" s="200"/>
      <c r="E4" s="200"/>
      <c r="F4" s="200"/>
      <c r="H4" s="344" t="s">
        <v>89</v>
      </c>
      <c r="I4" s="200"/>
      <c r="J4" s="200"/>
      <c r="K4" s="200"/>
      <c r="L4" s="200"/>
    </row>
    <row r="9" spans="1:12" ht="5.15" customHeight="1">
      <c r="A9" s="202"/>
      <c r="B9" s="202"/>
      <c r="C9" s="202"/>
      <c r="D9" s="202"/>
      <c r="E9" s="202"/>
      <c r="F9" s="202"/>
      <c r="H9" s="202"/>
    </row>
    <row r="13" spans="1:12" ht="21.75" customHeight="1"/>
    <row r="14" spans="1:12" ht="21.75" customHeight="1"/>
    <row r="15" spans="1:12" ht="13.5" thickBot="1">
      <c r="A15" s="344" t="s">
        <v>61</v>
      </c>
      <c r="B15" s="201"/>
      <c r="C15" s="200"/>
      <c r="D15" s="200"/>
      <c r="E15" s="200"/>
      <c r="F15" s="200"/>
      <c r="G15" s="200"/>
      <c r="H15" s="200"/>
      <c r="I15" s="200"/>
      <c r="J15" s="200"/>
      <c r="K15" s="200"/>
      <c r="L15" s="200"/>
    </row>
    <row r="16" spans="1:12" ht="15" customHeight="1">
      <c r="A16" s="202"/>
      <c r="B16" s="202"/>
      <c r="C16" s="202"/>
      <c r="D16" s="202"/>
      <c r="E16" s="202"/>
      <c r="F16" s="202"/>
      <c r="H16" s="202"/>
    </row>
    <row r="17" spans="1:12" ht="15" customHeight="1">
      <c r="A17" s="202"/>
      <c r="B17" s="202"/>
      <c r="C17" s="202"/>
      <c r="D17" s="202"/>
      <c r="E17" s="223"/>
      <c r="F17" s="223"/>
      <c r="G17" s="224"/>
      <c r="H17" s="223"/>
      <c r="I17" s="224"/>
      <c r="J17" s="224"/>
      <c r="K17" s="224"/>
      <c r="L17" s="224"/>
    </row>
    <row r="18" spans="1:12" ht="15" customHeight="1">
      <c r="A18" s="202"/>
      <c r="B18" s="202"/>
      <c r="C18" s="202"/>
      <c r="D18" s="202"/>
      <c r="E18" s="202"/>
      <c r="F18" s="202"/>
      <c r="H18" s="202"/>
    </row>
    <row r="19" spans="1:12" ht="34.5" customHeight="1">
      <c r="A19" s="202"/>
      <c r="B19" s="202"/>
      <c r="C19" s="202"/>
      <c r="D19" s="202"/>
      <c r="E19" s="202"/>
      <c r="F19" s="202"/>
      <c r="H19" s="202"/>
    </row>
    <row r="20" spans="1:12" ht="34.5" customHeight="1">
      <c r="A20" s="202"/>
      <c r="B20" s="202"/>
      <c r="C20" s="202"/>
      <c r="D20" s="202"/>
      <c r="E20" s="202"/>
      <c r="F20" s="202"/>
      <c r="H20" s="202"/>
    </row>
    <row r="21" spans="1:12" ht="34.5" customHeight="1">
      <c r="A21" s="202"/>
      <c r="B21" s="202"/>
      <c r="C21" s="202"/>
      <c r="D21" s="202"/>
      <c r="E21" s="202"/>
      <c r="F21" s="202"/>
      <c r="H21" s="202"/>
    </row>
    <row r="22" spans="1:12" ht="15" customHeight="1">
      <c r="A22" s="202"/>
      <c r="B22" s="202"/>
      <c r="C22" s="202"/>
      <c r="D22" s="202"/>
      <c r="E22" s="202"/>
      <c r="F22" s="202"/>
      <c r="H22" s="202"/>
    </row>
    <row r="23" spans="1:12" ht="15" customHeight="1" thickBot="1">
      <c r="A23" s="344" t="s">
        <v>82</v>
      </c>
      <c r="B23" s="201"/>
      <c r="C23" s="200"/>
      <c r="D23" s="200"/>
      <c r="E23" s="200"/>
      <c r="F23" s="200"/>
      <c r="G23" s="200"/>
      <c r="H23" s="200"/>
      <c r="I23" s="200"/>
      <c r="J23" s="200"/>
      <c r="K23" s="200"/>
      <c r="L23" s="200"/>
    </row>
    <row r="24" spans="1:12" ht="15" customHeight="1">
      <c r="A24" s="202"/>
      <c r="B24" s="202"/>
      <c r="C24" s="202"/>
      <c r="D24" s="202"/>
      <c r="E24" s="202"/>
      <c r="F24" s="202"/>
      <c r="H24" s="202"/>
    </row>
    <row r="25" spans="1:12" ht="15" customHeight="1">
      <c r="A25" s="202"/>
      <c r="B25" s="202"/>
      <c r="C25" s="202"/>
      <c r="D25" s="202"/>
      <c r="E25" s="202"/>
      <c r="F25" s="202"/>
      <c r="H25" s="202"/>
    </row>
    <row r="26" spans="1:12" ht="15" customHeight="1">
      <c r="A26" s="202"/>
      <c r="B26" s="202"/>
      <c r="C26" s="202"/>
      <c r="D26" s="202"/>
      <c r="E26" s="202"/>
      <c r="F26" s="202"/>
      <c r="H26" s="202"/>
    </row>
    <row r="27" spans="1:12" ht="15" customHeight="1">
      <c r="A27" s="202"/>
      <c r="B27" s="202"/>
      <c r="C27" s="202"/>
      <c r="D27" s="202"/>
      <c r="E27" s="202"/>
      <c r="F27" s="202"/>
      <c r="H27" s="202"/>
    </row>
    <row r="28" spans="1:12" ht="15" customHeight="1">
      <c r="A28" s="202"/>
      <c r="B28" s="202"/>
      <c r="C28" s="202"/>
      <c r="D28" s="202"/>
      <c r="E28" s="202"/>
      <c r="F28" s="202"/>
      <c r="H28" s="202"/>
    </row>
    <row r="29" spans="1:12" ht="15" customHeight="1">
      <c r="A29" s="202"/>
      <c r="B29" s="202"/>
      <c r="C29" s="202"/>
      <c r="D29" s="202"/>
      <c r="E29" s="202"/>
      <c r="F29" s="202"/>
      <c r="H29" s="202"/>
    </row>
    <row r="30" spans="1:12" ht="15" customHeight="1">
      <c r="A30" s="202"/>
      <c r="B30" s="202"/>
      <c r="C30" s="202"/>
      <c r="D30" s="202"/>
      <c r="E30" s="202"/>
      <c r="F30" s="202"/>
      <c r="H30" s="202"/>
    </row>
    <row r="31" spans="1:12" ht="15" customHeight="1">
      <c r="A31" s="202"/>
      <c r="B31" s="202"/>
      <c r="C31" s="202"/>
      <c r="D31" s="202"/>
      <c r="E31" s="202"/>
      <c r="F31" s="202"/>
      <c r="H31" s="202"/>
    </row>
    <row r="32" spans="1:12" ht="15" customHeight="1">
      <c r="A32" s="504" t="s">
        <v>510</v>
      </c>
      <c r="B32" s="504"/>
      <c r="C32" s="504"/>
      <c r="D32" s="504"/>
      <c r="E32" s="504"/>
      <c r="F32" s="504"/>
      <c r="G32" s="504"/>
      <c r="H32" s="202"/>
    </row>
    <row r="33" spans="1:12" ht="15" customHeight="1">
      <c r="A33" s="504"/>
      <c r="B33" s="504"/>
      <c r="C33" s="504"/>
      <c r="D33" s="504"/>
      <c r="E33" s="504"/>
      <c r="F33" s="504"/>
      <c r="G33" s="504"/>
      <c r="H33" s="202"/>
    </row>
    <row r="34" spans="1:12" ht="15" customHeight="1">
      <c r="A34" s="504"/>
      <c r="B34" s="504"/>
      <c r="C34" s="504"/>
      <c r="D34" s="504"/>
      <c r="E34" s="504"/>
      <c r="F34" s="504"/>
      <c r="G34" s="504"/>
      <c r="H34" s="202"/>
    </row>
    <row r="35" spans="1:12" ht="15" customHeight="1">
      <c r="A35" s="504"/>
      <c r="B35" s="504"/>
      <c r="C35" s="504"/>
      <c r="D35" s="504"/>
      <c r="E35" s="504"/>
      <c r="F35" s="504"/>
      <c r="G35" s="504"/>
      <c r="H35" s="202"/>
    </row>
    <row r="36" spans="1:12" ht="15" customHeight="1">
      <c r="A36" s="504"/>
      <c r="B36" s="504"/>
      <c r="C36" s="504"/>
      <c r="D36" s="504"/>
      <c r="E36" s="504"/>
      <c r="F36" s="504"/>
      <c r="G36" s="504"/>
      <c r="H36" s="202"/>
    </row>
    <row r="37" spans="1:12" ht="15" customHeight="1">
      <c r="A37" s="504"/>
      <c r="B37" s="504"/>
      <c r="C37" s="504"/>
      <c r="D37" s="504"/>
      <c r="E37" s="504"/>
      <c r="F37" s="504"/>
      <c r="G37" s="504"/>
      <c r="H37" s="202"/>
    </row>
    <row r="38" spans="1:12" ht="15" customHeight="1">
      <c r="A38" s="504"/>
      <c r="B38" s="504"/>
      <c r="C38" s="504"/>
      <c r="D38" s="504"/>
      <c r="E38" s="504"/>
      <c r="F38" s="504"/>
      <c r="G38" s="504"/>
      <c r="H38" s="202"/>
    </row>
    <row r="39" spans="1:12" ht="15" customHeight="1">
      <c r="A39" s="504"/>
      <c r="B39" s="504"/>
      <c r="C39" s="504"/>
      <c r="D39" s="504"/>
      <c r="E39" s="504"/>
      <c r="F39" s="504"/>
      <c r="G39" s="504"/>
      <c r="H39" s="221"/>
      <c r="I39" s="221"/>
      <c r="J39" s="221"/>
      <c r="K39" s="221"/>
      <c r="L39" s="221"/>
    </row>
    <row r="40" spans="1:12" ht="15" customHeight="1">
      <c r="A40" s="504"/>
      <c r="B40" s="504"/>
      <c r="C40" s="504"/>
      <c r="D40" s="504"/>
      <c r="E40" s="504"/>
      <c r="F40" s="504"/>
      <c r="G40" s="504"/>
      <c r="H40" s="221"/>
      <c r="I40" s="221"/>
      <c r="J40" s="221"/>
      <c r="K40" s="221"/>
      <c r="L40" s="221"/>
    </row>
    <row r="41" spans="1:12" ht="15" customHeight="1">
      <c r="A41" s="504"/>
      <c r="B41" s="504"/>
      <c r="C41" s="504"/>
      <c r="D41" s="504"/>
      <c r="E41" s="504"/>
      <c r="F41" s="504"/>
      <c r="G41" s="504"/>
      <c r="H41" s="221"/>
      <c r="I41" s="221"/>
      <c r="J41" s="221"/>
      <c r="K41" s="221"/>
      <c r="L41" s="221"/>
    </row>
    <row r="42" spans="1:12" ht="15" customHeight="1">
      <c r="A42" s="504"/>
      <c r="B42" s="504"/>
      <c r="C42" s="504"/>
      <c r="D42" s="504"/>
      <c r="E42" s="504"/>
      <c r="F42" s="504"/>
      <c r="G42" s="504"/>
      <c r="H42" s="221"/>
      <c r="I42" s="221"/>
      <c r="J42" s="221"/>
      <c r="K42" s="221"/>
      <c r="L42" s="221"/>
    </row>
    <row r="43" spans="1:12" ht="15" customHeight="1">
      <c r="A43" s="504"/>
      <c r="B43" s="504"/>
      <c r="C43" s="504"/>
      <c r="D43" s="504"/>
      <c r="E43" s="504"/>
      <c r="F43" s="504"/>
      <c r="G43" s="504"/>
      <c r="H43" s="202"/>
    </row>
    <row r="44" spans="1:12" ht="15" customHeight="1">
      <c r="A44" s="504"/>
      <c r="B44" s="504"/>
      <c r="C44" s="504"/>
      <c r="D44" s="504"/>
      <c r="E44" s="504"/>
      <c r="F44" s="504"/>
      <c r="G44" s="504"/>
      <c r="H44" s="202"/>
      <c r="I44" s="202"/>
      <c r="J44" s="202"/>
      <c r="K44" s="202"/>
      <c r="L44" s="202"/>
    </row>
    <row r="45" spans="1:12">
      <c r="A45" s="504"/>
      <c r="B45" s="504"/>
      <c r="C45" s="504"/>
      <c r="D45" s="504"/>
      <c r="E45" s="504"/>
      <c r="F45" s="504"/>
      <c r="G45" s="504"/>
    </row>
    <row r="46" spans="1:12">
      <c r="A46" s="504"/>
      <c r="B46" s="504"/>
      <c r="C46" s="504"/>
      <c r="D46" s="504"/>
      <c r="E46" s="504"/>
      <c r="F46" s="504"/>
      <c r="G46" s="504"/>
    </row>
    <row r="47" spans="1:12">
      <c r="A47" s="504"/>
      <c r="B47" s="504"/>
      <c r="C47" s="504"/>
      <c r="D47" s="504"/>
      <c r="E47" s="504"/>
      <c r="F47" s="504"/>
      <c r="G47" s="504"/>
    </row>
    <row r="48" spans="1:12">
      <c r="A48" s="504"/>
      <c r="B48" s="504"/>
      <c r="C48" s="504"/>
      <c r="D48" s="504"/>
      <c r="E48" s="504"/>
      <c r="F48" s="504"/>
      <c r="G48" s="504"/>
    </row>
    <row r="54" spans="1:18" ht="5.15" customHeight="1">
      <c r="A54" s="224"/>
      <c r="B54" s="224"/>
      <c r="C54" s="224"/>
      <c r="D54" s="224"/>
      <c r="E54" s="224"/>
      <c r="F54" s="224"/>
      <c r="G54" s="224"/>
      <c r="H54" s="224"/>
    </row>
    <row r="55" spans="1:18" s="219" customFormat="1">
      <c r="A55" s="224"/>
      <c r="B55" s="224"/>
      <c r="C55" s="224"/>
      <c r="D55" s="224"/>
      <c r="E55" s="224"/>
      <c r="F55" s="224"/>
      <c r="G55" s="224"/>
      <c r="H55" s="224"/>
      <c r="I55" s="195"/>
      <c r="J55" s="195"/>
      <c r="K55" s="195"/>
      <c r="L55" s="195"/>
    </row>
    <row r="56" spans="1:18" s="219" customFormat="1">
      <c r="A56" s="420"/>
      <c r="B56" s="195"/>
      <c r="C56" s="195"/>
      <c r="D56" s="195"/>
      <c r="E56" s="195"/>
      <c r="F56" s="195"/>
      <c r="G56" s="195"/>
      <c r="H56" s="195"/>
      <c r="I56" s="195"/>
      <c r="J56" s="195"/>
      <c r="K56" s="195"/>
      <c r="L56" s="195"/>
    </row>
    <row r="57" spans="1:18" s="219" customFormat="1">
      <c r="A57" s="420"/>
      <c r="B57" s="195"/>
      <c r="C57" s="195"/>
      <c r="D57" s="195"/>
      <c r="E57" s="195"/>
      <c r="F57" s="195"/>
      <c r="G57" s="195"/>
      <c r="H57" s="195"/>
      <c r="I57" s="195"/>
      <c r="J57" s="195"/>
      <c r="K57" s="195"/>
      <c r="L57" s="195"/>
    </row>
    <row r="58" spans="1:18" s="219" customFormat="1" ht="17.899999999999999" customHeight="1">
      <c r="A58" s="420"/>
      <c r="B58" s="195"/>
      <c r="C58" s="195"/>
      <c r="D58" s="195"/>
      <c r="E58" s="195"/>
      <c r="F58" s="195"/>
      <c r="G58" s="195"/>
      <c r="H58" s="195"/>
      <c r="I58" s="195"/>
      <c r="J58" s="195"/>
      <c r="K58" s="195"/>
      <c r="L58" s="195"/>
    </row>
    <row r="59" spans="1:18" s="219" customFormat="1" ht="13.75" customHeight="1">
      <c r="A59" s="503"/>
      <c r="B59" s="503"/>
      <c r="C59" s="503"/>
      <c r="D59" s="503"/>
      <c r="E59" s="503"/>
      <c r="F59" s="503"/>
      <c r="G59" s="503"/>
      <c r="H59" s="503"/>
      <c r="I59" s="503"/>
      <c r="J59" s="503"/>
      <c r="K59" s="503"/>
      <c r="L59" s="503"/>
    </row>
    <row r="60" spans="1:18" s="219" customFormat="1" ht="9" customHeight="1">
      <c r="A60" s="503"/>
      <c r="B60" s="503"/>
      <c r="C60" s="503"/>
      <c r="D60" s="503"/>
      <c r="E60" s="503"/>
      <c r="F60" s="503"/>
      <c r="G60" s="503"/>
      <c r="H60" s="503"/>
      <c r="I60" s="503"/>
      <c r="J60" s="503"/>
      <c r="K60" s="503"/>
      <c r="L60" s="503"/>
    </row>
    <row r="61" spans="1:18" s="227" customFormat="1" ht="9.75" customHeight="1">
      <c r="A61" s="503"/>
      <c r="B61" s="503"/>
      <c r="C61" s="503"/>
      <c r="D61" s="503"/>
      <c r="E61" s="503"/>
      <c r="F61" s="503"/>
      <c r="G61" s="503"/>
      <c r="H61" s="503"/>
      <c r="I61" s="503"/>
      <c r="J61" s="503"/>
      <c r="K61" s="503"/>
      <c r="L61" s="503"/>
      <c r="M61" s="226"/>
      <c r="N61" s="226"/>
      <c r="O61" s="226"/>
      <c r="P61" s="226"/>
      <c r="Q61" s="195"/>
      <c r="R61" s="195"/>
    </row>
    <row r="62" spans="1:18" s="227" customFormat="1" ht="9.75" customHeight="1">
      <c r="A62" s="503"/>
      <c r="B62" s="503"/>
      <c r="C62" s="503"/>
      <c r="D62" s="503"/>
      <c r="E62" s="503"/>
      <c r="F62" s="503"/>
      <c r="G62" s="503"/>
      <c r="H62" s="503"/>
      <c r="I62" s="503"/>
      <c r="J62" s="503"/>
      <c r="K62" s="503"/>
      <c r="L62" s="503"/>
      <c r="M62" s="226"/>
      <c r="N62" s="226"/>
      <c r="O62" s="226"/>
      <c r="P62" s="226"/>
      <c r="Q62" s="228"/>
    </row>
    <row r="63" spans="1:18" s="227" customFormat="1" ht="9.75" customHeight="1">
      <c r="A63" s="503"/>
      <c r="B63" s="503"/>
      <c r="C63" s="503"/>
      <c r="D63" s="503"/>
      <c r="E63" s="503"/>
      <c r="F63" s="503"/>
      <c r="G63" s="503"/>
      <c r="H63" s="503"/>
      <c r="I63" s="503"/>
      <c r="J63" s="503"/>
      <c r="K63" s="503"/>
      <c r="L63" s="503"/>
      <c r="M63" s="226"/>
      <c r="N63" s="226"/>
      <c r="O63" s="226"/>
      <c r="P63" s="226"/>
      <c r="Q63" s="228"/>
    </row>
    <row r="64" spans="1:18" s="227" customFormat="1" ht="9.75" customHeight="1">
      <c r="A64" s="503"/>
      <c r="B64" s="503"/>
      <c r="C64" s="503"/>
      <c r="D64" s="503"/>
      <c r="E64" s="503"/>
      <c r="F64" s="503"/>
      <c r="G64" s="503"/>
      <c r="H64" s="503"/>
      <c r="I64" s="503"/>
      <c r="J64" s="503"/>
      <c r="K64" s="503"/>
      <c r="L64" s="503"/>
      <c r="M64" s="226"/>
      <c r="N64" s="226"/>
      <c r="O64" s="226"/>
      <c r="P64" s="226"/>
      <c r="Q64" s="228"/>
    </row>
    <row r="65" spans="1:22" s="227" customFormat="1" ht="9.75" customHeight="1">
      <c r="A65" s="503"/>
      <c r="B65" s="503"/>
      <c r="C65" s="503"/>
      <c r="D65" s="503"/>
      <c r="E65" s="503"/>
      <c r="F65" s="503"/>
      <c r="G65" s="503"/>
      <c r="H65" s="503"/>
      <c r="I65" s="503"/>
      <c r="J65" s="503"/>
      <c r="K65" s="503"/>
      <c r="L65" s="503"/>
      <c r="M65" s="226"/>
      <c r="N65" s="226"/>
      <c r="O65" s="226"/>
      <c r="P65" s="226"/>
      <c r="Q65" s="228"/>
    </row>
    <row r="66" spans="1:22" s="227" customFormat="1" ht="9.75" customHeight="1">
      <c r="A66" s="503"/>
      <c r="B66" s="503"/>
      <c r="C66" s="503"/>
      <c r="D66" s="503"/>
      <c r="E66" s="503"/>
      <c r="F66" s="503"/>
      <c r="G66" s="503"/>
      <c r="H66" s="503"/>
      <c r="I66" s="503"/>
      <c r="J66" s="503"/>
      <c r="K66" s="503"/>
      <c r="L66" s="503"/>
      <c r="M66" s="226"/>
      <c r="N66" s="226"/>
      <c r="O66" s="226"/>
      <c r="P66" s="226"/>
      <c r="Q66" s="228"/>
    </row>
    <row r="67" spans="1:22" s="227" customFormat="1" ht="9.75" customHeight="1">
      <c r="A67" s="503"/>
      <c r="B67" s="503"/>
      <c r="C67" s="503"/>
      <c r="D67" s="503"/>
      <c r="E67" s="503"/>
      <c r="F67" s="503"/>
      <c r="G67" s="503"/>
      <c r="H67" s="503"/>
      <c r="I67" s="503"/>
      <c r="J67" s="503"/>
      <c r="K67" s="503"/>
      <c r="L67" s="503"/>
      <c r="M67" s="226"/>
      <c r="N67" s="226"/>
      <c r="O67" s="226"/>
      <c r="P67" s="226"/>
      <c r="Q67" s="229"/>
    </row>
    <row r="68" spans="1:22" s="227" customFormat="1" ht="9.75" customHeight="1">
      <c r="A68" s="503"/>
      <c r="B68" s="503"/>
      <c r="C68" s="503"/>
      <c r="D68" s="503"/>
      <c r="E68" s="503"/>
      <c r="F68" s="503"/>
      <c r="G68" s="503"/>
      <c r="H68" s="503"/>
      <c r="I68" s="503"/>
      <c r="J68" s="503"/>
      <c r="K68" s="503"/>
      <c r="L68" s="503"/>
      <c r="M68" s="226"/>
      <c r="N68" s="226"/>
      <c r="O68" s="226"/>
      <c r="P68" s="226"/>
      <c r="Q68" s="229"/>
    </row>
    <row r="69" spans="1:22" s="227" customFormat="1" ht="9.75" customHeight="1">
      <c r="A69" s="503"/>
      <c r="B69" s="503"/>
      <c r="C69" s="503"/>
      <c r="D69" s="503"/>
      <c r="E69" s="503"/>
      <c r="F69" s="503"/>
      <c r="G69" s="503"/>
      <c r="H69" s="503"/>
      <c r="I69" s="503"/>
      <c r="J69" s="503"/>
      <c r="K69" s="503"/>
      <c r="L69" s="503"/>
      <c r="M69" s="226"/>
      <c r="N69" s="226"/>
      <c r="O69" s="226"/>
      <c r="P69" s="226"/>
      <c r="Q69" s="229"/>
    </row>
    <row r="70" spans="1:22" s="227" customFormat="1" ht="9">
      <c r="A70" s="503"/>
      <c r="B70" s="503"/>
      <c r="C70" s="503"/>
      <c r="D70" s="503"/>
      <c r="E70" s="503"/>
      <c r="F70" s="503"/>
      <c r="G70" s="503"/>
      <c r="H70" s="503"/>
      <c r="I70" s="503"/>
      <c r="J70" s="503"/>
      <c r="K70" s="503"/>
      <c r="L70" s="503"/>
      <c r="M70" s="226"/>
      <c r="N70" s="226"/>
      <c r="O70" s="226"/>
      <c r="P70" s="226"/>
      <c r="Q70" s="229"/>
    </row>
    <row r="71" spans="1:22" s="227" customFormat="1" ht="9">
      <c r="A71" s="503"/>
      <c r="B71" s="503"/>
      <c r="C71" s="503"/>
      <c r="D71" s="503"/>
      <c r="E71" s="503"/>
      <c r="F71" s="503"/>
      <c r="G71" s="503"/>
      <c r="H71" s="503"/>
      <c r="I71" s="503"/>
      <c r="J71" s="503"/>
      <c r="K71" s="503"/>
      <c r="L71" s="503"/>
      <c r="M71" s="226"/>
      <c r="N71" s="226"/>
      <c r="O71" s="226"/>
      <c r="P71" s="226"/>
      <c r="Q71" s="229"/>
    </row>
    <row r="72" spans="1:22" s="227" customFormat="1" ht="9.75" customHeight="1">
      <c r="A72" s="503"/>
      <c r="B72" s="503"/>
      <c r="C72" s="503"/>
      <c r="D72" s="503"/>
      <c r="E72" s="503"/>
      <c r="F72" s="503"/>
      <c r="G72" s="503"/>
      <c r="H72" s="503"/>
      <c r="I72" s="503"/>
      <c r="J72" s="503"/>
      <c r="K72" s="503"/>
      <c r="L72" s="503"/>
      <c r="M72" s="226"/>
      <c r="N72" s="226"/>
      <c r="O72" s="226"/>
      <c r="P72" s="226"/>
      <c r="Q72" s="229"/>
    </row>
    <row r="73" spans="1:22" s="219" customFormat="1" ht="14">
      <c r="A73" s="503"/>
      <c r="B73" s="503"/>
      <c r="C73" s="503"/>
      <c r="D73" s="503"/>
      <c r="E73" s="503"/>
      <c r="F73" s="503"/>
      <c r="G73" s="503"/>
      <c r="H73" s="503"/>
      <c r="I73" s="503"/>
      <c r="J73" s="503"/>
      <c r="K73" s="503"/>
      <c r="L73" s="503"/>
      <c r="M73" s="230"/>
      <c r="N73" s="230"/>
      <c r="O73" s="230"/>
      <c r="P73" s="230"/>
      <c r="Q73" s="230"/>
      <c r="R73" s="230"/>
      <c r="S73" s="230"/>
      <c r="T73" s="230"/>
      <c r="U73" s="230"/>
      <c r="V73" s="230"/>
    </row>
    <row r="74" spans="1:22" s="227" customFormat="1" ht="9.75" customHeight="1">
      <c r="A74" s="503"/>
      <c r="B74" s="503"/>
      <c r="C74" s="503"/>
      <c r="D74" s="503"/>
      <c r="E74" s="503"/>
      <c r="F74" s="503"/>
      <c r="G74" s="503"/>
      <c r="H74" s="503"/>
      <c r="I74" s="503"/>
      <c r="J74" s="503"/>
      <c r="K74" s="503"/>
      <c r="L74" s="503"/>
      <c r="M74" s="230"/>
      <c r="N74" s="230"/>
      <c r="O74" s="230"/>
      <c r="P74" s="230"/>
      <c r="Q74" s="230"/>
      <c r="R74" s="230"/>
      <c r="S74" s="230"/>
      <c r="T74" s="230"/>
      <c r="U74" s="230"/>
      <c r="V74" s="230"/>
    </row>
    <row r="75" spans="1:22" s="227" customFormat="1" ht="9.75" customHeight="1">
      <c r="A75" s="503"/>
      <c r="B75" s="503"/>
      <c r="C75" s="503"/>
      <c r="D75" s="503"/>
      <c r="E75" s="503"/>
      <c r="F75" s="503"/>
      <c r="G75" s="503"/>
      <c r="H75" s="503"/>
      <c r="I75" s="503"/>
      <c r="J75" s="503"/>
      <c r="K75" s="503"/>
      <c r="L75" s="503"/>
      <c r="M75" s="230"/>
      <c r="N75" s="230"/>
      <c r="O75" s="230"/>
      <c r="P75" s="230"/>
      <c r="Q75" s="230"/>
      <c r="R75" s="230"/>
      <c r="S75" s="230"/>
      <c r="T75" s="230"/>
      <c r="U75" s="230"/>
      <c r="V75" s="230"/>
    </row>
    <row r="76" spans="1:22" s="227" customFormat="1" ht="21.75" customHeight="1">
      <c r="A76" s="503"/>
      <c r="B76" s="503"/>
      <c r="C76" s="503"/>
      <c r="D76" s="503"/>
      <c r="E76" s="503"/>
      <c r="F76" s="503"/>
      <c r="G76" s="503"/>
      <c r="H76" s="503"/>
      <c r="I76" s="503"/>
      <c r="J76" s="503"/>
      <c r="K76" s="503"/>
      <c r="L76" s="503"/>
      <c r="M76" s="230"/>
      <c r="N76" s="230"/>
      <c r="O76" s="230"/>
      <c r="P76" s="230"/>
      <c r="Q76" s="230"/>
      <c r="R76" s="230"/>
      <c r="S76" s="230"/>
      <c r="T76" s="230"/>
      <c r="U76" s="230"/>
      <c r="V76" s="230"/>
    </row>
    <row r="77" spans="1:22" s="227" customFormat="1" ht="9.75" customHeight="1">
      <c r="A77" s="230"/>
      <c r="B77" s="230"/>
      <c r="C77" s="230"/>
      <c r="D77" s="230"/>
      <c r="E77" s="230"/>
      <c r="F77" s="230"/>
      <c r="G77" s="230"/>
      <c r="H77" s="230"/>
      <c r="I77" s="230"/>
      <c r="J77" s="230"/>
      <c r="K77" s="230"/>
      <c r="L77" s="230"/>
      <c r="M77" s="230"/>
      <c r="N77" s="230"/>
      <c r="O77" s="230"/>
      <c r="P77" s="230"/>
      <c r="Q77" s="230"/>
      <c r="R77" s="230"/>
      <c r="S77" s="230"/>
      <c r="T77" s="230"/>
      <c r="U77" s="230"/>
      <c r="V77" s="230"/>
    </row>
    <row r="78" spans="1:22" s="227" customFormat="1" ht="9.75" customHeight="1">
      <c r="A78" s="230"/>
      <c r="B78" s="230"/>
      <c r="C78" s="230"/>
      <c r="D78" s="230"/>
      <c r="E78" s="230"/>
      <c r="F78" s="230"/>
      <c r="G78" s="230"/>
      <c r="H78" s="230"/>
      <c r="I78" s="230"/>
      <c r="J78" s="230"/>
      <c r="K78" s="230"/>
      <c r="L78" s="230"/>
      <c r="M78" s="230"/>
      <c r="N78" s="230"/>
      <c r="O78" s="230"/>
      <c r="P78" s="230"/>
      <c r="Q78" s="230"/>
      <c r="R78" s="230"/>
      <c r="S78" s="230"/>
      <c r="T78" s="230"/>
      <c r="U78" s="230"/>
      <c r="V78" s="230"/>
    </row>
    <row r="79" spans="1:22" s="227" customFormat="1" ht="9.75" customHeight="1">
      <c r="A79" s="230"/>
      <c r="B79" s="230"/>
      <c r="C79" s="230"/>
      <c r="D79" s="230"/>
      <c r="E79" s="230"/>
      <c r="F79" s="230"/>
      <c r="G79" s="230"/>
      <c r="H79" s="230"/>
      <c r="I79" s="230"/>
      <c r="J79" s="230"/>
      <c r="K79" s="230"/>
      <c r="L79" s="230"/>
      <c r="M79" s="230"/>
      <c r="N79" s="230"/>
      <c r="O79" s="230"/>
      <c r="P79" s="230"/>
      <c r="Q79" s="230"/>
      <c r="R79" s="230"/>
      <c r="S79" s="230"/>
      <c r="T79" s="230"/>
      <c r="U79" s="230"/>
      <c r="V79" s="230"/>
    </row>
    <row r="80" spans="1:22" s="227" customFormat="1" ht="9.75" customHeight="1">
      <c r="A80" s="230"/>
      <c r="B80" s="230"/>
      <c r="C80" s="230"/>
      <c r="D80" s="230"/>
      <c r="E80" s="230"/>
      <c r="F80" s="230"/>
      <c r="G80" s="230"/>
      <c r="H80" s="230"/>
      <c r="I80" s="230"/>
      <c r="J80" s="230"/>
      <c r="K80" s="230"/>
      <c r="L80" s="230"/>
      <c r="M80" s="230"/>
      <c r="N80" s="230"/>
      <c r="O80" s="230"/>
      <c r="P80" s="230"/>
      <c r="Q80" s="230"/>
      <c r="R80" s="230"/>
      <c r="S80" s="230"/>
      <c r="T80" s="230"/>
      <c r="U80" s="230"/>
      <c r="V80" s="230"/>
    </row>
    <row r="81" spans="1:22" s="227" customFormat="1" ht="9.75" customHeight="1">
      <c r="A81" s="230"/>
      <c r="B81" s="230"/>
      <c r="C81" s="230"/>
      <c r="D81" s="230"/>
      <c r="E81" s="230"/>
      <c r="F81" s="230"/>
      <c r="G81" s="230"/>
      <c r="H81" s="230"/>
      <c r="I81" s="230"/>
      <c r="J81" s="230"/>
      <c r="K81" s="230"/>
      <c r="L81" s="230"/>
      <c r="M81" s="230"/>
      <c r="N81" s="230"/>
      <c r="O81" s="230"/>
      <c r="P81" s="230"/>
      <c r="Q81" s="230"/>
      <c r="R81" s="230"/>
      <c r="S81" s="230"/>
      <c r="T81" s="230"/>
      <c r="U81" s="230"/>
      <c r="V81" s="230"/>
    </row>
    <row r="82" spans="1:22" ht="14">
      <c r="A82" s="230"/>
      <c r="B82" s="230"/>
      <c r="C82" s="230"/>
      <c r="D82" s="230"/>
      <c r="E82" s="230"/>
      <c r="F82" s="230"/>
      <c r="G82" s="230"/>
      <c r="H82" s="230"/>
      <c r="I82" s="230"/>
      <c r="J82" s="230"/>
      <c r="K82" s="230"/>
      <c r="L82" s="230"/>
      <c r="M82" s="230"/>
      <c r="N82" s="230"/>
      <c r="O82" s="230"/>
      <c r="P82" s="230"/>
      <c r="Q82" s="230"/>
      <c r="R82" s="230"/>
      <c r="S82" s="230"/>
      <c r="T82" s="230"/>
      <c r="U82" s="230"/>
      <c r="V82" s="230"/>
    </row>
    <row r="83" spans="1:22" ht="14">
      <c r="A83" s="230"/>
      <c r="B83" s="230"/>
      <c r="C83" s="230"/>
      <c r="D83" s="230"/>
      <c r="E83" s="230"/>
      <c r="F83" s="230"/>
      <c r="G83" s="230"/>
      <c r="H83" s="230"/>
      <c r="I83" s="230"/>
      <c r="J83" s="230"/>
      <c r="K83" s="230"/>
      <c r="L83" s="230"/>
      <c r="M83" s="230"/>
      <c r="N83" s="230"/>
      <c r="O83" s="230"/>
      <c r="P83" s="230"/>
      <c r="Q83" s="230"/>
      <c r="R83" s="230"/>
      <c r="S83" s="230"/>
      <c r="T83" s="230"/>
      <c r="U83" s="230"/>
      <c r="V83" s="230"/>
    </row>
    <row r="84" spans="1:22" ht="14">
      <c r="A84" s="230"/>
      <c r="B84" s="230"/>
      <c r="C84" s="230"/>
      <c r="D84" s="230"/>
      <c r="E84" s="230"/>
      <c r="F84" s="230"/>
      <c r="G84" s="230"/>
      <c r="H84" s="230"/>
      <c r="I84" s="230"/>
      <c r="J84" s="230"/>
      <c r="K84" s="230"/>
      <c r="L84" s="230"/>
      <c r="M84" s="230"/>
      <c r="N84" s="230"/>
      <c r="O84" s="230"/>
      <c r="P84" s="230"/>
      <c r="Q84" s="230"/>
      <c r="R84" s="230"/>
      <c r="S84" s="230"/>
      <c r="T84" s="230"/>
      <c r="U84" s="230"/>
      <c r="V84" s="230"/>
    </row>
    <row r="85" spans="1:22" ht="14">
      <c r="A85" s="230"/>
      <c r="B85" s="230"/>
      <c r="C85" s="230"/>
      <c r="D85" s="230"/>
      <c r="E85" s="230"/>
      <c r="F85" s="230"/>
      <c r="G85" s="230"/>
      <c r="H85" s="230"/>
      <c r="I85" s="230"/>
      <c r="J85" s="230"/>
      <c r="K85" s="230"/>
      <c r="L85" s="230"/>
      <c r="M85" s="230"/>
      <c r="N85" s="230"/>
      <c r="O85" s="230"/>
      <c r="P85" s="230"/>
      <c r="Q85" s="230"/>
      <c r="R85" s="230"/>
      <c r="S85" s="230"/>
      <c r="T85" s="230"/>
      <c r="U85" s="230"/>
      <c r="V85" s="230"/>
    </row>
    <row r="86" spans="1:22" ht="14">
      <c r="A86" s="230"/>
      <c r="B86" s="230"/>
      <c r="C86" s="230"/>
      <c r="D86" s="230"/>
      <c r="E86" s="230"/>
      <c r="F86" s="230"/>
      <c r="G86" s="230"/>
      <c r="H86" s="230"/>
      <c r="I86" s="230"/>
      <c r="J86" s="230"/>
      <c r="K86" s="230"/>
      <c r="L86" s="230"/>
      <c r="M86" s="230"/>
      <c r="N86" s="230"/>
      <c r="O86" s="230"/>
      <c r="P86" s="230"/>
      <c r="Q86" s="230"/>
      <c r="R86" s="230"/>
      <c r="S86" s="230"/>
    </row>
    <row r="87" spans="1:22" ht="14">
      <c r="A87" s="230"/>
      <c r="B87" s="230"/>
      <c r="C87" s="230"/>
      <c r="D87" s="230"/>
      <c r="E87" s="230"/>
      <c r="F87" s="230"/>
      <c r="G87" s="230"/>
      <c r="H87" s="230"/>
      <c r="I87" s="230"/>
      <c r="J87" s="230"/>
      <c r="K87" s="230"/>
      <c r="L87" s="230"/>
      <c r="M87" s="230"/>
      <c r="N87" s="230"/>
      <c r="O87" s="230"/>
      <c r="P87" s="230"/>
      <c r="Q87" s="230"/>
      <c r="R87" s="230"/>
    </row>
    <row r="88" spans="1:22" ht="14">
      <c r="A88" s="230"/>
      <c r="B88" s="230"/>
      <c r="C88" s="230"/>
      <c r="D88" s="230"/>
      <c r="E88" s="230"/>
      <c r="F88" s="230"/>
      <c r="G88" s="230"/>
      <c r="H88" s="230"/>
      <c r="I88" s="230"/>
      <c r="J88" s="230"/>
      <c r="K88" s="230"/>
      <c r="L88" s="230"/>
      <c r="M88" s="230"/>
      <c r="N88" s="230"/>
      <c r="O88" s="230"/>
      <c r="P88" s="230"/>
      <c r="Q88" s="230"/>
      <c r="R88" s="230"/>
    </row>
    <row r="89" spans="1:22" ht="14">
      <c r="A89" s="230"/>
      <c r="B89" s="230"/>
      <c r="C89" s="230"/>
      <c r="D89" s="230"/>
      <c r="E89" s="230"/>
      <c r="F89" s="230"/>
      <c r="G89" s="230"/>
      <c r="H89" s="230"/>
      <c r="I89" s="230"/>
      <c r="J89" s="230"/>
      <c r="K89" s="230"/>
      <c r="L89" s="230"/>
      <c r="M89" s="230"/>
      <c r="N89" s="230"/>
      <c r="O89" s="230"/>
      <c r="P89" s="230"/>
      <c r="Q89" s="230"/>
      <c r="R89" s="230"/>
    </row>
    <row r="90" spans="1:22" ht="14">
      <c r="A90" s="230"/>
      <c r="B90" s="230"/>
      <c r="C90" s="230"/>
      <c r="D90" s="230"/>
      <c r="E90" s="230"/>
      <c r="F90" s="230"/>
      <c r="G90" s="230"/>
      <c r="H90" s="230"/>
      <c r="I90" s="230"/>
      <c r="J90" s="230"/>
      <c r="K90" s="230"/>
      <c r="L90" s="230"/>
      <c r="M90" s="230"/>
      <c r="N90" s="230"/>
      <c r="O90" s="230"/>
      <c r="P90" s="230"/>
      <c r="Q90" s="230"/>
      <c r="R90" s="230"/>
    </row>
    <row r="91" spans="1:22">
      <c r="I91" s="216"/>
      <c r="J91" s="216"/>
      <c r="K91" s="216"/>
      <c r="L91" s="216"/>
    </row>
    <row r="92" spans="1:22">
      <c r="I92" s="216"/>
      <c r="J92" s="216"/>
      <c r="K92" s="216"/>
      <c r="L92" s="216"/>
    </row>
    <row r="93" spans="1:22">
      <c r="I93" s="216"/>
      <c r="J93" s="216"/>
      <c r="K93" s="216"/>
      <c r="L93" s="216"/>
    </row>
    <row r="94" spans="1:22">
      <c r="I94" s="216"/>
      <c r="J94" s="216"/>
      <c r="K94" s="216"/>
      <c r="L94" s="216"/>
    </row>
    <row r="95" spans="1:22">
      <c r="I95" s="216"/>
      <c r="J95" s="216"/>
      <c r="K95" s="216"/>
      <c r="L95" s="216"/>
    </row>
    <row r="96" spans="1:22">
      <c r="I96" s="216"/>
      <c r="J96" s="216"/>
      <c r="K96" s="216"/>
      <c r="L96" s="216"/>
    </row>
    <row r="97" spans="9:12">
      <c r="I97" s="216"/>
      <c r="J97" s="216"/>
      <c r="K97" s="216"/>
      <c r="L97" s="216"/>
    </row>
    <row r="98" spans="9:12">
      <c r="I98" s="216"/>
      <c r="J98" s="216"/>
      <c r="K98" s="216"/>
      <c r="L98" s="216"/>
    </row>
    <row r="99" spans="9:12">
      <c r="I99" s="216"/>
      <c r="J99" s="216"/>
      <c r="K99" s="216"/>
      <c r="L99" s="216"/>
    </row>
    <row r="100" spans="9:12">
      <c r="I100" s="216"/>
      <c r="J100" s="216"/>
      <c r="K100" s="216"/>
      <c r="L100" s="216"/>
    </row>
    <row r="101" spans="9:12">
      <c r="I101" s="216"/>
      <c r="J101" s="216"/>
      <c r="K101" s="216"/>
      <c r="L101" s="216"/>
    </row>
    <row r="102" spans="9:12">
      <c r="I102" s="216"/>
      <c r="J102" s="216"/>
      <c r="K102" s="216"/>
      <c r="L102" s="216"/>
    </row>
    <row r="103" spans="9:12">
      <c r="I103" s="216"/>
      <c r="J103" s="216"/>
      <c r="K103" s="216"/>
      <c r="L103" s="216"/>
    </row>
    <row r="104" spans="9:12">
      <c r="I104" s="216"/>
      <c r="J104" s="216"/>
      <c r="K104" s="216"/>
      <c r="L104" s="216"/>
    </row>
    <row r="105" spans="9:12">
      <c r="I105" s="216"/>
      <c r="J105" s="216"/>
      <c r="K105" s="216"/>
      <c r="L105" s="216"/>
    </row>
    <row r="106" spans="9:12">
      <c r="I106" s="216"/>
      <c r="J106" s="216"/>
      <c r="K106" s="216"/>
      <c r="L106" s="216"/>
    </row>
    <row r="107" spans="9:12">
      <c r="I107" s="216"/>
      <c r="J107" s="216"/>
      <c r="K107" s="216"/>
      <c r="L107" s="216"/>
    </row>
    <row r="108" spans="9:12">
      <c r="I108" s="216"/>
      <c r="J108" s="216"/>
      <c r="K108" s="216"/>
      <c r="L108" s="216"/>
    </row>
    <row r="109" spans="9:12">
      <c r="I109" s="216"/>
      <c r="J109" s="216"/>
      <c r="K109" s="216"/>
      <c r="L109" s="216"/>
    </row>
    <row r="110" spans="9:12">
      <c r="I110" s="216"/>
      <c r="J110" s="216"/>
      <c r="K110" s="216"/>
      <c r="L110" s="216"/>
    </row>
  </sheetData>
  <mergeCells count="2">
    <mergeCell ref="A59:L76"/>
    <mergeCell ref="A32:G48"/>
  </mergeCells>
  <printOptions horizontalCentered="1" verticalCentered="1"/>
  <pageMargins left="0.11811023622047245" right="0.11811023622047245" top="0.31496062992125984" bottom="0" header="0" footer="0"/>
  <pageSetup scale="83"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pageSetUpPr fitToPage="1"/>
  </sheetPr>
  <dimension ref="A1:O63"/>
  <sheetViews>
    <sheetView topLeftCell="A46" zoomScale="85" zoomScaleNormal="85" zoomScaleSheetLayoutView="100" workbookViewId="0">
      <selection activeCell="C26" sqref="C26"/>
    </sheetView>
  </sheetViews>
  <sheetFormatPr defaultColWidth="11.453125" defaultRowHeight="12.5"/>
  <cols>
    <col min="1" max="1" width="4.453125" style="195" customWidth="1"/>
    <col min="2" max="2" width="11.453125" style="195" customWidth="1"/>
    <col min="3" max="3" width="11" style="195" customWidth="1"/>
    <col min="4" max="4" width="13.26953125" style="195" customWidth="1"/>
    <col min="5" max="5" width="12.7265625" style="195" customWidth="1"/>
    <col min="6" max="6" width="13.7265625" style="195" customWidth="1"/>
    <col min="7" max="7" width="11.453125" style="195" customWidth="1"/>
    <col min="8" max="8" width="2.453125" style="195" customWidth="1"/>
    <col min="9" max="9" width="11.453125" style="195" customWidth="1"/>
    <col min="10" max="10" width="20.453125" style="195" customWidth="1"/>
    <col min="11" max="11" width="11.453125" style="195" customWidth="1"/>
    <col min="12" max="12" width="7.453125" style="195" customWidth="1"/>
    <col min="13" max="16384" width="11.453125" style="195"/>
  </cols>
  <sheetData>
    <row r="1" spans="1:15" ht="12.25" customHeight="1">
      <c r="L1" s="196"/>
    </row>
    <row r="2" spans="1:15" ht="16.5" customHeight="1" thickBot="1">
      <c r="A2" s="197"/>
      <c r="B2" s="197"/>
      <c r="C2" s="197"/>
      <c r="D2" s="197"/>
      <c r="E2" s="197"/>
      <c r="F2" s="197"/>
      <c r="G2" s="197"/>
      <c r="H2" s="197"/>
      <c r="I2" s="197"/>
      <c r="J2" s="197"/>
      <c r="K2" s="197"/>
      <c r="L2" s="197"/>
      <c r="M2" s="216"/>
      <c r="N2" s="216"/>
      <c r="O2" s="216"/>
    </row>
    <row r="3" spans="1:15" ht="8.5" customHeight="1">
      <c r="A3" s="202"/>
      <c r="B3" s="202"/>
      <c r="C3" s="202"/>
      <c r="D3" s="202"/>
      <c r="E3" s="202"/>
      <c r="F3" s="202"/>
      <c r="G3" s="202"/>
      <c r="M3" s="216"/>
      <c r="N3" s="216"/>
      <c r="O3" s="216"/>
    </row>
    <row r="4" spans="1:15" ht="13.5" thickBot="1">
      <c r="A4" s="344" t="s">
        <v>68</v>
      </c>
      <c r="B4" s="201"/>
      <c r="C4" s="200"/>
      <c r="D4" s="200"/>
      <c r="E4" s="200"/>
      <c r="F4" s="200"/>
      <c r="G4" s="200"/>
      <c r="H4" s="200"/>
      <c r="I4" s="200"/>
      <c r="J4" s="200"/>
      <c r="K4" s="200"/>
      <c r="L4" s="200"/>
      <c r="M4" s="221"/>
      <c r="N4" s="221"/>
      <c r="O4" s="221"/>
    </row>
    <row r="5" spans="1:15" ht="5.15" customHeight="1">
      <c r="A5" s="202"/>
      <c r="B5" s="202"/>
      <c r="C5" s="202"/>
      <c r="D5" s="202"/>
      <c r="E5" s="202"/>
      <c r="F5" s="202"/>
      <c r="G5" s="202"/>
      <c r="M5" s="216"/>
      <c r="N5" s="216"/>
      <c r="O5" s="216"/>
    </row>
    <row r="6" spans="1:15">
      <c r="A6" s="202" t="s">
        <v>207</v>
      </c>
      <c r="B6" s="202"/>
      <c r="C6" s="202"/>
      <c r="D6" s="202"/>
      <c r="E6" s="202"/>
      <c r="F6" s="202"/>
      <c r="G6" s="202"/>
      <c r="M6" s="216"/>
      <c r="N6" s="216"/>
      <c r="O6" s="216"/>
    </row>
    <row r="7" spans="1:15" ht="11.25" customHeight="1">
      <c r="A7" s="202"/>
      <c r="B7" s="202"/>
      <c r="C7" s="202"/>
      <c r="D7" s="202"/>
      <c r="E7" s="202"/>
      <c r="F7" s="202"/>
      <c r="G7" s="202"/>
    </row>
    <row r="8" spans="1:15" ht="11.25" customHeight="1">
      <c r="A8" s="202"/>
      <c r="B8" s="202"/>
      <c r="C8" s="202"/>
      <c r="D8" s="202"/>
      <c r="E8" s="202"/>
      <c r="F8" s="202"/>
      <c r="G8" s="202"/>
    </row>
    <row r="9" spans="1:15" ht="11.25" customHeight="1">
      <c r="A9" s="202"/>
      <c r="B9" s="202"/>
      <c r="C9" s="202"/>
      <c r="D9" s="202"/>
      <c r="E9" s="202"/>
      <c r="F9" s="202"/>
      <c r="G9" s="202"/>
    </row>
    <row r="10" spans="1:15" ht="11.25" customHeight="1">
      <c r="A10" s="202"/>
      <c r="B10" s="202"/>
      <c r="C10" s="202"/>
      <c r="D10" s="202"/>
      <c r="E10" s="202"/>
      <c r="F10" s="202"/>
      <c r="G10" s="202"/>
    </row>
    <row r="11" spans="1:15" ht="11.25" customHeight="1">
      <c r="A11" s="202"/>
      <c r="B11" s="202"/>
      <c r="C11" s="202"/>
      <c r="D11" s="202"/>
      <c r="E11" s="202"/>
      <c r="F11" s="202"/>
      <c r="G11" s="202"/>
    </row>
    <row r="12" spans="1:15" ht="11.25" customHeight="1">
      <c r="A12" s="202"/>
      <c r="B12" s="202"/>
      <c r="C12" s="202"/>
      <c r="D12" s="202"/>
      <c r="E12" s="202"/>
      <c r="F12" s="202"/>
      <c r="G12" s="202"/>
    </row>
    <row r="13" spans="1:15" ht="11.25" customHeight="1">
      <c r="A13" s="202"/>
      <c r="B13" s="202"/>
      <c r="C13" s="202"/>
      <c r="D13" s="202"/>
      <c r="E13" s="202"/>
      <c r="F13" s="202"/>
      <c r="G13" s="202"/>
    </row>
    <row r="14" spans="1:15" ht="11.25" customHeight="1">
      <c r="A14" s="202"/>
      <c r="B14" s="202"/>
      <c r="C14" s="202"/>
      <c r="D14" s="202"/>
      <c r="E14" s="202"/>
      <c r="F14" s="202"/>
      <c r="G14" s="202"/>
    </row>
    <row r="15" spans="1:15" ht="11.25" customHeight="1">
      <c r="A15" s="202"/>
      <c r="B15" s="202"/>
      <c r="C15" s="202"/>
      <c r="D15" s="202"/>
      <c r="E15" s="202"/>
      <c r="F15" s="202"/>
      <c r="G15" s="202"/>
    </row>
    <row r="16" spans="1:15" ht="11.25" customHeight="1">
      <c r="A16" s="202"/>
      <c r="B16" s="202"/>
      <c r="C16" s="202"/>
      <c r="D16" s="202"/>
      <c r="E16" s="202"/>
      <c r="F16" s="202"/>
      <c r="G16" s="202"/>
    </row>
    <row r="17" spans="1:7" ht="11.25" customHeight="1">
      <c r="A17" s="202"/>
      <c r="B17" s="202"/>
      <c r="C17" s="202"/>
      <c r="D17" s="202"/>
      <c r="E17" s="202"/>
      <c r="F17" s="202"/>
      <c r="G17" s="202"/>
    </row>
    <row r="18" spans="1:7" ht="11.25" customHeight="1">
      <c r="A18" s="202"/>
      <c r="B18" s="202"/>
      <c r="C18" s="202"/>
      <c r="D18" s="202"/>
      <c r="E18" s="202"/>
      <c r="F18" s="202"/>
      <c r="G18" s="202"/>
    </row>
    <row r="19" spans="1:7" ht="11.25" customHeight="1">
      <c r="A19" s="202"/>
      <c r="B19" s="202"/>
      <c r="C19" s="202"/>
      <c r="D19" s="202"/>
      <c r="E19" s="202"/>
      <c r="F19" s="202"/>
      <c r="G19" s="202"/>
    </row>
    <row r="20" spans="1:7" ht="11.25" customHeight="1">
      <c r="A20" s="202"/>
      <c r="B20" s="202"/>
      <c r="C20" s="202"/>
      <c r="D20" s="202"/>
      <c r="E20" s="202"/>
      <c r="F20" s="202"/>
      <c r="G20" s="202"/>
    </row>
    <row r="21" spans="1:7" ht="11.25" customHeight="1">
      <c r="A21" s="202"/>
      <c r="B21" s="202"/>
      <c r="C21" s="202"/>
      <c r="D21" s="202"/>
      <c r="E21" s="202"/>
      <c r="F21" s="202"/>
      <c r="G21" s="202"/>
    </row>
    <row r="22" spans="1:7" ht="11.25" customHeight="1">
      <c r="A22" s="202"/>
      <c r="B22" s="202"/>
      <c r="C22" s="202"/>
      <c r="D22" s="202"/>
      <c r="E22" s="202"/>
      <c r="F22" s="202"/>
      <c r="G22" s="202"/>
    </row>
    <row r="23" spans="1:7" ht="11.25" customHeight="1">
      <c r="A23" s="202"/>
      <c r="B23" s="202"/>
      <c r="C23" s="202"/>
      <c r="D23" s="202"/>
      <c r="E23" s="202"/>
      <c r="F23" s="202"/>
      <c r="G23" s="202"/>
    </row>
    <row r="24" spans="1:7" ht="11.25" customHeight="1">
      <c r="A24" s="202"/>
      <c r="B24" s="202"/>
      <c r="C24" s="202"/>
      <c r="D24" s="202"/>
      <c r="E24" s="202"/>
      <c r="F24" s="202"/>
      <c r="G24" s="202"/>
    </row>
    <row r="25" spans="1:7" ht="11.25" customHeight="1"/>
    <row r="36" spans="1:7" ht="5.15" customHeight="1">
      <c r="A36" s="202"/>
      <c r="B36" s="202"/>
      <c r="C36" s="202"/>
      <c r="D36" s="202"/>
      <c r="E36" s="202"/>
      <c r="F36" s="202"/>
      <c r="G36" s="202"/>
    </row>
    <row r="47" spans="1:7" ht="5.15" customHeight="1">
      <c r="A47" s="202"/>
      <c r="B47" s="202"/>
      <c r="C47" s="202"/>
      <c r="D47" s="202"/>
      <c r="F47" s="202"/>
      <c r="G47" s="202"/>
    </row>
    <row r="49" spans="1:12" ht="5.15" customHeight="1"/>
    <row r="53" spans="1:12" ht="12.75" customHeight="1"/>
    <row r="54" spans="1:12" ht="12.75" customHeight="1">
      <c r="A54" s="202"/>
      <c r="B54" s="202"/>
      <c r="C54" s="202"/>
      <c r="D54" s="202"/>
      <c r="F54" s="202"/>
      <c r="G54" s="202"/>
    </row>
    <row r="55" spans="1:12" ht="12.75" customHeight="1">
      <c r="J55" s="203"/>
    </row>
    <row r="56" spans="1:12" ht="12.75" customHeight="1"/>
    <row r="62" spans="1:12">
      <c r="L62" s="275"/>
    </row>
    <row r="63" spans="1:12">
      <c r="L63" s="275"/>
    </row>
  </sheetData>
  <printOptions horizontalCentered="1" verticalCentered="1"/>
  <pageMargins left="0.11811023622047245" right="0.11811023622047245" top="0.31496062992125984" bottom="0" header="0" footer="0"/>
  <pageSetup scale="8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pageSetUpPr fitToPage="1"/>
  </sheetPr>
  <dimension ref="A1:N86"/>
  <sheetViews>
    <sheetView topLeftCell="C2" zoomScaleNormal="100" zoomScaleSheetLayoutView="100" workbookViewId="0">
      <selection activeCell="C26" sqref="C26"/>
    </sheetView>
  </sheetViews>
  <sheetFormatPr defaultColWidth="11.453125" defaultRowHeight="12.5"/>
  <cols>
    <col min="1" max="1" width="4.453125" style="195" customWidth="1"/>
    <col min="2" max="7" width="11.453125" style="195" customWidth="1"/>
    <col min="8" max="8" width="2.453125" style="195" customWidth="1"/>
    <col min="9" max="14" width="11.453125" style="195" customWidth="1"/>
    <col min="15" max="16384" width="11.453125" style="195"/>
  </cols>
  <sheetData>
    <row r="1" spans="1:14" ht="12.25" customHeight="1"/>
    <row r="2" spans="1:14" ht="16.5" customHeight="1" thickBot="1">
      <c r="A2" s="197"/>
      <c r="B2" s="197"/>
      <c r="C2" s="197"/>
      <c r="D2" s="197"/>
      <c r="E2" s="197"/>
      <c r="F2" s="197"/>
      <c r="G2" s="197"/>
      <c r="H2" s="197"/>
      <c r="I2" s="197"/>
      <c r="J2" s="197"/>
      <c r="K2" s="197"/>
      <c r="L2" s="197"/>
      <c r="M2" s="197"/>
    </row>
    <row r="3" spans="1:14" ht="4.75" customHeight="1"/>
    <row r="4" spans="1:14" ht="13.5" thickBot="1">
      <c r="A4" s="344" t="s">
        <v>69</v>
      </c>
      <c r="B4" s="201"/>
      <c r="C4" s="200"/>
      <c r="D4" s="200"/>
      <c r="E4" s="200"/>
      <c r="F4" s="200"/>
      <c r="G4" s="200"/>
      <c r="H4" s="200"/>
      <c r="I4" s="200"/>
      <c r="J4" s="200"/>
      <c r="K4" s="200"/>
      <c r="L4" s="200"/>
      <c r="M4" s="200"/>
    </row>
    <row r="5" spans="1:14" ht="13.75" customHeight="1">
      <c r="A5" s="202"/>
      <c r="B5" s="202"/>
      <c r="C5" s="202"/>
      <c r="D5" s="202"/>
      <c r="E5" s="202"/>
      <c r="F5" s="202"/>
      <c r="G5" s="202"/>
      <c r="N5" s="224"/>
    </row>
    <row r="6" spans="1:14" ht="13.75" customHeight="1">
      <c r="A6" s="202"/>
      <c r="B6" s="202"/>
      <c r="C6" s="202"/>
      <c r="D6" s="202"/>
      <c r="E6" s="202"/>
      <c r="F6" s="202"/>
      <c r="G6" s="202"/>
    </row>
    <row r="7" spans="1:14" ht="13.75" customHeight="1">
      <c r="A7" s="202"/>
      <c r="B7" s="202"/>
      <c r="C7" s="202"/>
      <c r="D7" s="202"/>
      <c r="E7" s="202"/>
      <c r="F7" s="202"/>
      <c r="G7" s="202"/>
    </row>
    <row r="8" spans="1:14" ht="13.75" customHeight="1">
      <c r="A8" s="202"/>
      <c r="B8" s="202"/>
      <c r="C8" s="202"/>
      <c r="D8" s="202"/>
      <c r="E8" s="202"/>
      <c r="F8" s="202"/>
      <c r="G8" s="202"/>
    </row>
    <row r="9" spans="1:14" ht="13.75" customHeight="1">
      <c r="A9" s="202"/>
      <c r="B9" s="202"/>
      <c r="C9" s="202"/>
      <c r="D9" s="202"/>
      <c r="E9" s="202"/>
      <c r="F9" s="202"/>
      <c r="G9" s="202"/>
    </row>
    <row r="10" spans="1:14" ht="13.75" customHeight="1">
      <c r="A10" s="202"/>
      <c r="B10" s="202"/>
      <c r="C10" s="202"/>
      <c r="D10" s="202"/>
      <c r="E10" s="202"/>
      <c r="F10" s="202"/>
      <c r="G10" s="202"/>
    </row>
    <row r="11" spans="1:14" ht="13.75" customHeight="1">
      <c r="A11" s="202"/>
      <c r="B11" s="202"/>
      <c r="C11" s="202"/>
      <c r="D11" s="202"/>
      <c r="E11" s="202"/>
      <c r="F11" s="202"/>
      <c r="G11" s="202"/>
    </row>
    <row r="12" spans="1:14" ht="13.75" customHeight="1">
      <c r="A12" s="202"/>
      <c r="B12" s="202"/>
      <c r="C12" s="202"/>
      <c r="D12" s="202"/>
      <c r="E12" s="202"/>
      <c r="F12" s="202"/>
      <c r="G12" s="202"/>
    </row>
    <row r="13" spans="1:14" ht="13.75" customHeight="1">
      <c r="A13" s="202"/>
      <c r="B13" s="202"/>
      <c r="C13" s="202"/>
      <c r="D13" s="202"/>
      <c r="E13" s="202"/>
      <c r="F13" s="202"/>
      <c r="G13" s="202"/>
    </row>
    <row r="14" spans="1:14" ht="13.75" customHeight="1">
      <c r="A14" s="202"/>
      <c r="B14" s="202"/>
      <c r="C14" s="202"/>
      <c r="D14" s="202"/>
      <c r="E14" s="202"/>
      <c r="F14" s="202"/>
      <c r="G14" s="202"/>
    </row>
    <row r="15" spans="1:14" ht="13.75" customHeight="1">
      <c r="A15" s="202"/>
      <c r="B15" s="202"/>
      <c r="C15" s="202"/>
      <c r="D15" s="202"/>
      <c r="E15" s="202"/>
      <c r="F15" s="202"/>
      <c r="G15" s="202"/>
    </row>
    <row r="16" spans="1:14" ht="13.75" customHeight="1">
      <c r="A16" s="202"/>
      <c r="B16" s="202"/>
      <c r="C16" s="202"/>
      <c r="D16" s="202"/>
      <c r="E16" s="202"/>
      <c r="F16" s="202"/>
      <c r="G16" s="202"/>
    </row>
    <row r="17" spans="1:7" ht="13.75" customHeight="1">
      <c r="A17" s="202"/>
      <c r="B17" s="202"/>
      <c r="C17" s="202"/>
      <c r="D17" s="202"/>
      <c r="E17" s="202"/>
      <c r="F17" s="202"/>
      <c r="G17" s="202"/>
    </row>
    <row r="18" spans="1:7" ht="13.75" customHeight="1">
      <c r="A18" s="202"/>
      <c r="B18" s="202"/>
      <c r="C18" s="202"/>
      <c r="D18" s="202"/>
      <c r="E18" s="202"/>
      <c r="F18" s="202"/>
      <c r="G18" s="202"/>
    </row>
    <row r="19" spans="1:7" ht="13.75" customHeight="1">
      <c r="A19" s="202"/>
      <c r="B19" s="202"/>
      <c r="C19" s="202"/>
      <c r="D19" s="202"/>
      <c r="E19" s="202"/>
      <c r="F19" s="202"/>
      <c r="G19" s="202"/>
    </row>
    <row r="20" spans="1:7" ht="13.75" customHeight="1">
      <c r="A20" s="202"/>
      <c r="B20" s="202"/>
      <c r="C20" s="202"/>
      <c r="D20" s="202"/>
      <c r="E20" s="202"/>
      <c r="F20" s="202"/>
      <c r="G20" s="202"/>
    </row>
    <row r="21" spans="1:7" ht="13.75" customHeight="1">
      <c r="A21" s="202"/>
      <c r="B21" s="202"/>
      <c r="C21" s="202"/>
      <c r="D21" s="202"/>
      <c r="E21" s="202"/>
      <c r="F21" s="202"/>
      <c r="G21" s="202"/>
    </row>
    <row r="22" spans="1:7" ht="13.75" customHeight="1">
      <c r="A22" s="202"/>
      <c r="B22" s="202"/>
      <c r="C22" s="202"/>
      <c r="D22" s="202"/>
      <c r="E22" s="202"/>
      <c r="F22" s="202"/>
      <c r="G22" s="202"/>
    </row>
    <row r="23" spans="1:7" ht="13.75" customHeight="1">
      <c r="A23" s="202"/>
      <c r="B23" s="202"/>
      <c r="C23" s="202"/>
      <c r="D23" s="202"/>
      <c r="E23" s="202"/>
      <c r="F23" s="202"/>
      <c r="G23" s="202"/>
    </row>
    <row r="24" spans="1:7" ht="13.75" customHeight="1">
      <c r="A24" s="202"/>
      <c r="B24" s="202"/>
      <c r="C24" s="202"/>
      <c r="D24" s="202"/>
      <c r="E24" s="202"/>
      <c r="F24" s="202"/>
      <c r="G24" s="202"/>
    </row>
    <row r="25" spans="1:7" ht="13.75" customHeight="1">
      <c r="A25" s="202"/>
      <c r="B25" s="202"/>
      <c r="C25" s="202"/>
      <c r="D25" s="202"/>
      <c r="E25" s="202"/>
      <c r="F25" s="202"/>
      <c r="G25" s="202"/>
    </row>
    <row r="26" spans="1:7" ht="13.75" customHeight="1">
      <c r="A26" s="202"/>
      <c r="B26" s="202"/>
      <c r="C26" s="202"/>
      <c r="D26" s="202"/>
      <c r="E26" s="202"/>
      <c r="F26" s="202"/>
      <c r="G26" s="202"/>
    </row>
    <row r="27" spans="1:7" ht="13.75" customHeight="1">
      <c r="A27" s="202"/>
      <c r="B27" s="202"/>
      <c r="C27" s="202"/>
      <c r="D27" s="202"/>
      <c r="E27" s="202"/>
      <c r="F27" s="202"/>
      <c r="G27" s="202"/>
    </row>
    <row r="28" spans="1:7" ht="13.75" customHeight="1">
      <c r="A28" s="202"/>
      <c r="B28" s="202"/>
      <c r="C28" s="202"/>
      <c r="D28" s="202"/>
      <c r="E28" s="202"/>
      <c r="F28" s="202"/>
      <c r="G28" s="202"/>
    </row>
    <row r="29" spans="1:7" ht="13.75" customHeight="1">
      <c r="A29" s="202"/>
      <c r="B29" s="202"/>
      <c r="C29" s="202"/>
      <c r="D29" s="202"/>
      <c r="E29" s="202"/>
      <c r="F29" s="202"/>
      <c r="G29" s="202"/>
    </row>
    <row r="30" spans="1:7" ht="13.75" customHeight="1">
      <c r="A30" s="202"/>
      <c r="B30" s="202"/>
      <c r="C30" s="202"/>
      <c r="D30" s="202"/>
      <c r="E30" s="202"/>
      <c r="F30" s="202"/>
      <c r="G30" s="202"/>
    </row>
    <row r="31" spans="1:7" ht="13.75" customHeight="1">
      <c r="A31" s="202"/>
      <c r="B31" s="202"/>
      <c r="C31" s="202"/>
      <c r="D31" s="202"/>
      <c r="E31" s="232"/>
      <c r="F31" s="202"/>
      <c r="G31" s="202"/>
    </row>
    <row r="32" spans="1:7" ht="13.75" customHeight="1"/>
    <row r="33" spans="1:7" ht="13.75" customHeight="1"/>
    <row r="34" spans="1:7" ht="13.75" customHeight="1"/>
    <row r="35" spans="1:7" ht="13.75" customHeight="1"/>
    <row r="36" spans="1:7" ht="13.75" customHeight="1"/>
    <row r="37" spans="1:7" ht="13.75" customHeight="1"/>
    <row r="38" spans="1:7" ht="13.75" customHeight="1"/>
    <row r="39" spans="1:7" ht="13.75" customHeight="1"/>
    <row r="40" spans="1:7" ht="13.75" customHeight="1"/>
    <row r="41" spans="1:7" ht="13.75" customHeight="1"/>
    <row r="42" spans="1:7" ht="13.75" customHeight="1"/>
    <row r="43" spans="1:7" ht="13.75" customHeight="1">
      <c r="A43" s="202"/>
      <c r="B43" s="202"/>
      <c r="C43" s="202"/>
      <c r="D43" s="202"/>
      <c r="E43" s="202"/>
      <c r="F43" s="202"/>
      <c r="G43" s="202"/>
    </row>
    <row r="44" spans="1:7" ht="13.75" customHeight="1"/>
    <row r="45" spans="1:7" ht="13.75" customHeight="1"/>
    <row r="46" spans="1:7" ht="13.75" customHeight="1"/>
    <row r="47" spans="1:7" ht="13.75" customHeight="1"/>
    <row r="48" spans="1:7" ht="13.75" customHeight="1"/>
    <row r="49" spans="1:12" ht="13.75" customHeight="1"/>
    <row r="50" spans="1:12" ht="13.75" customHeight="1"/>
    <row r="51" spans="1:12" ht="13.75" customHeight="1"/>
    <row r="52" spans="1:12" ht="13.75" customHeight="1"/>
    <row r="53" spans="1:12" ht="13.75" customHeight="1"/>
    <row r="54" spans="1:12" ht="13.75" customHeight="1">
      <c r="A54" s="202"/>
      <c r="B54" s="202"/>
      <c r="C54" s="202"/>
      <c r="D54" s="202"/>
      <c r="F54" s="202"/>
      <c r="G54" s="202"/>
    </row>
    <row r="55" spans="1:12" ht="13.75" customHeight="1"/>
    <row r="56" spans="1:12" ht="13.75" customHeight="1"/>
    <row r="57" spans="1:12" ht="13.75" customHeight="1"/>
    <row r="58" spans="1:12" ht="13.75" customHeight="1"/>
    <row r="59" spans="1:12" ht="13.75" customHeight="1"/>
    <row r="60" spans="1:12" ht="13.75" customHeight="1"/>
    <row r="61" spans="1:12" ht="13.75" customHeight="1"/>
    <row r="62" spans="1:12" ht="13.75" customHeight="1">
      <c r="L62" s="275"/>
    </row>
    <row r="63" spans="1:12" ht="13.75" customHeight="1">
      <c r="L63" s="275"/>
    </row>
    <row r="64" spans="1:12" ht="13.75" customHeight="1"/>
    <row r="65" ht="13.75" customHeight="1"/>
    <row r="66" ht="13.75" customHeight="1"/>
    <row r="67" ht="13.75" customHeight="1"/>
    <row r="68" ht="13.75" customHeight="1"/>
    <row r="69" ht="13.75" customHeight="1"/>
    <row r="70" ht="13.75" customHeight="1"/>
    <row r="71" ht="13.75" customHeight="1"/>
    <row r="72" ht="13.75" customHeight="1"/>
    <row r="73" ht="13.75" customHeight="1"/>
    <row r="74" ht="13.75" customHeight="1"/>
    <row r="75" ht="13.75" customHeight="1"/>
    <row r="76" ht="13.75" customHeight="1"/>
    <row r="77" ht="13.75" customHeight="1"/>
    <row r="78" ht="13.75" customHeight="1"/>
    <row r="79" ht="25.5" customHeight="1"/>
    <row r="80" ht="13.75" customHeight="1"/>
    <row r="81" spans="1:7" ht="13.75" customHeight="1"/>
    <row r="82" spans="1:7" ht="13.75" customHeight="1"/>
    <row r="83" spans="1:7" ht="13.75" customHeight="1"/>
    <row r="84" spans="1:7" ht="13.75" customHeight="1">
      <c r="A84" s="202"/>
      <c r="B84" s="202"/>
      <c r="C84" s="202"/>
      <c r="D84" s="202"/>
      <c r="F84" s="202"/>
      <c r="G84" s="202"/>
    </row>
    <row r="85" spans="1:7" ht="13.75" customHeight="1"/>
    <row r="86" spans="1:7" ht="13.75" customHeight="1"/>
  </sheetData>
  <printOptions horizontalCentered="1" verticalCentered="1"/>
  <pageMargins left="0.11811023622047245" right="0.11811023622047245" top="0.31496062992125984" bottom="0" header="0" footer="0"/>
  <pageSetup scale="7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207"/>
  <sheetViews>
    <sheetView topLeftCell="A36" zoomScale="85" zoomScaleNormal="85" workbookViewId="0">
      <pane xSplit="2" topLeftCell="J1" activePane="topRight" state="frozen"/>
      <selection activeCell="E12" sqref="E12"/>
      <selection pane="topRight" activeCell="N70" sqref="N70"/>
    </sheetView>
  </sheetViews>
  <sheetFormatPr defaultColWidth="11.453125" defaultRowHeight="12.5" outlineLevelRow="2"/>
  <cols>
    <col min="1" max="1" width="2.7265625" style="70" customWidth="1"/>
    <col min="2" max="2" width="32.7265625" style="70" customWidth="1"/>
    <col min="3" max="5" width="11.54296875" style="70" hidden="1" customWidth="1"/>
    <col min="6" max="7" width="11.1796875" style="70" hidden="1" customWidth="1"/>
    <col min="8" max="9" width="12.453125" style="70" hidden="1" customWidth="1"/>
    <col min="10" max="11" width="12.453125" style="70" customWidth="1"/>
    <col min="12" max="12" width="9.54296875" style="70" customWidth="1"/>
    <col min="13" max="13" width="11" style="70" customWidth="1"/>
    <col min="14" max="14" width="11.1796875" style="70" customWidth="1"/>
    <col min="15" max="15" width="12.54296875" style="104" bestFit="1" customWidth="1"/>
    <col min="16" max="16" width="10.81640625" style="70" customWidth="1"/>
    <col min="17" max="17" width="10.81640625" style="104" customWidth="1"/>
    <col min="18" max="18" width="13.26953125" style="70" bestFit="1" customWidth="1"/>
    <col min="19" max="20" width="12.7265625" style="70" bestFit="1" customWidth="1"/>
    <col min="21" max="16384" width="11.453125" style="70"/>
  </cols>
  <sheetData>
    <row r="1" spans="2:20" ht="14">
      <c r="B1" s="68"/>
      <c r="C1" s="68"/>
      <c r="D1" s="68"/>
      <c r="E1" s="68"/>
      <c r="F1" s="68"/>
      <c r="G1" s="68"/>
      <c r="H1" s="68"/>
      <c r="I1" s="68"/>
      <c r="J1" s="68"/>
      <c r="K1" s="68"/>
      <c r="L1" s="68"/>
      <c r="M1" s="68"/>
      <c r="N1" s="68"/>
      <c r="O1" s="69"/>
      <c r="Q1" s="69"/>
    </row>
    <row r="2" spans="2:20" ht="14">
      <c r="B2" s="71"/>
      <c r="C2" s="72"/>
      <c r="D2" s="72"/>
      <c r="E2" s="72"/>
      <c r="F2" s="72"/>
      <c r="G2" s="72"/>
      <c r="H2" s="72"/>
      <c r="I2" s="72"/>
      <c r="J2" s="72"/>
      <c r="K2" s="72"/>
      <c r="L2" s="72"/>
      <c r="M2" s="72"/>
      <c r="N2" s="72"/>
      <c r="O2" s="73"/>
      <c r="Q2" s="73"/>
    </row>
    <row r="3" spans="2:20" ht="11.25" customHeight="1">
      <c r="B3" s="327" t="s">
        <v>486</v>
      </c>
      <c r="C3" s="336" t="s">
        <v>37</v>
      </c>
      <c r="D3" s="336" t="s">
        <v>90</v>
      </c>
      <c r="E3" s="336" t="s">
        <v>102</v>
      </c>
      <c r="F3" s="336" t="s">
        <v>408</v>
      </c>
      <c r="G3" s="336" t="s">
        <v>409</v>
      </c>
      <c r="H3" s="336" t="s">
        <v>410</v>
      </c>
      <c r="I3" s="336" t="s">
        <v>439</v>
      </c>
      <c r="J3" s="336" t="s">
        <v>440</v>
      </c>
      <c r="K3" s="336" t="s">
        <v>441</v>
      </c>
      <c r="L3" s="336" t="s">
        <v>461</v>
      </c>
      <c r="M3" s="336" t="s">
        <v>462</v>
      </c>
      <c r="N3" s="336" t="s">
        <v>463</v>
      </c>
      <c r="O3" s="337" t="s">
        <v>186</v>
      </c>
      <c r="P3" s="74"/>
      <c r="Q3" s="75"/>
    </row>
    <row r="4" spans="2:20" ht="11.25" customHeight="1">
      <c r="B4" s="328" t="s">
        <v>0</v>
      </c>
      <c r="C4" s="338"/>
      <c r="D4" s="338"/>
      <c r="E4" s="338"/>
      <c r="F4" s="338"/>
      <c r="G4" s="338"/>
      <c r="H4" s="338"/>
      <c r="I4" s="338"/>
      <c r="J4" s="338"/>
      <c r="K4" s="338"/>
      <c r="L4" s="338"/>
      <c r="M4" s="338"/>
      <c r="N4" s="338"/>
      <c r="O4" s="339"/>
      <c r="P4" s="76"/>
      <c r="Q4" s="76"/>
    </row>
    <row r="5" spans="2:20" s="81" customFormat="1" ht="11.25" customHeight="1">
      <c r="B5" s="77" t="s">
        <v>110</v>
      </c>
      <c r="C5" s="78">
        <f t="shared" ref="C5:I5" si="0">+C6+C7+C8</f>
        <v>0</v>
      </c>
      <c r="D5" s="78">
        <f t="shared" si="0"/>
        <v>0</v>
      </c>
      <c r="E5" s="78">
        <f t="shared" si="0"/>
        <v>0</v>
      </c>
      <c r="F5" s="78">
        <f t="shared" si="0"/>
        <v>0</v>
      </c>
      <c r="G5" s="78">
        <f t="shared" si="0"/>
        <v>0</v>
      </c>
      <c r="H5" s="78">
        <f t="shared" si="0"/>
        <v>0</v>
      </c>
      <c r="I5" s="78">
        <f t="shared" si="0"/>
        <v>0</v>
      </c>
      <c r="J5" s="78">
        <f>+J6+J7+J8</f>
        <v>3881809.77</v>
      </c>
      <c r="K5" s="78">
        <f t="shared" ref="K5:N5" si="1">+K6+K7+K8</f>
        <v>3882001.17</v>
      </c>
      <c r="L5" s="78">
        <f t="shared" si="1"/>
        <v>7554828.6399999997</v>
      </c>
      <c r="M5" s="78">
        <f t="shared" si="1"/>
        <v>7444553.2799999993</v>
      </c>
      <c r="N5" s="78">
        <f t="shared" si="1"/>
        <v>12078834.65</v>
      </c>
      <c r="O5" s="79">
        <f>N5/$N$35</f>
        <v>0.4934778135384339</v>
      </c>
      <c r="P5" s="79"/>
      <c r="Q5" s="79"/>
      <c r="R5" s="80"/>
    </row>
    <row r="6" spans="2:20" s="81" customFormat="1" ht="11.25" customHeight="1">
      <c r="B6" s="77" t="s">
        <v>511</v>
      </c>
      <c r="C6" s="78"/>
      <c r="D6" s="78"/>
      <c r="E6" s="78"/>
      <c r="F6" s="78"/>
      <c r="G6" s="78"/>
      <c r="H6" s="78"/>
      <c r="I6" s="78"/>
      <c r="J6" s="78">
        <v>3881809.77</v>
      </c>
      <c r="K6" s="78">
        <v>3882001.17</v>
      </c>
      <c r="L6" s="78">
        <v>5954828.6399999997</v>
      </c>
      <c r="M6" s="78">
        <v>5839818.5899999999</v>
      </c>
      <c r="N6" s="78">
        <v>4469193.17</v>
      </c>
      <c r="O6" s="79">
        <f t="shared" ref="O6:O8" si="2">N6/$N$35</f>
        <v>0.1825877858020436</v>
      </c>
      <c r="P6" s="79"/>
      <c r="Q6" s="79"/>
      <c r="R6" s="80"/>
    </row>
    <row r="7" spans="2:20" s="81" customFormat="1" ht="11.25" customHeight="1">
      <c r="B7" s="77" t="s">
        <v>512</v>
      </c>
      <c r="C7" s="78"/>
      <c r="D7" s="78"/>
      <c r="E7" s="78"/>
      <c r="F7" s="78"/>
      <c r="G7" s="78"/>
      <c r="H7" s="78"/>
      <c r="I7" s="78"/>
      <c r="J7" s="78">
        <v>0</v>
      </c>
      <c r="K7" s="78">
        <v>0</v>
      </c>
      <c r="L7" s="78">
        <v>0</v>
      </c>
      <c r="M7" s="78">
        <v>0</v>
      </c>
      <c r="N7" s="78">
        <v>6000000</v>
      </c>
      <c r="O7" s="79">
        <f t="shared" si="2"/>
        <v>0.24512852166832197</v>
      </c>
      <c r="P7" s="79"/>
      <c r="Q7" s="79"/>
      <c r="R7" s="80"/>
    </row>
    <row r="8" spans="2:20" s="81" customFormat="1" ht="11.25" customHeight="1">
      <c r="B8" s="77" t="s">
        <v>513</v>
      </c>
      <c r="C8" s="78"/>
      <c r="D8" s="78"/>
      <c r="E8" s="78"/>
      <c r="F8" s="78"/>
      <c r="G8" s="78"/>
      <c r="H8" s="78"/>
      <c r="I8" s="78"/>
      <c r="J8" s="78">
        <v>0</v>
      </c>
      <c r="K8" s="78">
        <v>0</v>
      </c>
      <c r="L8" s="78">
        <v>1600000</v>
      </c>
      <c r="M8" s="78">
        <v>1604734.69</v>
      </c>
      <c r="N8" s="78">
        <v>1609641.48</v>
      </c>
      <c r="O8" s="79">
        <f t="shared" si="2"/>
        <v>6.5761506068068312E-2</v>
      </c>
      <c r="P8" s="79"/>
      <c r="Q8" s="79"/>
      <c r="R8" s="80"/>
    </row>
    <row r="9" spans="2:20" s="81" customFormat="1" ht="11.25" customHeight="1">
      <c r="B9" s="77" t="s">
        <v>224</v>
      </c>
      <c r="C9" s="78"/>
      <c r="D9" s="78">
        <f>+D10+D14+D18+D22+D26+D30</f>
        <v>0</v>
      </c>
      <c r="E9" s="78">
        <f t="shared" ref="E9:N9" si="3">+E10+E14+E18+E22+E26+E30</f>
        <v>0</v>
      </c>
      <c r="F9" s="78">
        <f t="shared" si="3"/>
        <v>0</v>
      </c>
      <c r="G9" s="78">
        <f t="shared" si="3"/>
        <v>0</v>
      </c>
      <c r="H9" s="78">
        <f t="shared" si="3"/>
        <v>0</v>
      </c>
      <c r="I9" s="78">
        <f t="shared" si="3"/>
        <v>0</v>
      </c>
      <c r="J9" s="78">
        <f t="shared" si="3"/>
        <v>0</v>
      </c>
      <c r="K9" s="78">
        <f t="shared" si="3"/>
        <v>0</v>
      </c>
      <c r="L9" s="78">
        <f t="shared" si="3"/>
        <v>4162612.5</v>
      </c>
      <c r="M9" s="78">
        <f t="shared" si="3"/>
        <v>4198487.5</v>
      </c>
      <c r="N9" s="78">
        <f t="shared" si="3"/>
        <v>12398121.189999999</v>
      </c>
      <c r="O9" s="79">
        <f t="shared" ref="O9:O35" si="4">N9/$N$35</f>
        <v>0.5065221864615661</v>
      </c>
      <c r="P9" s="79"/>
      <c r="Q9" s="79"/>
      <c r="R9" s="80"/>
      <c r="S9" s="305"/>
      <c r="T9" s="305"/>
    </row>
    <row r="10" spans="2:20" s="81" customFormat="1" ht="11.25" hidden="1" customHeight="1" outlineLevel="1">
      <c r="B10" s="493" t="s">
        <v>168</v>
      </c>
      <c r="C10" s="78"/>
      <c r="D10" s="78"/>
      <c r="E10" s="78"/>
      <c r="F10" s="78"/>
      <c r="G10" s="78"/>
      <c r="H10" s="78"/>
      <c r="I10" s="78"/>
      <c r="J10" s="78">
        <f t="shared" ref="J10:K10" si="5">SUM(J11:J13)</f>
        <v>0</v>
      </c>
      <c r="K10" s="78">
        <f t="shared" si="5"/>
        <v>0</v>
      </c>
      <c r="L10" s="78">
        <f>SUM(L11:L13)</f>
        <v>2974270.84</v>
      </c>
      <c r="M10" s="78">
        <f>SUM(M11:M13)</f>
        <v>2999895.84</v>
      </c>
      <c r="N10" s="78">
        <f>SUM(N11:N13)</f>
        <v>3026375</v>
      </c>
      <c r="O10" s="79">
        <f t="shared" si="4"/>
        <v>0.12364180496066132</v>
      </c>
      <c r="P10" s="79"/>
      <c r="Q10" s="79"/>
    </row>
    <row r="11" spans="2:20" s="81" customFormat="1" ht="12.25" hidden="1" customHeight="1" outlineLevel="2">
      <c r="B11" s="494" t="s">
        <v>91</v>
      </c>
      <c r="C11" s="78"/>
      <c r="D11" s="78"/>
      <c r="E11" s="78"/>
      <c r="F11" s="78"/>
      <c r="G11" s="78"/>
      <c r="H11" s="78"/>
      <c r="I11" s="78"/>
      <c r="J11" s="78">
        <v>0</v>
      </c>
      <c r="K11" s="78">
        <v>0</v>
      </c>
      <c r="L11" s="78">
        <v>3000000</v>
      </c>
      <c r="M11" s="78">
        <v>3000000</v>
      </c>
      <c r="N11" s="78">
        <v>3000000</v>
      </c>
      <c r="O11" s="79">
        <f t="shared" si="4"/>
        <v>0.12256426083416098</v>
      </c>
      <c r="P11" s="79"/>
      <c r="Q11" s="79"/>
    </row>
    <row r="12" spans="2:20" s="81" customFormat="1" ht="12.25" hidden="1" customHeight="1" outlineLevel="2">
      <c r="B12" s="494" t="s">
        <v>92</v>
      </c>
      <c r="C12" s="78"/>
      <c r="D12" s="78"/>
      <c r="E12" s="78"/>
      <c r="F12" s="78"/>
      <c r="G12" s="78"/>
      <c r="H12" s="78"/>
      <c r="I12" s="78"/>
      <c r="J12" s="78">
        <v>0</v>
      </c>
      <c r="K12" s="78">
        <v>0</v>
      </c>
      <c r="L12" s="78">
        <v>4166.67</v>
      </c>
      <c r="M12" s="78">
        <v>29166.67</v>
      </c>
      <c r="N12" s="78">
        <v>55000</v>
      </c>
      <c r="O12" s="79">
        <f t="shared" si="4"/>
        <v>2.2470114486262847E-3</v>
      </c>
      <c r="P12" s="79"/>
      <c r="Q12" s="79"/>
    </row>
    <row r="13" spans="2:20" s="81" customFormat="1" ht="12.25" hidden="1" customHeight="1" outlineLevel="2">
      <c r="B13" s="494" t="s">
        <v>514</v>
      </c>
      <c r="C13" s="82"/>
      <c r="D13" s="82"/>
      <c r="E13" s="82"/>
      <c r="F13" s="82"/>
      <c r="G13" s="82"/>
      <c r="H13" s="82"/>
      <c r="I13" s="82"/>
      <c r="J13" s="82">
        <v>0</v>
      </c>
      <c r="K13" s="82">
        <v>0</v>
      </c>
      <c r="L13" s="82">
        <v>-29895.83</v>
      </c>
      <c r="M13" s="82">
        <v>-29270.83</v>
      </c>
      <c r="N13" s="82">
        <v>-28625</v>
      </c>
      <c r="O13" s="79">
        <f t="shared" si="4"/>
        <v>-1.1694673221259526E-3</v>
      </c>
      <c r="P13" s="79"/>
      <c r="Q13" s="79"/>
    </row>
    <row r="14" spans="2:20" s="81" customFormat="1" ht="12.25" hidden="1" customHeight="1" outlineLevel="2">
      <c r="B14" s="493" t="s">
        <v>182</v>
      </c>
      <c r="C14" s="82"/>
      <c r="D14" s="82"/>
      <c r="E14" s="82"/>
      <c r="F14" s="82"/>
      <c r="G14" s="82"/>
      <c r="H14" s="82"/>
      <c r="I14" s="82"/>
      <c r="J14" s="82">
        <f t="shared" ref="J14:K14" si="6">SUM(J15:J17)</f>
        <v>0</v>
      </c>
      <c r="K14" s="82">
        <f t="shared" si="6"/>
        <v>0</v>
      </c>
      <c r="L14" s="82">
        <f>SUM(L15:L17)</f>
        <v>1188341.6600000001</v>
      </c>
      <c r="M14" s="82">
        <f>SUM(M15:M17)</f>
        <v>1198591.6600000001</v>
      </c>
      <c r="N14" s="82">
        <f>SUM(N15:N17)</f>
        <v>1209183.3199999998</v>
      </c>
      <c r="O14" s="79">
        <f t="shared" si="4"/>
        <v>4.9400886609598911E-2</v>
      </c>
      <c r="P14" s="79"/>
      <c r="Q14" s="79"/>
    </row>
    <row r="15" spans="2:20" s="81" customFormat="1" ht="12.25" hidden="1" customHeight="1" outlineLevel="2">
      <c r="B15" s="494" t="s">
        <v>91</v>
      </c>
      <c r="C15" s="78"/>
      <c r="D15" s="78"/>
      <c r="E15" s="78"/>
      <c r="F15" s="78"/>
      <c r="G15" s="78"/>
      <c r="H15" s="78"/>
      <c r="I15" s="78"/>
      <c r="J15" s="78">
        <v>0</v>
      </c>
      <c r="K15" s="78">
        <v>0</v>
      </c>
      <c r="L15" s="78">
        <v>1200000</v>
      </c>
      <c r="M15" s="78">
        <v>1200000</v>
      </c>
      <c r="N15" s="78">
        <v>1200000</v>
      </c>
      <c r="O15" s="79">
        <f t="shared" si="4"/>
        <v>4.9025704333664391E-2</v>
      </c>
      <c r="P15" s="79"/>
      <c r="Q15" s="79"/>
    </row>
    <row r="16" spans="2:20" s="81" customFormat="1" ht="12.25" hidden="1" customHeight="1" outlineLevel="2">
      <c r="B16" s="494" t="s">
        <v>92</v>
      </c>
      <c r="C16" s="82"/>
      <c r="D16" s="82"/>
      <c r="E16" s="82"/>
      <c r="F16" s="82"/>
      <c r="G16" s="82"/>
      <c r="H16" s="82"/>
      <c r="I16" s="82"/>
      <c r="J16" s="82">
        <v>0</v>
      </c>
      <c r="K16" s="82">
        <v>0</v>
      </c>
      <c r="L16" s="82">
        <v>333.33</v>
      </c>
      <c r="M16" s="82">
        <v>10333.33</v>
      </c>
      <c r="N16" s="82">
        <v>20666.66</v>
      </c>
      <c r="O16" s="79">
        <f t="shared" si="4"/>
        <v>8.4433130227030712E-4</v>
      </c>
      <c r="P16" s="79"/>
      <c r="Q16" s="79"/>
    </row>
    <row r="17" spans="2:17" s="81" customFormat="1" ht="12.25" hidden="1" customHeight="1" outlineLevel="2">
      <c r="B17" s="494" t="s">
        <v>514</v>
      </c>
      <c r="C17" s="82"/>
      <c r="D17" s="82"/>
      <c r="E17" s="82"/>
      <c r="F17" s="82"/>
      <c r="G17" s="82"/>
      <c r="H17" s="82"/>
      <c r="I17" s="82"/>
      <c r="J17" s="82">
        <v>0</v>
      </c>
      <c r="K17" s="82">
        <v>0</v>
      </c>
      <c r="L17" s="82">
        <v>-11991.67</v>
      </c>
      <c r="M17" s="82">
        <v>-11741.67</v>
      </c>
      <c r="N17" s="82">
        <v>-11483.34</v>
      </c>
      <c r="O17" s="79">
        <f t="shared" si="4"/>
        <v>-4.6914902633578477E-4</v>
      </c>
      <c r="P17" s="79"/>
      <c r="Q17" s="79"/>
    </row>
    <row r="18" spans="2:17" s="81" customFormat="1" ht="12.25" hidden="1" customHeight="1" outlineLevel="2">
      <c r="B18" s="493" t="s">
        <v>190</v>
      </c>
      <c r="C18" s="78"/>
      <c r="D18" s="78"/>
      <c r="E18" s="78"/>
      <c r="F18" s="78"/>
      <c r="G18" s="78"/>
      <c r="H18" s="78"/>
      <c r="I18" s="78"/>
      <c r="J18" s="78">
        <f t="shared" ref="J18:K18" si="7">SUM(J19:J21)</f>
        <v>0</v>
      </c>
      <c r="K18" s="78">
        <f t="shared" si="7"/>
        <v>0</v>
      </c>
      <c r="L18" s="78">
        <f>SUM(L19:L21)</f>
        <v>0</v>
      </c>
      <c r="M18" s="78">
        <f>SUM(M19:M21)</f>
        <v>0</v>
      </c>
      <c r="N18" s="78">
        <f>SUM(N19:N21)</f>
        <v>748245.55</v>
      </c>
      <c r="O18" s="79">
        <f t="shared" si="4"/>
        <v>3.0569387586066751E-2</v>
      </c>
      <c r="P18" s="79"/>
      <c r="Q18" s="79"/>
    </row>
    <row r="19" spans="2:17" s="81" customFormat="1" ht="12.25" hidden="1" customHeight="1" outlineLevel="2">
      <c r="B19" s="494" t="s">
        <v>91</v>
      </c>
      <c r="C19" s="82"/>
      <c r="D19" s="82"/>
      <c r="E19" s="82"/>
      <c r="F19" s="82"/>
      <c r="G19" s="82"/>
      <c r="H19" s="82"/>
      <c r="I19" s="82"/>
      <c r="J19" s="82">
        <v>0</v>
      </c>
      <c r="K19" s="82">
        <v>0</v>
      </c>
      <c r="L19" s="82">
        <v>0</v>
      </c>
      <c r="M19" s="82">
        <v>0</v>
      </c>
      <c r="N19" s="82">
        <v>750000</v>
      </c>
      <c r="O19" s="79">
        <f t="shared" si="4"/>
        <v>3.0641065208540246E-2</v>
      </c>
      <c r="P19" s="79"/>
      <c r="Q19" s="79"/>
    </row>
    <row r="20" spans="2:17" s="81" customFormat="1" ht="12.25" hidden="1" customHeight="1" outlineLevel="2">
      <c r="B20" s="494" t="s">
        <v>92</v>
      </c>
      <c r="C20" s="82"/>
      <c r="D20" s="82"/>
      <c r="E20" s="82"/>
      <c r="F20" s="82"/>
      <c r="G20" s="82"/>
      <c r="H20" s="82"/>
      <c r="I20" s="82"/>
      <c r="J20" s="82">
        <v>0</v>
      </c>
      <c r="K20" s="82">
        <v>0</v>
      </c>
      <c r="L20" s="82">
        <v>0</v>
      </c>
      <c r="M20" s="82">
        <v>0</v>
      </c>
      <c r="N20" s="82">
        <v>4125</v>
      </c>
      <c r="O20" s="79">
        <f t="shared" si="4"/>
        <v>1.6852585864697136E-4</v>
      </c>
      <c r="P20" s="79"/>
      <c r="Q20" s="79"/>
    </row>
    <row r="21" spans="2:17" s="81" customFormat="1" ht="12.25" hidden="1" customHeight="1" outlineLevel="2">
      <c r="B21" s="494" t="s">
        <v>514</v>
      </c>
      <c r="C21" s="78"/>
      <c r="D21" s="78"/>
      <c r="E21" s="78"/>
      <c r="F21" s="78"/>
      <c r="G21" s="78"/>
      <c r="H21" s="78"/>
      <c r="I21" s="78"/>
      <c r="J21" s="78">
        <v>0</v>
      </c>
      <c r="K21" s="78">
        <v>0</v>
      </c>
      <c r="L21" s="78">
        <v>0</v>
      </c>
      <c r="M21" s="78">
        <v>0</v>
      </c>
      <c r="N21" s="78">
        <v>-5879.45</v>
      </c>
      <c r="O21" s="79">
        <f t="shared" si="4"/>
        <v>-2.4020348112046926E-4</v>
      </c>
      <c r="P21" s="79"/>
      <c r="Q21" s="79"/>
    </row>
    <row r="22" spans="2:17" s="81" customFormat="1" ht="12.25" hidden="1" customHeight="1" outlineLevel="2">
      <c r="B22" s="493" t="s">
        <v>198</v>
      </c>
      <c r="C22" s="82"/>
      <c r="D22" s="82"/>
      <c r="E22" s="82"/>
      <c r="F22" s="82"/>
      <c r="G22" s="82"/>
      <c r="H22" s="82"/>
      <c r="I22" s="82"/>
      <c r="J22" s="82">
        <f t="shared" ref="J22:K22" si="8">SUM(J23:J25)</f>
        <v>0</v>
      </c>
      <c r="K22" s="82">
        <f t="shared" si="8"/>
        <v>0</v>
      </c>
      <c r="L22" s="82">
        <f>SUM(L23:L25)</f>
        <v>0</v>
      </c>
      <c r="M22" s="82">
        <f>SUM(M23:M25)</f>
        <v>0</v>
      </c>
      <c r="N22" s="82">
        <f>SUM(N23:N25)</f>
        <v>4949858.4000000004</v>
      </c>
      <c r="O22" s="79">
        <f t="shared" si="4"/>
        <v>0.20222524534325426</v>
      </c>
      <c r="P22" s="79"/>
      <c r="Q22" s="79"/>
    </row>
    <row r="23" spans="2:17" s="81" customFormat="1" ht="12.25" hidden="1" customHeight="1" outlineLevel="2">
      <c r="B23" s="494" t="s">
        <v>91</v>
      </c>
      <c r="C23" s="82"/>
      <c r="D23" s="82"/>
      <c r="E23" s="82"/>
      <c r="F23" s="82"/>
      <c r="G23" s="82"/>
      <c r="H23" s="82"/>
      <c r="I23" s="82"/>
      <c r="J23" s="82">
        <v>0</v>
      </c>
      <c r="K23" s="82">
        <v>0</v>
      </c>
      <c r="L23" s="82">
        <v>0</v>
      </c>
      <c r="M23" s="82">
        <v>0</v>
      </c>
      <c r="N23" s="82">
        <f>5000000-8055.35</f>
        <v>4991944.6500000004</v>
      </c>
      <c r="O23" s="79">
        <f t="shared" si="4"/>
        <v>0.2039446687174315</v>
      </c>
      <c r="P23" s="79"/>
      <c r="Q23" s="79"/>
    </row>
    <row r="24" spans="2:17" s="81" customFormat="1" ht="12.25" hidden="1" customHeight="1" outlineLevel="2">
      <c r="B24" s="494" t="s">
        <v>92</v>
      </c>
      <c r="C24" s="78"/>
      <c r="D24" s="78"/>
      <c r="E24" s="78"/>
      <c r="F24" s="78"/>
      <c r="G24" s="78"/>
      <c r="H24" s="78"/>
      <c r="I24" s="78"/>
      <c r="J24" s="78">
        <v>0</v>
      </c>
      <c r="K24" s="78">
        <v>0</v>
      </c>
      <c r="L24" s="78">
        <v>0</v>
      </c>
      <c r="M24" s="78">
        <v>0</v>
      </c>
      <c r="N24" s="78">
        <v>7543.38</v>
      </c>
      <c r="O24" s="79">
        <f t="shared" si="4"/>
        <v>3.0818293129706442E-4</v>
      </c>
      <c r="P24" s="79"/>
      <c r="Q24" s="79"/>
    </row>
    <row r="25" spans="2:17" s="81" customFormat="1" ht="12.25" hidden="1" customHeight="1" outlineLevel="2">
      <c r="B25" s="494" t="s">
        <v>514</v>
      </c>
      <c r="C25" s="82"/>
      <c r="D25" s="82"/>
      <c r="E25" s="82"/>
      <c r="F25" s="82"/>
      <c r="G25" s="82"/>
      <c r="H25" s="82"/>
      <c r="I25" s="82"/>
      <c r="J25" s="82">
        <v>0</v>
      </c>
      <c r="K25" s="82">
        <v>0</v>
      </c>
      <c r="L25" s="82">
        <v>0</v>
      </c>
      <c r="M25" s="82">
        <v>0</v>
      </c>
      <c r="N25" s="82">
        <v>-49629.63</v>
      </c>
      <c r="O25" s="79">
        <f t="shared" si="4"/>
        <v>-2.0276063054743003E-3</v>
      </c>
      <c r="P25" s="79"/>
      <c r="Q25" s="79"/>
    </row>
    <row r="26" spans="2:17" s="81" customFormat="1" ht="12.25" hidden="1" customHeight="1" outlineLevel="2">
      <c r="B26" s="493" t="s">
        <v>477</v>
      </c>
      <c r="C26" s="82"/>
      <c r="D26" s="82"/>
      <c r="E26" s="82"/>
      <c r="F26" s="82"/>
      <c r="G26" s="82"/>
      <c r="H26" s="82"/>
      <c r="I26" s="82"/>
      <c r="J26" s="82">
        <f t="shared" ref="J26:K26" si="9">SUM(J27:J29)</f>
        <v>0</v>
      </c>
      <c r="K26" s="82">
        <f t="shared" si="9"/>
        <v>0</v>
      </c>
      <c r="L26" s="82">
        <f>SUM(L27:L29)</f>
        <v>0</v>
      </c>
      <c r="M26" s="82">
        <f>SUM(M27:M29)</f>
        <v>0</v>
      </c>
      <c r="N26" s="82">
        <f>SUM(N27:N29)</f>
        <v>1969687</v>
      </c>
      <c r="O26" s="79">
        <f t="shared" si="4"/>
        <v>8.0471077076552017E-2</v>
      </c>
      <c r="P26" s="79"/>
      <c r="Q26" s="79"/>
    </row>
    <row r="27" spans="2:17" s="81" customFormat="1" ht="12.25" hidden="1" customHeight="1" outlineLevel="2">
      <c r="B27" s="494" t="s">
        <v>91</v>
      </c>
      <c r="C27" s="78"/>
      <c r="D27" s="78"/>
      <c r="E27" s="78"/>
      <c r="F27" s="78"/>
      <c r="G27" s="78"/>
      <c r="H27" s="78"/>
      <c r="I27" s="78"/>
      <c r="J27" s="78">
        <v>0</v>
      </c>
      <c r="K27" s="78">
        <v>0</v>
      </c>
      <c r="L27" s="78">
        <v>0</v>
      </c>
      <c r="M27" s="78">
        <v>0</v>
      </c>
      <c r="N27" s="78">
        <f>2000000-11828.32</f>
        <v>1988171.68</v>
      </c>
      <c r="O27" s="79">
        <f t="shared" si="4"/>
        <v>8.1226264123537353E-2</v>
      </c>
      <c r="P27" s="79"/>
      <c r="Q27" s="79"/>
    </row>
    <row r="28" spans="2:17" s="81" customFormat="1" ht="12.25" hidden="1" customHeight="1" outlineLevel="2">
      <c r="B28" s="494" t="s">
        <v>92</v>
      </c>
      <c r="C28" s="82"/>
      <c r="D28" s="82"/>
      <c r="E28" s="82"/>
      <c r="F28" s="82"/>
      <c r="G28" s="82"/>
      <c r="H28" s="82"/>
      <c r="I28" s="82"/>
      <c r="J28" s="82">
        <v>0</v>
      </c>
      <c r="K28" s="82">
        <v>0</v>
      </c>
      <c r="L28" s="82">
        <v>0</v>
      </c>
      <c r="M28" s="82">
        <v>0</v>
      </c>
      <c r="N28" s="82">
        <v>1487.54</v>
      </c>
      <c r="O28" s="79">
        <f t="shared" si="4"/>
        <v>6.077308018708261E-5</v>
      </c>
      <c r="P28" s="79"/>
      <c r="Q28" s="79"/>
    </row>
    <row r="29" spans="2:17" s="81" customFormat="1" ht="12.25" hidden="1" customHeight="1" outlineLevel="2">
      <c r="B29" s="494" t="s">
        <v>514</v>
      </c>
      <c r="C29" s="82"/>
      <c r="D29" s="82"/>
      <c r="E29" s="82"/>
      <c r="F29" s="82"/>
      <c r="G29" s="82"/>
      <c r="H29" s="82"/>
      <c r="I29" s="82"/>
      <c r="J29" s="82">
        <v>0</v>
      </c>
      <c r="K29" s="82">
        <v>0</v>
      </c>
      <c r="L29" s="82">
        <v>0</v>
      </c>
      <c r="M29" s="82">
        <v>0</v>
      </c>
      <c r="N29" s="82">
        <v>-19972.22</v>
      </c>
      <c r="O29" s="79">
        <f t="shared" si="4"/>
        <v>-8.1596012717241562E-4</v>
      </c>
      <c r="P29" s="79"/>
      <c r="Q29" s="79"/>
    </row>
    <row r="30" spans="2:17" s="81" customFormat="1" ht="12.25" hidden="1" customHeight="1" outlineLevel="2">
      <c r="B30" s="493" t="s">
        <v>313</v>
      </c>
      <c r="C30" s="78"/>
      <c r="D30" s="78"/>
      <c r="E30" s="78"/>
      <c r="F30" s="78"/>
      <c r="G30" s="78"/>
      <c r="H30" s="78"/>
      <c r="I30" s="78"/>
      <c r="J30" s="78">
        <f>SUM(J31:J31)</f>
        <v>0</v>
      </c>
      <c r="K30" s="78">
        <f>SUM(K31:K31)</f>
        <v>0</v>
      </c>
      <c r="L30" s="78">
        <f>SUM(L31:L31)</f>
        <v>0</v>
      </c>
      <c r="M30" s="78">
        <f>SUM(M31:M31)</f>
        <v>0</v>
      </c>
      <c r="N30" s="78">
        <f>SUM(N31:N32)</f>
        <v>494771.92</v>
      </c>
      <c r="O30" s="79">
        <f t="shared" si="4"/>
        <v>2.0213784885432878E-2</v>
      </c>
      <c r="P30" s="79"/>
      <c r="Q30" s="79"/>
    </row>
    <row r="31" spans="2:17" s="81" customFormat="1" ht="12.25" hidden="1" customHeight="1" outlineLevel="2">
      <c r="B31" s="494" t="s">
        <v>91</v>
      </c>
      <c r="C31" s="82"/>
      <c r="D31" s="82"/>
      <c r="E31" s="82"/>
      <c r="F31" s="82"/>
      <c r="G31" s="82"/>
      <c r="H31" s="82"/>
      <c r="I31" s="82"/>
      <c r="J31" s="82">
        <v>0</v>
      </c>
      <c r="K31" s="82">
        <v>0</v>
      </c>
      <c r="L31" s="82">
        <v>0</v>
      </c>
      <c r="M31" s="82">
        <v>0</v>
      </c>
      <c r="N31" s="82">
        <f>500000-228.08</f>
        <v>499771.92</v>
      </c>
      <c r="O31" s="79">
        <f t="shared" si="4"/>
        <v>2.041805865348981E-2</v>
      </c>
      <c r="P31" s="79"/>
      <c r="Q31" s="79"/>
    </row>
    <row r="32" spans="2:17" s="81" customFormat="1" ht="12" hidden="1" customHeight="1" outlineLevel="2">
      <c r="B32" s="494" t="s">
        <v>514</v>
      </c>
      <c r="C32" s="78"/>
      <c r="D32" s="78"/>
      <c r="E32" s="78"/>
      <c r="F32" s="78"/>
      <c r="G32" s="78"/>
      <c r="H32" s="78"/>
      <c r="I32" s="78"/>
      <c r="J32" s="82">
        <v>0</v>
      </c>
      <c r="K32" s="82">
        <v>0</v>
      </c>
      <c r="L32" s="82">
        <v>0</v>
      </c>
      <c r="M32" s="82">
        <v>0</v>
      </c>
      <c r="N32" s="82">
        <v>-5000</v>
      </c>
      <c r="O32" s="79">
        <f t="shared" si="4"/>
        <v>-2.0427376805693499E-4</v>
      </c>
      <c r="P32" s="79"/>
      <c r="Q32" s="79"/>
    </row>
    <row r="33" spans="2:29" s="81" customFormat="1" ht="11.25" customHeight="1" collapsed="1">
      <c r="B33" s="77" t="s">
        <v>12</v>
      </c>
      <c r="C33" s="78"/>
      <c r="D33" s="78"/>
      <c r="E33" s="78"/>
      <c r="F33" s="78"/>
      <c r="G33" s="78"/>
      <c r="H33" s="78"/>
      <c r="I33" s="78"/>
      <c r="J33" s="78">
        <v>32868.85</v>
      </c>
      <c r="K33" s="78">
        <v>0</v>
      </c>
      <c r="L33" s="78">
        <v>111303.32999999999</v>
      </c>
      <c r="M33" s="78">
        <v>43015.569999999978</v>
      </c>
      <c r="N33" s="78">
        <v>0</v>
      </c>
      <c r="O33" s="79">
        <f t="shared" si="4"/>
        <v>0</v>
      </c>
      <c r="P33" s="79"/>
      <c r="Q33" s="79"/>
      <c r="R33" s="322"/>
    </row>
    <row r="34" spans="2:29" s="81" customFormat="1" ht="11.25" customHeight="1">
      <c r="B34" s="77" t="s">
        <v>483</v>
      </c>
      <c r="C34" s="78"/>
      <c r="D34" s="78"/>
      <c r="E34" s="78"/>
      <c r="F34" s="78"/>
      <c r="G34" s="78"/>
      <c r="H34" s="78"/>
      <c r="I34" s="78"/>
      <c r="J34" s="78">
        <v>0</v>
      </c>
      <c r="K34" s="78">
        <v>0</v>
      </c>
      <c r="L34" s="78">
        <v>0</v>
      </c>
      <c r="M34" s="78">
        <v>99615.65</v>
      </c>
      <c r="N34" s="78">
        <v>0</v>
      </c>
      <c r="O34" s="79">
        <f t="shared" si="4"/>
        <v>0</v>
      </c>
      <c r="P34" s="79"/>
      <c r="Q34" s="79"/>
    </row>
    <row r="35" spans="2:29" s="89" customFormat="1" ht="11.25" customHeight="1">
      <c r="B35" s="152" t="s">
        <v>1</v>
      </c>
      <c r="C35" s="153">
        <f t="shared" ref="C35:N35" si="10">C33+C34+C5+C9</f>
        <v>0</v>
      </c>
      <c r="D35" s="153">
        <f t="shared" si="10"/>
        <v>0</v>
      </c>
      <c r="E35" s="153">
        <f t="shared" si="10"/>
        <v>0</v>
      </c>
      <c r="F35" s="153">
        <f t="shared" si="10"/>
        <v>0</v>
      </c>
      <c r="G35" s="153">
        <f t="shared" si="10"/>
        <v>0</v>
      </c>
      <c r="H35" s="153">
        <f t="shared" si="10"/>
        <v>0</v>
      </c>
      <c r="I35" s="153">
        <f t="shared" si="10"/>
        <v>0</v>
      </c>
      <c r="J35" s="153">
        <f t="shared" si="10"/>
        <v>3914678.62</v>
      </c>
      <c r="K35" s="153">
        <f t="shared" si="10"/>
        <v>3882001.17</v>
      </c>
      <c r="L35" s="153">
        <f t="shared" si="10"/>
        <v>11828744.469999999</v>
      </c>
      <c r="M35" s="153">
        <f t="shared" si="10"/>
        <v>11785672</v>
      </c>
      <c r="N35" s="153">
        <f t="shared" si="10"/>
        <v>24476955.84</v>
      </c>
      <c r="O35" s="79">
        <f t="shared" si="4"/>
        <v>1</v>
      </c>
      <c r="P35" s="88"/>
      <c r="Q35" s="88"/>
      <c r="R35" s="282"/>
      <c r="S35" s="282"/>
      <c r="T35" s="282"/>
      <c r="U35" s="282"/>
      <c r="V35" s="282"/>
      <c r="W35" s="282"/>
      <c r="X35" s="282"/>
      <c r="Y35" s="282"/>
      <c r="Z35" s="282"/>
      <c r="AA35" s="282"/>
      <c r="AB35" s="282"/>
      <c r="AC35" s="282"/>
    </row>
    <row r="36" spans="2:29" ht="7.5" customHeight="1">
      <c r="B36" s="90"/>
      <c r="C36" s="91"/>
      <c r="D36" s="91"/>
      <c r="E36" s="91"/>
      <c r="F36" s="91"/>
      <c r="G36" s="91"/>
      <c r="H36" s="91"/>
      <c r="I36" s="91"/>
      <c r="J36" s="91"/>
      <c r="K36" s="91"/>
      <c r="L36" s="91"/>
      <c r="M36" s="91"/>
      <c r="N36" s="91"/>
      <c r="O36" s="93"/>
      <c r="P36" s="93"/>
      <c r="Q36" s="93"/>
      <c r="R36" s="283"/>
      <c r="S36" s="283"/>
      <c r="T36" s="283"/>
      <c r="U36" s="283"/>
      <c r="V36" s="283"/>
      <c r="W36" s="283"/>
      <c r="X36" s="283"/>
      <c r="Y36" s="283"/>
      <c r="Z36" s="283"/>
      <c r="AA36" s="283"/>
      <c r="AB36" s="283"/>
      <c r="AC36" s="283"/>
    </row>
    <row r="37" spans="2:29" s="96" customFormat="1" ht="11.25" customHeight="1">
      <c r="B37" s="328" t="s">
        <v>2</v>
      </c>
      <c r="C37" s="94"/>
      <c r="D37" s="94"/>
      <c r="E37" s="94"/>
      <c r="F37" s="94"/>
      <c r="G37" s="94"/>
      <c r="H37" s="94"/>
      <c r="I37" s="94"/>
      <c r="J37" s="94"/>
      <c r="K37" s="94"/>
      <c r="L37" s="94"/>
      <c r="M37" s="94"/>
      <c r="N37" s="94"/>
      <c r="O37" s="95"/>
      <c r="P37" s="95"/>
      <c r="Q37" s="95"/>
    </row>
    <row r="38" spans="2:29" s="81" customFormat="1" ht="11.25" customHeight="1">
      <c r="B38" s="235" t="s">
        <v>14</v>
      </c>
      <c r="C38" s="78"/>
      <c r="D38" s="78"/>
      <c r="E38" s="78"/>
      <c r="F38" s="78"/>
      <c r="G38" s="78"/>
      <c r="H38" s="78"/>
      <c r="I38" s="78"/>
      <c r="J38" s="78"/>
      <c r="K38" s="78"/>
      <c r="L38" s="78"/>
      <c r="M38" s="78"/>
      <c r="N38" s="78"/>
      <c r="O38" s="86"/>
      <c r="P38" s="86"/>
      <c r="Q38" s="86"/>
    </row>
    <row r="39" spans="2:29" s="81" customFormat="1" ht="11.25" customHeight="1">
      <c r="B39" s="85" t="s">
        <v>13</v>
      </c>
      <c r="C39" s="78"/>
      <c r="D39" s="78"/>
      <c r="E39" s="78"/>
      <c r="F39" s="78"/>
      <c r="G39" s="78"/>
      <c r="H39" s="78"/>
      <c r="I39" s="78"/>
      <c r="J39" s="78">
        <f>+SUM(J40:J45)</f>
        <v>0</v>
      </c>
      <c r="K39" s="78">
        <f>+SUM(K40:K45)</f>
        <v>4112.0185245901603</v>
      </c>
      <c r="L39" s="78">
        <f>+SUM(L40:L45)</f>
        <v>6000</v>
      </c>
      <c r="M39" s="78">
        <f>+SUM(M40:M45)</f>
        <v>26750</v>
      </c>
      <c r="N39" s="78">
        <f>+SUM(N40:N45)</f>
        <v>112105.7</v>
      </c>
      <c r="O39" s="79">
        <f t="shared" ref="O39:O58" si="11">N39/$N$71</f>
        <v>4.5800507519320674E-3</v>
      </c>
      <c r="P39" s="79"/>
      <c r="Q39" s="83"/>
    </row>
    <row r="40" spans="2:29" s="98" customFormat="1" ht="11.25" customHeight="1">
      <c r="B40" s="77" t="s">
        <v>515</v>
      </c>
      <c r="C40" s="78"/>
      <c r="D40" s="78"/>
      <c r="E40" s="78"/>
      <c r="F40" s="78"/>
      <c r="G40" s="78"/>
      <c r="H40" s="78"/>
      <c r="I40" s="78"/>
      <c r="J40" s="78">
        <v>0</v>
      </c>
      <c r="K40" s="78">
        <v>0</v>
      </c>
      <c r="L40" s="78">
        <v>0</v>
      </c>
      <c r="M40" s="78">
        <v>10000</v>
      </c>
      <c r="N40" s="78">
        <v>14900</v>
      </c>
      <c r="O40" s="79">
        <f t="shared" si="11"/>
        <v>6.087358288096663E-4</v>
      </c>
      <c r="P40" s="79"/>
      <c r="Q40" s="97"/>
    </row>
    <row r="41" spans="2:29" s="98" customFormat="1" ht="11.25" customHeight="1">
      <c r="B41" s="77" t="s">
        <v>516</v>
      </c>
      <c r="C41" s="78"/>
      <c r="D41" s="78"/>
      <c r="E41" s="78"/>
      <c r="F41" s="78"/>
      <c r="G41" s="78"/>
      <c r="H41" s="78"/>
      <c r="I41" s="78"/>
      <c r="J41" s="78">
        <v>0</v>
      </c>
      <c r="K41" s="78">
        <v>0</v>
      </c>
      <c r="L41" s="78">
        <v>0</v>
      </c>
      <c r="M41" s="78">
        <v>2000</v>
      </c>
      <c r="N41" s="78">
        <v>0</v>
      </c>
      <c r="O41" s="79">
        <f t="shared" si="11"/>
        <v>0</v>
      </c>
      <c r="P41" s="79"/>
      <c r="Q41" s="97"/>
    </row>
    <row r="42" spans="2:29" s="98" customFormat="1" ht="11.25" customHeight="1">
      <c r="B42" s="77" t="s">
        <v>517</v>
      </c>
      <c r="C42" s="78"/>
      <c r="D42" s="78"/>
      <c r="E42" s="78"/>
      <c r="F42" s="78"/>
      <c r="G42" s="78"/>
      <c r="H42" s="78"/>
      <c r="I42" s="78"/>
      <c r="J42" s="78">
        <v>0</v>
      </c>
      <c r="K42" s="78">
        <v>0</v>
      </c>
      <c r="L42" s="78">
        <v>0</v>
      </c>
      <c r="M42" s="78">
        <v>3750</v>
      </c>
      <c r="N42" s="78">
        <v>0</v>
      </c>
      <c r="O42" s="79">
        <f t="shared" si="11"/>
        <v>0</v>
      </c>
      <c r="P42" s="79"/>
      <c r="Q42" s="97"/>
    </row>
    <row r="43" spans="2:29" s="98" customFormat="1" ht="11.25" customHeight="1">
      <c r="B43" s="77" t="s">
        <v>518</v>
      </c>
      <c r="C43" s="78"/>
      <c r="D43" s="78"/>
      <c r="E43" s="78"/>
      <c r="F43" s="78"/>
      <c r="G43" s="78"/>
      <c r="H43" s="78"/>
      <c r="I43" s="78"/>
      <c r="J43" s="78">
        <v>0</v>
      </c>
      <c r="K43" s="78">
        <v>833.33</v>
      </c>
      <c r="L43" s="78">
        <f>833.33+5166.67</f>
        <v>6000</v>
      </c>
      <c r="M43" s="78">
        <v>11000</v>
      </c>
      <c r="N43" s="78">
        <v>20555.560000000001</v>
      </c>
      <c r="O43" s="79">
        <f t="shared" si="11"/>
        <v>8.397923391440823E-4</v>
      </c>
      <c r="P43" s="79"/>
      <c r="Q43" s="97"/>
    </row>
    <row r="44" spans="2:29" s="98" customFormat="1" ht="11.25" customHeight="1">
      <c r="B44" s="77" t="s">
        <v>519</v>
      </c>
      <c r="C44" s="78"/>
      <c r="D44" s="78"/>
      <c r="E44" s="78"/>
      <c r="F44" s="78"/>
      <c r="G44" s="78"/>
      <c r="H44" s="78"/>
      <c r="I44" s="78"/>
      <c r="J44" s="78">
        <v>0</v>
      </c>
      <c r="K44" s="78">
        <v>0</v>
      </c>
      <c r="L44" s="78">
        <v>0</v>
      </c>
      <c r="M44" s="78">
        <v>0</v>
      </c>
      <c r="N44" s="78">
        <v>1275</v>
      </c>
      <c r="O44" s="79">
        <f t="shared" si="11"/>
        <v>5.2089810854518426E-5</v>
      </c>
      <c r="P44" s="79"/>
      <c r="Q44" s="97"/>
    </row>
    <row r="45" spans="2:29" s="98" customFormat="1" ht="11.25" customHeight="1">
      <c r="B45" s="77" t="s">
        <v>520</v>
      </c>
      <c r="C45" s="78"/>
      <c r="D45" s="78"/>
      <c r="E45" s="78"/>
      <c r="F45" s="78"/>
      <c r="G45" s="78"/>
      <c r="H45" s="78"/>
      <c r="I45" s="78"/>
      <c r="J45" s="78">
        <v>0</v>
      </c>
      <c r="K45" s="78">
        <v>3278.6885245901599</v>
      </c>
      <c r="L45" s="78">
        <v>0</v>
      </c>
      <c r="M45" s="78">
        <v>0</v>
      </c>
      <c r="N45" s="78">
        <v>75375.14</v>
      </c>
      <c r="O45" s="79">
        <f t="shared" si="11"/>
        <v>3.0794327731238007E-3</v>
      </c>
      <c r="P45" s="79"/>
      <c r="Q45" s="97"/>
    </row>
    <row r="46" spans="2:29" s="98" customFormat="1" ht="11.25" customHeight="1">
      <c r="B46" s="235" t="s">
        <v>116</v>
      </c>
      <c r="C46" s="78"/>
      <c r="D46" s="78"/>
      <c r="E46" s="78"/>
      <c r="F46" s="78"/>
      <c r="G46" s="78"/>
      <c r="H46" s="78"/>
      <c r="I46" s="78"/>
      <c r="J46" s="78"/>
      <c r="K46" s="78"/>
      <c r="L46" s="78"/>
      <c r="M46" s="78"/>
      <c r="N46" s="78"/>
      <c r="O46" s="79"/>
      <c r="P46" s="79"/>
      <c r="Q46" s="97"/>
    </row>
    <row r="47" spans="2:29" s="81" customFormat="1" ht="11.25" customHeight="1">
      <c r="B47" s="85" t="s">
        <v>113</v>
      </c>
      <c r="C47" s="78">
        <f t="shared" ref="C47:I47" si="12">+C48+C51+C54+C57</f>
        <v>0</v>
      </c>
      <c r="D47" s="78">
        <f t="shared" si="12"/>
        <v>0</v>
      </c>
      <c r="E47" s="78">
        <f t="shared" si="12"/>
        <v>0</v>
      </c>
      <c r="F47" s="78">
        <f t="shared" si="12"/>
        <v>0</v>
      </c>
      <c r="G47" s="78">
        <f t="shared" si="12"/>
        <v>0</v>
      </c>
      <c r="H47" s="78">
        <f t="shared" si="12"/>
        <v>0</v>
      </c>
      <c r="I47" s="78">
        <f t="shared" si="12"/>
        <v>0</v>
      </c>
      <c r="J47" s="78">
        <f>+J48+J51+J54+J57</f>
        <v>0</v>
      </c>
      <c r="K47" s="78">
        <f t="shared" ref="K47:N47" si="13">+K48+K51+K54+K57</f>
        <v>0</v>
      </c>
      <c r="L47" s="78">
        <f t="shared" si="13"/>
        <v>0</v>
      </c>
      <c r="M47" s="78">
        <f t="shared" si="13"/>
        <v>0</v>
      </c>
      <c r="N47" s="78">
        <f t="shared" si="13"/>
        <v>12809592.52</v>
      </c>
      <c r="O47" s="79">
        <f t="shared" si="11"/>
        <v>0.52333274626686588</v>
      </c>
      <c r="P47" s="79"/>
      <c r="Q47" s="83"/>
    </row>
    <row r="48" spans="2:29" s="81" customFormat="1" ht="11.25" customHeight="1">
      <c r="B48" s="85" t="s">
        <v>114</v>
      </c>
      <c r="C48" s="78"/>
      <c r="D48" s="78"/>
      <c r="E48" s="78"/>
      <c r="F48" s="78"/>
      <c r="G48" s="78"/>
      <c r="H48" s="78"/>
      <c r="I48" s="78"/>
      <c r="J48" s="78">
        <f t="shared" ref="J48:M48" si="14">+J49+J50</f>
        <v>0</v>
      </c>
      <c r="K48" s="78">
        <f t="shared" si="14"/>
        <v>0</v>
      </c>
      <c r="L48" s="78">
        <f t="shared" si="14"/>
        <v>0</v>
      </c>
      <c r="M48" s="78">
        <f t="shared" si="14"/>
        <v>0</v>
      </c>
      <c r="N48" s="78">
        <v>5012444.444444444</v>
      </c>
      <c r="O48" s="79">
        <f t="shared" si="11"/>
        <v>0.20478218276854337</v>
      </c>
      <c r="P48" s="79"/>
      <c r="Q48" s="83"/>
    </row>
    <row r="49" spans="2:22" s="81" customFormat="1" ht="11.25" customHeight="1">
      <c r="B49" s="85" t="s">
        <v>91</v>
      </c>
      <c r="C49" s="78"/>
      <c r="D49" s="78"/>
      <c r="E49" s="78"/>
      <c r="F49" s="78"/>
      <c r="G49" s="78"/>
      <c r="H49" s="78"/>
      <c r="I49" s="78"/>
      <c r="J49" s="78">
        <v>0</v>
      </c>
      <c r="K49" s="78">
        <v>0</v>
      </c>
      <c r="L49" s="78">
        <v>0</v>
      </c>
      <c r="M49" s="78">
        <v>0</v>
      </c>
      <c r="N49" s="78">
        <v>5000000</v>
      </c>
      <c r="O49" s="79">
        <f t="shared" si="11"/>
        <v>0.20427376805693501</v>
      </c>
      <c r="P49" s="79"/>
      <c r="Q49" s="83"/>
    </row>
    <row r="50" spans="2:22" s="81" customFormat="1" ht="11.25" customHeight="1">
      <c r="B50" s="85" t="s">
        <v>92</v>
      </c>
      <c r="C50" s="78"/>
      <c r="D50" s="78"/>
      <c r="E50" s="78"/>
      <c r="F50" s="78"/>
      <c r="G50" s="78"/>
      <c r="H50" s="78"/>
      <c r="I50" s="78"/>
      <c r="J50" s="78">
        <v>0</v>
      </c>
      <c r="K50" s="78">
        <v>0</v>
      </c>
      <c r="L50" s="78">
        <v>0</v>
      </c>
      <c r="M50" s="78">
        <v>0</v>
      </c>
      <c r="N50" s="78">
        <v>12444.444444444445</v>
      </c>
      <c r="O50" s="79">
        <f t="shared" si="11"/>
        <v>5.0841471160837162E-4</v>
      </c>
      <c r="P50" s="79"/>
      <c r="Q50" s="83"/>
    </row>
    <row r="51" spans="2:22" s="81" customFormat="1" ht="11.25" customHeight="1">
      <c r="B51" s="85" t="s">
        <v>28</v>
      </c>
      <c r="C51" s="78"/>
      <c r="D51" s="78"/>
      <c r="E51" s="78"/>
      <c r="F51" s="78"/>
      <c r="G51" s="78"/>
      <c r="H51" s="78"/>
      <c r="I51" s="78"/>
      <c r="J51" s="78">
        <f t="shared" ref="J51:M51" si="15">+J52+J53</f>
        <v>0</v>
      </c>
      <c r="K51" s="78">
        <f t="shared" si="15"/>
        <v>0</v>
      </c>
      <c r="L51" s="78">
        <f t="shared" si="15"/>
        <v>0</v>
      </c>
      <c r="M51" s="78">
        <f t="shared" si="15"/>
        <v>0</v>
      </c>
      <c r="N51" s="78">
        <v>5015555.555555556</v>
      </c>
      <c r="O51" s="79">
        <f t="shared" si="11"/>
        <v>0.20490928644644549</v>
      </c>
      <c r="P51" s="79"/>
      <c r="Q51" s="83"/>
    </row>
    <row r="52" spans="2:22" s="81" customFormat="1" ht="11.25" customHeight="1">
      <c r="B52" s="85" t="s">
        <v>91</v>
      </c>
      <c r="C52" s="78"/>
      <c r="D52" s="78"/>
      <c r="E52" s="78"/>
      <c r="F52" s="78"/>
      <c r="G52" s="78"/>
      <c r="H52" s="78"/>
      <c r="I52" s="78"/>
      <c r="J52" s="78">
        <v>0</v>
      </c>
      <c r="K52" s="78">
        <v>0</v>
      </c>
      <c r="L52" s="78">
        <v>0</v>
      </c>
      <c r="M52" s="78">
        <v>0</v>
      </c>
      <c r="N52" s="78">
        <v>5000000</v>
      </c>
      <c r="O52" s="79">
        <f t="shared" si="11"/>
        <v>0.20427376805693501</v>
      </c>
      <c r="P52" s="79"/>
      <c r="Q52" s="83"/>
    </row>
    <row r="53" spans="2:22" s="81" customFormat="1" ht="11.25" customHeight="1">
      <c r="B53" s="85" t="s">
        <v>92</v>
      </c>
      <c r="C53" s="78"/>
      <c r="D53" s="78"/>
      <c r="E53" s="78"/>
      <c r="F53" s="78"/>
      <c r="G53" s="78"/>
      <c r="H53" s="78"/>
      <c r="I53" s="78"/>
      <c r="J53" s="78">
        <v>0</v>
      </c>
      <c r="K53" s="78">
        <v>0</v>
      </c>
      <c r="L53" s="78">
        <v>0</v>
      </c>
      <c r="M53" s="78">
        <v>0</v>
      </c>
      <c r="N53" s="78">
        <v>15555.555555555557</v>
      </c>
      <c r="O53" s="79">
        <f t="shared" si="11"/>
        <v>6.3551838951046453E-4</v>
      </c>
      <c r="P53" s="79"/>
      <c r="Q53" s="83"/>
    </row>
    <row r="54" spans="2:22" s="81" customFormat="1" ht="11.25" customHeight="1">
      <c r="B54" s="85" t="s">
        <v>521</v>
      </c>
      <c r="C54" s="78"/>
      <c r="D54" s="78"/>
      <c r="E54" s="78"/>
      <c r="F54" s="78"/>
      <c r="G54" s="78"/>
      <c r="H54" s="78"/>
      <c r="I54" s="78"/>
      <c r="J54" s="78">
        <f t="shared" ref="J54:M54" si="16">+J55+J56</f>
        <v>0</v>
      </c>
      <c r="K54" s="78">
        <f t="shared" si="16"/>
        <v>0</v>
      </c>
      <c r="L54" s="78">
        <f t="shared" si="16"/>
        <v>0</v>
      </c>
      <c r="M54" s="78">
        <f t="shared" si="16"/>
        <v>0</v>
      </c>
      <c r="N54" s="78">
        <v>3004200</v>
      </c>
      <c r="O54" s="79">
        <f t="shared" si="11"/>
        <v>0.12273585079932883</v>
      </c>
      <c r="P54" s="79"/>
      <c r="Q54" s="83"/>
    </row>
    <row r="55" spans="2:22" s="81" customFormat="1" ht="11.25" customHeight="1">
      <c r="B55" s="85" t="s">
        <v>91</v>
      </c>
      <c r="C55" s="78"/>
      <c r="D55" s="78"/>
      <c r="E55" s="78"/>
      <c r="F55" s="78"/>
      <c r="G55" s="78"/>
      <c r="H55" s="78"/>
      <c r="I55" s="78"/>
      <c r="J55" s="78">
        <v>0</v>
      </c>
      <c r="K55" s="78">
        <v>0</v>
      </c>
      <c r="L55" s="78">
        <v>0</v>
      </c>
      <c r="M55" s="78">
        <v>0</v>
      </c>
      <c r="N55" s="78">
        <v>3000000</v>
      </c>
      <c r="O55" s="79">
        <f t="shared" si="11"/>
        <v>0.122564260834161</v>
      </c>
      <c r="P55" s="79"/>
      <c r="Q55" s="83"/>
    </row>
    <row r="56" spans="2:22" s="81" customFormat="1" ht="11.25" customHeight="1">
      <c r="B56" s="85" t="s">
        <v>92</v>
      </c>
      <c r="C56" s="78"/>
      <c r="D56" s="78"/>
      <c r="E56" s="78"/>
      <c r="F56" s="78"/>
      <c r="G56" s="78"/>
      <c r="H56" s="78"/>
      <c r="I56" s="78"/>
      <c r="J56" s="78">
        <v>0</v>
      </c>
      <c r="K56" s="78">
        <v>0</v>
      </c>
      <c r="L56" s="78">
        <v>0</v>
      </c>
      <c r="M56" s="78">
        <v>0</v>
      </c>
      <c r="N56" s="78">
        <v>4200</v>
      </c>
      <c r="O56" s="79">
        <f t="shared" si="11"/>
        <v>1.715899651678254E-4</v>
      </c>
      <c r="P56" s="79"/>
      <c r="Q56" s="83"/>
    </row>
    <row r="57" spans="2:22" s="81" customFormat="1" ht="11.25" customHeight="1">
      <c r="B57" s="85" t="s">
        <v>483</v>
      </c>
      <c r="C57" s="78"/>
      <c r="D57" s="78"/>
      <c r="E57" s="78"/>
      <c r="F57" s="78"/>
      <c r="G57" s="78"/>
      <c r="H57" s="78"/>
      <c r="I57" s="78"/>
      <c r="J57" s="78">
        <v>0</v>
      </c>
      <c r="K57" s="78">
        <v>0</v>
      </c>
      <c r="L57" s="78">
        <v>0</v>
      </c>
      <c r="M57" s="78">
        <v>0</v>
      </c>
      <c r="N57" s="78">
        <v>-222607.48</v>
      </c>
      <c r="O57" s="79">
        <f t="shared" si="11"/>
        <v>-9.0945737474517601E-3</v>
      </c>
      <c r="P57" s="79"/>
      <c r="Q57" s="83"/>
    </row>
    <row r="58" spans="2:22" s="89" customFormat="1" ht="11.25" customHeight="1">
      <c r="B58" s="152" t="s">
        <v>3</v>
      </c>
      <c r="C58" s="153">
        <f>+C39+C47</f>
        <v>0</v>
      </c>
      <c r="D58" s="153">
        <f t="shared" ref="D58:N58" si="17">+D39+D47</f>
        <v>0</v>
      </c>
      <c r="E58" s="153">
        <f t="shared" si="17"/>
        <v>0</v>
      </c>
      <c r="F58" s="153">
        <f t="shared" si="17"/>
        <v>0</v>
      </c>
      <c r="G58" s="153">
        <f t="shared" si="17"/>
        <v>0</v>
      </c>
      <c r="H58" s="153">
        <f t="shared" si="17"/>
        <v>0</v>
      </c>
      <c r="I58" s="153">
        <f t="shared" si="17"/>
        <v>0</v>
      </c>
      <c r="J58" s="153">
        <f t="shared" si="17"/>
        <v>0</v>
      </c>
      <c r="K58" s="153">
        <f t="shared" si="17"/>
        <v>4112.0185245901603</v>
      </c>
      <c r="L58" s="153">
        <f t="shared" si="17"/>
        <v>6000</v>
      </c>
      <c r="M58" s="153">
        <f t="shared" si="17"/>
        <v>26750</v>
      </c>
      <c r="N58" s="153">
        <f t="shared" si="17"/>
        <v>12921698.219999999</v>
      </c>
      <c r="O58" s="277">
        <f t="shared" si="11"/>
        <v>0.5279127970187979</v>
      </c>
      <c r="P58" s="101"/>
      <c r="Q58" s="87"/>
      <c r="S58" s="321" t="e">
        <f>(#REF!-#REF!)/#REF!</f>
        <v>#REF!</v>
      </c>
    </row>
    <row r="59" spans="2:22" ht="7.5" customHeight="1">
      <c r="B59" s="102"/>
      <c r="C59" s="91"/>
      <c r="D59" s="91"/>
      <c r="E59" s="91"/>
      <c r="F59" s="91"/>
      <c r="G59" s="91"/>
      <c r="H59" s="91"/>
      <c r="I59" s="91"/>
      <c r="J59" s="91"/>
      <c r="K59" s="91"/>
      <c r="L59" s="91"/>
      <c r="M59" s="91"/>
      <c r="N59" s="91"/>
      <c r="O59" s="79"/>
      <c r="P59" s="93"/>
    </row>
    <row r="60" spans="2:22" s="96" customFormat="1" ht="11.25" customHeight="1">
      <c r="B60" s="328" t="s">
        <v>4</v>
      </c>
      <c r="C60" s="105"/>
      <c r="D60" s="105"/>
      <c r="E60" s="105"/>
      <c r="F60" s="105"/>
      <c r="G60" s="105"/>
      <c r="H60" s="105"/>
      <c r="I60" s="105"/>
      <c r="J60" s="105"/>
      <c r="K60" s="105"/>
      <c r="L60" s="105"/>
      <c r="M60" s="105"/>
      <c r="N60" s="105"/>
      <c r="O60" s="105"/>
      <c r="P60" s="95"/>
      <c r="Q60" s="106"/>
    </row>
    <row r="61" spans="2:22" s="81" customFormat="1" ht="11.25" customHeight="1">
      <c r="B61" s="77" t="s">
        <v>30</v>
      </c>
      <c r="C61" s="78">
        <f t="shared" ref="C61:K61" si="18">SUM(C62:C68)</f>
        <v>0</v>
      </c>
      <c r="D61" s="78">
        <f t="shared" si="18"/>
        <v>0</v>
      </c>
      <c r="E61" s="78">
        <f t="shared" si="18"/>
        <v>0</v>
      </c>
      <c r="F61" s="78">
        <f t="shared" si="18"/>
        <v>0</v>
      </c>
      <c r="G61" s="78">
        <f t="shared" si="18"/>
        <v>0</v>
      </c>
      <c r="H61" s="78">
        <f t="shared" si="18"/>
        <v>0</v>
      </c>
      <c r="I61" s="78">
        <f t="shared" si="18"/>
        <v>0</v>
      </c>
      <c r="J61" s="78">
        <f t="shared" si="18"/>
        <v>4050000</v>
      </c>
      <c r="K61" s="78">
        <f t="shared" si="18"/>
        <v>4050000</v>
      </c>
      <c r="L61" s="78">
        <f>SUM(L62:L68)</f>
        <v>12050000</v>
      </c>
      <c r="M61" s="78">
        <f>SUM(M62:M68)</f>
        <v>12050000</v>
      </c>
      <c r="N61" s="78">
        <f>SUM(N62:N68)</f>
        <v>12050000</v>
      </c>
      <c r="O61" s="79">
        <f t="shared" ref="O61:O71" si="19">N61/$N$71</f>
        <v>0.49229978101721339</v>
      </c>
      <c r="P61" s="107"/>
      <c r="Q61" s="100"/>
      <c r="R61" s="100"/>
      <c r="S61" s="100"/>
      <c r="T61" s="100"/>
      <c r="U61" s="100"/>
      <c r="V61" s="100"/>
    </row>
    <row r="62" spans="2:22" s="98" customFormat="1" ht="11.25" customHeight="1">
      <c r="B62" s="77" t="s">
        <v>522</v>
      </c>
      <c r="C62" s="78"/>
      <c r="D62" s="78"/>
      <c r="E62" s="78"/>
      <c r="F62" s="78"/>
      <c r="G62" s="78"/>
      <c r="H62" s="78"/>
      <c r="I62" s="78"/>
      <c r="J62" s="78">
        <v>1200000</v>
      </c>
      <c r="K62" s="78">
        <v>1200000</v>
      </c>
      <c r="L62" s="78">
        <v>3600000</v>
      </c>
      <c r="M62" s="78">
        <v>3600000</v>
      </c>
      <c r="N62" s="78">
        <v>3600000</v>
      </c>
      <c r="O62" s="79">
        <f t="shared" si="19"/>
        <v>0.14707711300099321</v>
      </c>
      <c r="P62" s="107"/>
      <c r="Q62" s="97"/>
    </row>
    <row r="63" spans="2:22" s="98" customFormat="1" ht="11.25" customHeight="1">
      <c r="B63" s="77" t="s">
        <v>523</v>
      </c>
      <c r="C63" s="78"/>
      <c r="D63" s="78"/>
      <c r="E63" s="78"/>
      <c r="F63" s="78"/>
      <c r="G63" s="78"/>
      <c r="H63" s="78"/>
      <c r="I63" s="78"/>
      <c r="J63" s="78">
        <v>800000</v>
      </c>
      <c r="K63" s="78">
        <v>800000</v>
      </c>
      <c r="L63" s="78">
        <v>2400000</v>
      </c>
      <c r="M63" s="78">
        <v>2400000</v>
      </c>
      <c r="N63" s="78">
        <v>2400000</v>
      </c>
      <c r="O63" s="79">
        <f t="shared" si="19"/>
        <v>9.805140866732881E-2</v>
      </c>
      <c r="P63" s="107"/>
      <c r="Q63" s="97"/>
    </row>
    <row r="64" spans="2:22" s="98" customFormat="1" ht="11.25" customHeight="1">
      <c r="B64" s="77" t="s">
        <v>524</v>
      </c>
      <c r="C64" s="78"/>
      <c r="D64" s="78"/>
      <c r="E64" s="78"/>
      <c r="F64" s="78"/>
      <c r="G64" s="78"/>
      <c r="H64" s="78"/>
      <c r="I64" s="78"/>
      <c r="J64" s="78">
        <v>800000</v>
      </c>
      <c r="K64" s="78">
        <v>800000</v>
      </c>
      <c r="L64" s="78">
        <v>2400000</v>
      </c>
      <c r="M64" s="78">
        <v>2400000</v>
      </c>
      <c r="N64" s="78">
        <v>2400000</v>
      </c>
      <c r="O64" s="79">
        <f t="shared" si="19"/>
        <v>9.805140866732881E-2</v>
      </c>
      <c r="P64" s="107"/>
      <c r="Q64" s="97"/>
    </row>
    <row r="65" spans="2:18" s="98" customFormat="1" ht="11.25" customHeight="1">
      <c r="B65" s="77" t="s">
        <v>525</v>
      </c>
      <c r="C65" s="78"/>
      <c r="D65" s="78"/>
      <c r="E65" s="78"/>
      <c r="F65" s="78"/>
      <c r="G65" s="78"/>
      <c r="H65" s="78"/>
      <c r="I65" s="78"/>
      <c r="J65" s="78">
        <v>800000</v>
      </c>
      <c r="K65" s="78">
        <v>800000</v>
      </c>
      <c r="L65" s="78">
        <v>2400000</v>
      </c>
      <c r="M65" s="78">
        <v>2400000</v>
      </c>
      <c r="N65" s="78">
        <v>2400000</v>
      </c>
      <c r="O65" s="79">
        <f t="shared" si="19"/>
        <v>9.805140866732881E-2</v>
      </c>
      <c r="P65" s="107"/>
      <c r="Q65" s="97"/>
    </row>
    <row r="66" spans="2:18" s="98" customFormat="1" ht="11.25" customHeight="1">
      <c r="B66" s="77" t="s">
        <v>526</v>
      </c>
      <c r="C66" s="78"/>
      <c r="D66" s="78"/>
      <c r="E66" s="78"/>
      <c r="F66" s="78"/>
      <c r="G66" s="78"/>
      <c r="H66" s="78"/>
      <c r="I66" s="78"/>
      <c r="J66" s="78">
        <v>200000</v>
      </c>
      <c r="K66" s="78">
        <v>200000</v>
      </c>
      <c r="L66" s="78">
        <v>600000</v>
      </c>
      <c r="M66" s="78">
        <v>600000</v>
      </c>
      <c r="N66" s="78">
        <v>600000</v>
      </c>
      <c r="O66" s="79">
        <f t="shared" si="19"/>
        <v>2.4512852166832202E-2</v>
      </c>
      <c r="P66" s="107"/>
      <c r="Q66" s="97"/>
    </row>
    <row r="67" spans="2:18" s="98" customFormat="1" ht="11.25" customHeight="1">
      <c r="B67" s="77" t="s">
        <v>527</v>
      </c>
      <c r="C67" s="78"/>
      <c r="D67" s="78"/>
      <c r="E67" s="78"/>
      <c r="F67" s="78"/>
      <c r="G67" s="78"/>
      <c r="H67" s="78"/>
      <c r="I67" s="78"/>
      <c r="J67" s="78">
        <v>200000</v>
      </c>
      <c r="K67" s="78">
        <v>200000</v>
      </c>
      <c r="L67" s="78">
        <v>600000</v>
      </c>
      <c r="M67" s="78">
        <v>600000</v>
      </c>
      <c r="N67" s="78">
        <v>600000</v>
      </c>
      <c r="O67" s="79">
        <f t="shared" si="19"/>
        <v>2.4512852166832202E-2</v>
      </c>
      <c r="P67" s="107"/>
      <c r="Q67" s="97"/>
    </row>
    <row r="68" spans="2:18" s="98" customFormat="1" ht="11.25" customHeight="1">
      <c r="B68" s="77" t="s">
        <v>528</v>
      </c>
      <c r="C68" s="78"/>
      <c r="D68" s="78"/>
      <c r="E68" s="78"/>
      <c r="F68" s="78"/>
      <c r="G68" s="78"/>
      <c r="H68" s="78"/>
      <c r="I68" s="78"/>
      <c r="J68" s="78">
        <v>50000</v>
      </c>
      <c r="K68" s="78">
        <v>50000</v>
      </c>
      <c r="L68" s="78">
        <v>50000</v>
      </c>
      <c r="M68" s="78">
        <v>50000</v>
      </c>
      <c r="N68" s="78">
        <v>50000</v>
      </c>
      <c r="O68" s="79">
        <f t="shared" si="19"/>
        <v>2.0427376805693502E-3</v>
      </c>
      <c r="P68" s="107"/>
      <c r="Q68" s="97"/>
    </row>
    <row r="69" spans="2:18" s="81" customFormat="1" ht="11.25" customHeight="1">
      <c r="B69" s="77" t="s">
        <v>7</v>
      </c>
      <c r="C69" s="78"/>
      <c r="D69" s="78"/>
      <c r="E69" s="78"/>
      <c r="F69" s="78"/>
      <c r="G69" s="78"/>
      <c r="H69" s="78"/>
      <c r="I69" s="78"/>
      <c r="J69" s="78">
        <v>-135321.38</v>
      </c>
      <c r="K69" s="78">
        <v>-172110.85098360662</v>
      </c>
      <c r="L69" s="78">
        <v>-227255.53098360662</v>
      </c>
      <c r="M69" s="78">
        <v>-291077.99098360661</v>
      </c>
      <c r="N69" s="78">
        <v>-494742.37999999995</v>
      </c>
      <c r="O69" s="79">
        <f t="shared" si="19"/>
        <v>-2.0212578036011199E-2</v>
      </c>
      <c r="P69" s="107"/>
      <c r="Q69" s="83"/>
    </row>
    <row r="70" spans="2:18" s="89" customFormat="1" ht="11.25" customHeight="1">
      <c r="B70" s="152" t="s">
        <v>5</v>
      </c>
      <c r="C70" s="153">
        <f>C69+C61</f>
        <v>0</v>
      </c>
      <c r="D70" s="153">
        <f t="shared" ref="D70:N70" si="20">D69+D61</f>
        <v>0</v>
      </c>
      <c r="E70" s="153">
        <f t="shared" si="20"/>
        <v>0</v>
      </c>
      <c r="F70" s="153">
        <f t="shared" si="20"/>
        <v>0</v>
      </c>
      <c r="G70" s="153">
        <f t="shared" si="20"/>
        <v>0</v>
      </c>
      <c r="H70" s="153">
        <f t="shared" si="20"/>
        <v>0</v>
      </c>
      <c r="I70" s="153">
        <f t="shared" si="20"/>
        <v>0</v>
      </c>
      <c r="J70" s="153">
        <f t="shared" si="20"/>
        <v>3914678.62</v>
      </c>
      <c r="K70" s="153">
        <f t="shared" si="20"/>
        <v>3877889.1490163933</v>
      </c>
      <c r="L70" s="153">
        <f t="shared" si="20"/>
        <v>11822744.469016394</v>
      </c>
      <c r="M70" s="153">
        <f t="shared" si="20"/>
        <v>11758922.009016393</v>
      </c>
      <c r="N70" s="153">
        <f t="shared" si="20"/>
        <v>11555257.619999999</v>
      </c>
      <c r="O70" s="277">
        <f t="shared" si="19"/>
        <v>0.47208720298120216</v>
      </c>
      <c r="P70" s="101"/>
      <c r="Q70" s="108"/>
    </row>
    <row r="71" spans="2:18" s="89" customFormat="1" ht="11.25" customHeight="1">
      <c r="B71" s="152" t="s">
        <v>228</v>
      </c>
      <c r="C71" s="153">
        <f t="shared" ref="C71:N71" si="21">C70+C58</f>
        <v>0</v>
      </c>
      <c r="D71" s="153">
        <f t="shared" si="21"/>
        <v>0</v>
      </c>
      <c r="E71" s="153">
        <f t="shared" si="21"/>
        <v>0</v>
      </c>
      <c r="F71" s="153">
        <f t="shared" si="21"/>
        <v>0</v>
      </c>
      <c r="G71" s="153">
        <f t="shared" si="21"/>
        <v>0</v>
      </c>
      <c r="H71" s="153">
        <f t="shared" si="21"/>
        <v>0</v>
      </c>
      <c r="I71" s="153">
        <f t="shared" si="21"/>
        <v>0</v>
      </c>
      <c r="J71" s="153">
        <f t="shared" si="21"/>
        <v>3914678.62</v>
      </c>
      <c r="K71" s="153">
        <f t="shared" si="21"/>
        <v>3882001.1675409833</v>
      </c>
      <c r="L71" s="153">
        <f t="shared" si="21"/>
        <v>11828744.469016394</v>
      </c>
      <c r="M71" s="153">
        <f t="shared" si="21"/>
        <v>11785672.009016393</v>
      </c>
      <c r="N71" s="153">
        <f t="shared" si="21"/>
        <v>24476955.839999996</v>
      </c>
      <c r="O71" s="277">
        <f t="shared" si="19"/>
        <v>1</v>
      </c>
      <c r="P71" s="101"/>
      <c r="Q71" s="108"/>
    </row>
    <row r="72" spans="2:18" ht="11.25" customHeight="1">
      <c r="B72" s="109"/>
      <c r="C72" s="363"/>
      <c r="D72" s="363"/>
      <c r="E72" s="363"/>
      <c r="F72" s="363"/>
      <c r="G72" s="363"/>
      <c r="H72" s="363"/>
      <c r="I72" s="363"/>
      <c r="J72" s="363"/>
      <c r="K72" s="363"/>
      <c r="L72" s="363"/>
      <c r="M72" s="363"/>
      <c r="N72" s="363"/>
      <c r="O72" s="111"/>
      <c r="P72" s="111"/>
      <c r="R72" s="104"/>
    </row>
    <row r="73" spans="2:18" s="96" customFormat="1" ht="11.25" customHeight="1">
      <c r="B73" s="327" t="s">
        <v>469</v>
      </c>
      <c r="C73" s="333" t="str">
        <f t="shared" ref="C73:N73" si="22">C3</f>
        <v>January</v>
      </c>
      <c r="D73" s="333" t="str">
        <f t="shared" si="22"/>
        <v>February</v>
      </c>
      <c r="E73" s="333" t="str">
        <f t="shared" si="22"/>
        <v>March</v>
      </c>
      <c r="F73" s="333" t="str">
        <f t="shared" si="22"/>
        <v>April</v>
      </c>
      <c r="G73" s="333" t="str">
        <f t="shared" si="22"/>
        <v>May</v>
      </c>
      <c r="H73" s="333" t="str">
        <f t="shared" si="22"/>
        <v>June</v>
      </c>
      <c r="I73" s="333" t="str">
        <f t="shared" si="22"/>
        <v>July</v>
      </c>
      <c r="J73" s="333" t="str">
        <f t="shared" si="22"/>
        <v>August</v>
      </c>
      <c r="K73" s="333" t="str">
        <f t="shared" si="22"/>
        <v>September</v>
      </c>
      <c r="L73" s="333" t="str">
        <f t="shared" si="22"/>
        <v>October</v>
      </c>
      <c r="M73" s="333" t="str">
        <f t="shared" si="22"/>
        <v>November</v>
      </c>
      <c r="N73" s="333" t="str">
        <f t="shared" si="22"/>
        <v>December</v>
      </c>
      <c r="O73" s="333" t="s">
        <v>93</v>
      </c>
      <c r="P73" s="112"/>
      <c r="Q73" s="113"/>
    </row>
    <row r="74" spans="2:18" s="96" customFormat="1" ht="11.25" customHeight="1">
      <c r="B74" s="328" t="s">
        <v>8</v>
      </c>
      <c r="C74" s="335"/>
      <c r="D74" s="335"/>
      <c r="E74" s="335"/>
      <c r="F74" s="335"/>
      <c r="G74" s="335"/>
      <c r="H74" s="335"/>
      <c r="I74" s="335"/>
      <c r="J74" s="335"/>
      <c r="K74" s="335"/>
      <c r="L74" s="335"/>
      <c r="M74" s="335"/>
      <c r="N74" s="335"/>
      <c r="O74" s="335"/>
      <c r="P74" s="114"/>
      <c r="Q74" s="114"/>
    </row>
    <row r="75" spans="2:18" s="81" customFormat="1" ht="11" customHeight="1">
      <c r="B75" s="99" t="s">
        <v>122</v>
      </c>
      <c r="C75" s="78"/>
      <c r="D75" s="78"/>
      <c r="E75" s="78"/>
      <c r="F75" s="78"/>
      <c r="G75" s="78"/>
      <c r="H75" s="78"/>
      <c r="I75" s="78"/>
      <c r="J75" s="78">
        <v>0</v>
      </c>
      <c r="K75" s="78">
        <v>0</v>
      </c>
      <c r="L75" s="78">
        <v>4500</v>
      </c>
      <c r="M75" s="78">
        <v>35000</v>
      </c>
      <c r="N75" s="78">
        <v>49343.630000000005</v>
      </c>
      <c r="O75" s="78">
        <f>SUM(C75:N75)</f>
        <v>88843.63</v>
      </c>
      <c r="P75" s="84"/>
      <c r="Q75" s="84"/>
    </row>
    <row r="76" spans="2:18" s="81" customFormat="1" ht="11" customHeight="1">
      <c r="B76" s="99" t="s">
        <v>550</v>
      </c>
      <c r="C76" s="78"/>
      <c r="D76" s="78"/>
      <c r="E76" s="78"/>
      <c r="F76" s="78"/>
      <c r="G76" s="78"/>
      <c r="H76" s="78"/>
      <c r="I76" s="78"/>
      <c r="J76" s="78">
        <v>0</v>
      </c>
      <c r="K76" s="78">
        <v>0</v>
      </c>
      <c r="L76" s="78">
        <v>112.5</v>
      </c>
      <c r="M76" s="78">
        <v>875</v>
      </c>
      <c r="N76" s="78">
        <v>1422.8600000000001</v>
      </c>
      <c r="O76" s="78">
        <f t="shared" ref="O76:O77" si="23">SUM(C76:N76)</f>
        <v>2410.36</v>
      </c>
      <c r="P76" s="84"/>
      <c r="Q76" s="84"/>
    </row>
    <row r="77" spans="2:18" s="81" customFormat="1" ht="11" customHeight="1">
      <c r="B77" s="99" t="s">
        <v>551</v>
      </c>
      <c r="C77" s="78"/>
      <c r="D77" s="78"/>
      <c r="E77" s="78"/>
      <c r="F77" s="78"/>
      <c r="G77" s="78"/>
      <c r="H77" s="78"/>
      <c r="I77" s="78"/>
      <c r="J77" s="78">
        <v>61.59</v>
      </c>
      <c r="K77" s="78">
        <v>191.4</v>
      </c>
      <c r="L77" s="78">
        <v>192</v>
      </c>
      <c r="M77" s="78">
        <v>5026.8000000000011</v>
      </c>
      <c r="N77" s="78">
        <v>5484.8599999999969</v>
      </c>
      <c r="O77" s="78">
        <f t="shared" si="23"/>
        <v>10956.649999999998</v>
      </c>
      <c r="P77" s="84"/>
      <c r="Q77" s="84"/>
    </row>
    <row r="78" spans="2:18" s="116" customFormat="1" ht="11.25" customHeight="1">
      <c r="B78" s="152" t="s">
        <v>6</v>
      </c>
      <c r="C78" s="153">
        <f>C75</f>
        <v>0</v>
      </c>
      <c r="D78" s="153">
        <f>D75</f>
        <v>0</v>
      </c>
      <c r="E78" s="153">
        <f>E75</f>
        <v>0</v>
      </c>
      <c r="F78" s="153">
        <f t="shared" ref="F78:I78" si="24">F75</f>
        <v>0</v>
      </c>
      <c r="G78" s="153">
        <f t="shared" si="24"/>
        <v>0</v>
      </c>
      <c r="H78" s="153">
        <f t="shared" si="24"/>
        <v>0</v>
      </c>
      <c r="I78" s="153">
        <f t="shared" si="24"/>
        <v>0</v>
      </c>
      <c r="J78" s="153">
        <f>SUM(J75:J77)</f>
        <v>61.59</v>
      </c>
      <c r="K78" s="153">
        <f t="shared" ref="K78:O78" si="25">SUM(K75:K77)</f>
        <v>191.4</v>
      </c>
      <c r="L78" s="153">
        <f t="shared" si="25"/>
        <v>4804.5</v>
      </c>
      <c r="M78" s="153">
        <f t="shared" si="25"/>
        <v>40901.800000000003</v>
      </c>
      <c r="N78" s="153">
        <f t="shared" si="25"/>
        <v>56251.350000000006</v>
      </c>
      <c r="O78" s="153">
        <f t="shared" si="25"/>
        <v>102210.64</v>
      </c>
      <c r="P78" s="115"/>
      <c r="Q78" s="115"/>
    </row>
    <row r="79" spans="2:18" ht="7.5" customHeight="1">
      <c r="B79" s="117"/>
      <c r="C79" s="118"/>
      <c r="D79" s="118"/>
      <c r="E79" s="118"/>
      <c r="F79" s="118"/>
      <c r="G79" s="118"/>
      <c r="H79" s="118"/>
      <c r="I79" s="118"/>
      <c r="J79" s="118"/>
      <c r="K79" s="118"/>
      <c r="L79" s="118"/>
      <c r="M79" s="118"/>
      <c r="N79" s="118"/>
      <c r="O79" s="118"/>
      <c r="P79" s="317"/>
      <c r="Q79" s="119"/>
    </row>
    <row r="80" spans="2:18" s="96" customFormat="1" ht="11.25" customHeight="1">
      <c r="B80" s="334" t="s">
        <v>9</v>
      </c>
      <c r="C80" s="120"/>
      <c r="D80" s="120"/>
      <c r="E80" s="120"/>
      <c r="F80" s="120"/>
      <c r="G80" s="120"/>
      <c r="H80" s="120"/>
      <c r="I80" s="120"/>
      <c r="J80" s="120"/>
      <c r="K80" s="120"/>
      <c r="L80" s="120"/>
      <c r="M80" s="120"/>
      <c r="N80" s="120"/>
      <c r="O80" s="120"/>
      <c r="P80" s="121"/>
      <c r="Q80" s="121"/>
    </row>
    <row r="81" spans="2:20" s="81" customFormat="1" ht="11.25" customHeight="1">
      <c r="B81" s="99" t="s">
        <v>10</v>
      </c>
      <c r="C81" s="78"/>
      <c r="D81" s="78"/>
      <c r="E81" s="78"/>
      <c r="F81" s="78"/>
      <c r="G81" s="78"/>
      <c r="H81" s="78"/>
      <c r="I81" s="78"/>
      <c r="J81" s="78">
        <v>-26986.34</v>
      </c>
      <c r="K81" s="78">
        <v>-36147.54098360661</v>
      </c>
      <c r="L81" s="78">
        <v>-49822.349999999991</v>
      </c>
      <c r="M81" s="78">
        <v>-68287.760000000009</v>
      </c>
      <c r="N81" s="78">
        <v>-118390.7090163934</v>
      </c>
      <c r="O81" s="78">
        <f t="shared" ref="O81:O90" si="26">SUM(C81:N81)</f>
        <v>-299634.7</v>
      </c>
      <c r="P81" s="84"/>
      <c r="Q81" s="78"/>
      <c r="R81" s="78"/>
      <c r="S81" s="78"/>
    </row>
    <row r="82" spans="2:20" s="81" customFormat="1" ht="11.25" customHeight="1">
      <c r="B82" s="99" t="s">
        <v>115</v>
      </c>
      <c r="C82" s="78"/>
      <c r="D82" s="78"/>
      <c r="E82" s="78"/>
      <c r="F82" s="78"/>
      <c r="G82" s="78"/>
      <c r="H82" s="78"/>
      <c r="I82" s="78"/>
      <c r="J82" s="78">
        <v>0</v>
      </c>
      <c r="K82" s="78">
        <v>0</v>
      </c>
      <c r="L82" s="78">
        <v>0</v>
      </c>
      <c r="M82" s="78">
        <v>0</v>
      </c>
      <c r="N82" s="78">
        <v>-35311.11</v>
      </c>
      <c r="O82" s="78">
        <f t="shared" si="26"/>
        <v>-35311.11</v>
      </c>
      <c r="P82" s="84"/>
      <c r="Q82" s="78"/>
      <c r="R82" s="78"/>
      <c r="S82" s="122"/>
      <c r="T82" s="123"/>
    </row>
    <row r="83" spans="2:20" s="81" customFormat="1" ht="11.25" customHeight="1">
      <c r="B83" s="99" t="s">
        <v>529</v>
      </c>
      <c r="C83" s="78"/>
      <c r="D83" s="78"/>
      <c r="E83" s="78"/>
      <c r="F83" s="78"/>
      <c r="G83" s="78"/>
      <c r="H83" s="78"/>
      <c r="I83" s="78"/>
      <c r="J83" s="78">
        <v>0</v>
      </c>
      <c r="K83" s="78">
        <v>-833.33</v>
      </c>
      <c r="L83" s="78">
        <v>-5166.67</v>
      </c>
      <c r="M83" s="78">
        <v>-10384.349999999999</v>
      </c>
      <c r="N83" s="78">
        <v>-11563.730000000003</v>
      </c>
      <c r="O83" s="78">
        <f t="shared" si="26"/>
        <v>-27948.080000000002</v>
      </c>
      <c r="P83" s="84"/>
      <c r="Q83" s="78"/>
      <c r="R83" s="78"/>
      <c r="S83" s="122"/>
    </row>
    <row r="84" spans="2:20" s="81" customFormat="1" ht="11.25" customHeight="1">
      <c r="B84" s="99" t="s">
        <v>530</v>
      </c>
      <c r="C84" s="78"/>
      <c r="D84" s="78"/>
      <c r="E84" s="78"/>
      <c r="F84" s="78"/>
      <c r="G84" s="78"/>
      <c r="H84" s="78"/>
      <c r="I84" s="78"/>
      <c r="J84" s="78">
        <v>-108091.63</v>
      </c>
      <c r="K84" s="78">
        <v>0</v>
      </c>
      <c r="L84" s="78">
        <v>0</v>
      </c>
      <c r="M84" s="78">
        <v>0</v>
      </c>
      <c r="N84" s="78">
        <v>0</v>
      </c>
      <c r="O84" s="78">
        <f t="shared" si="26"/>
        <v>-108091.63</v>
      </c>
      <c r="P84" s="84"/>
      <c r="Q84" s="78"/>
      <c r="R84" s="78"/>
      <c r="S84" s="122"/>
      <c r="T84" s="124"/>
    </row>
    <row r="85" spans="2:20" s="81" customFormat="1" ht="11.25" customHeight="1">
      <c r="B85" s="99" t="s">
        <v>15</v>
      </c>
      <c r="C85" s="78"/>
      <c r="D85" s="78"/>
      <c r="E85" s="78"/>
      <c r="F85" s="78"/>
      <c r="G85" s="78"/>
      <c r="H85" s="78"/>
      <c r="I85" s="78"/>
      <c r="J85" s="78">
        <v>0</v>
      </c>
      <c r="K85" s="78">
        <v>0</v>
      </c>
      <c r="L85" s="78">
        <v>-4785.16</v>
      </c>
      <c r="M85" s="78">
        <v>-10227.15</v>
      </c>
      <c r="N85" s="78">
        <v>-65758.2</v>
      </c>
      <c r="O85" s="78">
        <f t="shared" si="26"/>
        <v>-80770.509999999995</v>
      </c>
      <c r="P85" s="84"/>
      <c r="Q85" s="78"/>
      <c r="R85" s="78"/>
      <c r="S85" s="122"/>
      <c r="T85" s="124"/>
    </row>
    <row r="86" spans="2:20" s="81" customFormat="1" ht="11.25" customHeight="1">
      <c r="B86" s="99" t="s">
        <v>24</v>
      </c>
      <c r="C86" s="78"/>
      <c r="D86" s="78"/>
      <c r="E86" s="78"/>
      <c r="F86" s="78"/>
      <c r="G86" s="78"/>
      <c r="H86" s="78"/>
      <c r="I86" s="78"/>
      <c r="J86" s="78">
        <v>-305</v>
      </c>
      <c r="K86" s="78">
        <v>0</v>
      </c>
      <c r="L86" s="78">
        <v>-175</v>
      </c>
      <c r="M86" s="78">
        <v>-75</v>
      </c>
      <c r="N86" s="78">
        <v>-600</v>
      </c>
      <c r="O86" s="78">
        <f t="shared" si="26"/>
        <v>-1155</v>
      </c>
      <c r="P86" s="84"/>
      <c r="Q86" s="78"/>
      <c r="R86" s="78"/>
      <c r="S86" s="122"/>
      <c r="T86" s="124"/>
    </row>
    <row r="87" spans="2:20" s="81" customFormat="1" ht="11.25" customHeight="1">
      <c r="B87" s="99" t="s">
        <v>94</v>
      </c>
      <c r="C87" s="78"/>
      <c r="D87" s="78"/>
      <c r="E87" s="78"/>
      <c r="F87" s="78"/>
      <c r="G87" s="78"/>
      <c r="H87" s="78"/>
      <c r="I87" s="78"/>
      <c r="J87" s="78">
        <v>0</v>
      </c>
      <c r="K87" s="78">
        <v>0</v>
      </c>
      <c r="L87" s="78">
        <v>0</v>
      </c>
      <c r="M87" s="78">
        <v>-2000</v>
      </c>
      <c r="N87" s="78">
        <v>-750</v>
      </c>
      <c r="O87" s="78">
        <f t="shared" si="26"/>
        <v>-2750</v>
      </c>
      <c r="P87" s="84"/>
      <c r="Q87" s="78"/>
      <c r="R87" s="78"/>
      <c r="S87" s="122"/>
      <c r="T87" s="124"/>
    </row>
    <row r="88" spans="2:20" s="81" customFormat="1" ht="11.25" customHeight="1">
      <c r="B88" s="99" t="s">
        <v>415</v>
      </c>
      <c r="C88" s="78"/>
      <c r="D88" s="78"/>
      <c r="E88" s="78"/>
      <c r="F88" s="78"/>
      <c r="G88" s="78"/>
      <c r="H88" s="78"/>
      <c r="I88" s="78"/>
      <c r="J88" s="78">
        <v>0</v>
      </c>
      <c r="K88" s="78">
        <v>0</v>
      </c>
      <c r="L88" s="78">
        <v>0</v>
      </c>
      <c r="M88" s="78">
        <v>-3750</v>
      </c>
      <c r="N88" s="78">
        <v>3750</v>
      </c>
      <c r="O88" s="78">
        <f t="shared" si="26"/>
        <v>0</v>
      </c>
      <c r="P88" s="84"/>
      <c r="Q88" s="78"/>
      <c r="R88" s="78"/>
      <c r="S88" s="122"/>
      <c r="T88" s="124"/>
    </row>
    <row r="89" spans="2:20" s="81" customFormat="1" ht="11.25" customHeight="1">
      <c r="B89" s="78" t="s">
        <v>259</v>
      </c>
      <c r="C89" s="78"/>
      <c r="D89" s="78"/>
      <c r="E89" s="78"/>
      <c r="F89" s="78"/>
      <c r="G89" s="78"/>
      <c r="H89" s="78"/>
      <c r="I89" s="78"/>
      <c r="J89" s="78">
        <v>0</v>
      </c>
      <c r="K89" s="78">
        <v>0</v>
      </c>
      <c r="L89" s="78">
        <v>0</v>
      </c>
      <c r="M89" s="78">
        <v>-10000</v>
      </c>
      <c r="N89" s="78">
        <v>-9800</v>
      </c>
      <c r="O89" s="78">
        <f t="shared" si="26"/>
        <v>-19800</v>
      </c>
      <c r="P89" s="84"/>
      <c r="Q89" s="78"/>
      <c r="R89" s="78"/>
      <c r="S89" s="122"/>
    </row>
    <row r="90" spans="2:20" s="81" customFormat="1" ht="11.25" customHeight="1">
      <c r="B90" s="359" t="s">
        <v>18</v>
      </c>
      <c r="C90" s="78"/>
      <c r="D90" s="78"/>
      <c r="E90" s="78"/>
      <c r="F90" s="78"/>
      <c r="G90" s="78"/>
      <c r="H90" s="78"/>
      <c r="I90" s="78"/>
      <c r="J90" s="78">
        <v>0</v>
      </c>
      <c r="K90" s="78">
        <v>0</v>
      </c>
      <c r="L90" s="78">
        <v>0</v>
      </c>
      <c r="M90" s="78">
        <v>0</v>
      </c>
      <c r="N90" s="78">
        <v>-1359.19</v>
      </c>
      <c r="O90" s="78">
        <f t="shared" si="26"/>
        <v>-1359.19</v>
      </c>
      <c r="P90" s="84"/>
      <c r="Q90" s="78"/>
      <c r="R90" s="78"/>
      <c r="S90" s="122"/>
    </row>
    <row r="91" spans="2:20" s="89" customFormat="1" ht="11.25" customHeight="1">
      <c r="B91" s="152" t="s">
        <v>11</v>
      </c>
      <c r="C91" s="154">
        <f>SUM(C81:C90)</f>
        <v>0</v>
      </c>
      <c r="D91" s="154">
        <f>SUM(D81:D90)</f>
        <v>0</v>
      </c>
      <c r="E91" s="154">
        <f>SUM(E81:E90)</f>
        <v>0</v>
      </c>
      <c r="F91" s="154">
        <f t="shared" ref="F91:N91" si="27">SUM(F81:F90)</f>
        <v>0</v>
      </c>
      <c r="G91" s="154">
        <f t="shared" si="27"/>
        <v>0</v>
      </c>
      <c r="H91" s="154">
        <f t="shared" si="27"/>
        <v>0</v>
      </c>
      <c r="I91" s="154">
        <f t="shared" si="27"/>
        <v>0</v>
      </c>
      <c r="J91" s="154">
        <f t="shared" si="27"/>
        <v>-135382.97</v>
      </c>
      <c r="K91" s="154">
        <f t="shared" si="27"/>
        <v>-36980.870983606612</v>
      </c>
      <c r="L91" s="154">
        <f t="shared" si="27"/>
        <v>-59949.179999999993</v>
      </c>
      <c r="M91" s="154">
        <f t="shared" si="27"/>
        <v>-104724.26000000001</v>
      </c>
      <c r="N91" s="154">
        <f t="shared" si="27"/>
        <v>-239782.93901639339</v>
      </c>
      <c r="O91" s="154">
        <f>SUM(O81:O90)</f>
        <v>-576820.22</v>
      </c>
      <c r="P91" s="125"/>
      <c r="Q91" s="126"/>
      <c r="R91" s="126"/>
      <c r="S91" s="127"/>
    </row>
    <row r="92" spans="2:20" ht="11.25" customHeight="1">
      <c r="B92" s="117"/>
      <c r="C92" s="118"/>
      <c r="D92" s="118"/>
      <c r="E92" s="118"/>
      <c r="F92" s="118"/>
      <c r="G92" s="118"/>
      <c r="H92" s="118"/>
      <c r="I92" s="118"/>
      <c r="J92" s="118"/>
      <c r="K92" s="118"/>
      <c r="L92" s="118"/>
      <c r="M92" s="118"/>
      <c r="N92" s="118"/>
      <c r="O92" s="118"/>
      <c r="P92" s="119"/>
      <c r="Q92" s="119"/>
      <c r="S92" s="128"/>
    </row>
    <row r="93" spans="2:20" s="89" customFormat="1" ht="11.25" customHeight="1">
      <c r="B93" s="155" t="s">
        <v>38</v>
      </c>
      <c r="C93" s="156">
        <f>C78+C91</f>
        <v>0</v>
      </c>
      <c r="D93" s="156">
        <f>D78+D91</f>
        <v>0</v>
      </c>
      <c r="E93" s="156">
        <f>E78+E91</f>
        <v>0</v>
      </c>
      <c r="F93" s="156">
        <f t="shared" ref="F93:N93" si="28">F78+F91</f>
        <v>0</v>
      </c>
      <c r="G93" s="156">
        <f t="shared" si="28"/>
        <v>0</v>
      </c>
      <c r="H93" s="156">
        <f t="shared" si="28"/>
        <v>0</v>
      </c>
      <c r="I93" s="156">
        <f t="shared" si="28"/>
        <v>0</v>
      </c>
      <c r="J93" s="156">
        <f t="shared" si="28"/>
        <v>-135321.38</v>
      </c>
      <c r="K93" s="156">
        <f t="shared" si="28"/>
        <v>-36789.47098360661</v>
      </c>
      <c r="L93" s="156">
        <f t="shared" si="28"/>
        <v>-55144.679999999993</v>
      </c>
      <c r="M93" s="156">
        <f t="shared" si="28"/>
        <v>-63822.460000000006</v>
      </c>
      <c r="N93" s="156">
        <f t="shared" si="28"/>
        <v>-183531.58901639338</v>
      </c>
      <c r="O93" s="156">
        <f>O78+O91</f>
        <v>-474609.57999999996</v>
      </c>
      <c r="P93" s="125"/>
      <c r="Q93" s="129"/>
      <c r="S93" s="127"/>
    </row>
    <row r="94" spans="2:20" s="81" customFormat="1" ht="11.25" customHeight="1">
      <c r="B94" s="99" t="s">
        <v>39</v>
      </c>
      <c r="C94" s="78"/>
      <c r="D94" s="78"/>
      <c r="E94" s="78"/>
      <c r="F94" s="78"/>
      <c r="G94" s="78"/>
      <c r="H94" s="78"/>
      <c r="I94" s="78"/>
      <c r="J94" s="78">
        <v>0</v>
      </c>
      <c r="K94" s="78">
        <v>0</v>
      </c>
      <c r="L94" s="78">
        <v>0</v>
      </c>
      <c r="M94" s="78">
        <v>0</v>
      </c>
      <c r="N94" s="78">
        <v>0</v>
      </c>
      <c r="O94" s="78">
        <f>SUM(C94:N94)</f>
        <v>0</v>
      </c>
      <c r="P94" s="84"/>
      <c r="Q94" s="84"/>
      <c r="S94" s="122"/>
    </row>
    <row r="95" spans="2:20" s="89" customFormat="1" ht="11.25" customHeight="1">
      <c r="B95" s="152" t="s">
        <v>204</v>
      </c>
      <c r="C95" s="153">
        <f>C93+C94</f>
        <v>0</v>
      </c>
      <c r="D95" s="153">
        <f>D93+D94</f>
        <v>0</v>
      </c>
      <c r="E95" s="153">
        <f>E93+E94</f>
        <v>0</v>
      </c>
      <c r="F95" s="153">
        <f t="shared" ref="F95:N95" si="29">F93+F94</f>
        <v>0</v>
      </c>
      <c r="G95" s="153">
        <f t="shared" si="29"/>
        <v>0</v>
      </c>
      <c r="H95" s="153">
        <f t="shared" si="29"/>
        <v>0</v>
      </c>
      <c r="I95" s="153">
        <f t="shared" si="29"/>
        <v>0</v>
      </c>
      <c r="J95" s="153">
        <f t="shared" si="29"/>
        <v>-135321.38</v>
      </c>
      <c r="K95" s="153">
        <f t="shared" si="29"/>
        <v>-36789.47098360661</v>
      </c>
      <c r="L95" s="153">
        <f t="shared" si="29"/>
        <v>-55144.679999999993</v>
      </c>
      <c r="M95" s="153">
        <f t="shared" si="29"/>
        <v>-63822.460000000006</v>
      </c>
      <c r="N95" s="153">
        <f t="shared" si="29"/>
        <v>-183531.58901639338</v>
      </c>
      <c r="O95" s="153">
        <f>O93+O94</f>
        <v>-474609.57999999996</v>
      </c>
      <c r="P95" s="125"/>
      <c r="Q95" s="115"/>
      <c r="S95" s="127"/>
    </row>
    <row r="96" spans="2:20" s="81" customFormat="1" ht="11.25" customHeight="1">
      <c r="B96" s="99" t="s">
        <v>41</v>
      </c>
      <c r="C96" s="78"/>
      <c r="D96" s="78"/>
      <c r="E96" s="78"/>
      <c r="F96" s="78"/>
      <c r="G96" s="78"/>
      <c r="H96" s="78"/>
      <c r="I96" s="78"/>
      <c r="J96" s="78">
        <v>0</v>
      </c>
      <c r="K96" s="78">
        <v>0</v>
      </c>
      <c r="L96" s="78">
        <v>0</v>
      </c>
      <c r="M96" s="78">
        <v>0</v>
      </c>
      <c r="N96" s="78">
        <v>-20132.800000000003</v>
      </c>
      <c r="O96" s="78">
        <f>SUM(C96:N96)</f>
        <v>-20132.800000000003</v>
      </c>
      <c r="P96" s="84"/>
      <c r="Q96" s="79" t="e">
        <f>+SUM(F97:H97)/SUM(C97:E97)</f>
        <v>#DIV/0!</v>
      </c>
      <c r="S96" s="122"/>
    </row>
    <row r="97" spans="2:17" s="89" customFormat="1" ht="11.25" customHeight="1">
      <c r="B97" s="152" t="s">
        <v>42</v>
      </c>
      <c r="C97" s="153">
        <f>C95+C96</f>
        <v>0</v>
      </c>
      <c r="D97" s="153">
        <f>D95+D96</f>
        <v>0</v>
      </c>
      <c r="E97" s="153">
        <f>E95+E96</f>
        <v>0</v>
      </c>
      <c r="F97" s="153">
        <f t="shared" ref="F97:N97" si="30">F95+F96</f>
        <v>0</v>
      </c>
      <c r="G97" s="153">
        <f t="shared" si="30"/>
        <v>0</v>
      </c>
      <c r="H97" s="153">
        <f t="shared" si="30"/>
        <v>0</v>
      </c>
      <c r="I97" s="153">
        <f t="shared" si="30"/>
        <v>0</v>
      </c>
      <c r="J97" s="153">
        <f t="shared" si="30"/>
        <v>-135321.38</v>
      </c>
      <c r="K97" s="153">
        <f t="shared" si="30"/>
        <v>-36789.47098360661</v>
      </c>
      <c r="L97" s="153">
        <f t="shared" si="30"/>
        <v>-55144.679999999993</v>
      </c>
      <c r="M97" s="153">
        <f t="shared" si="30"/>
        <v>-63822.460000000006</v>
      </c>
      <c r="N97" s="153">
        <f t="shared" si="30"/>
        <v>-203664.3890163934</v>
      </c>
      <c r="O97" s="153">
        <f>O95+O96</f>
        <v>-494742.37999999995</v>
      </c>
      <c r="P97" s="125"/>
      <c r="Q97" s="115"/>
    </row>
    <row r="98" spans="2:17" ht="7.5" customHeight="1">
      <c r="B98" s="109"/>
      <c r="C98" s="110"/>
      <c r="D98" s="110"/>
      <c r="E98" s="110"/>
      <c r="F98" s="110"/>
      <c r="G98" s="110"/>
      <c r="H98" s="110"/>
      <c r="I98" s="110"/>
      <c r="J98" s="110"/>
      <c r="K98" s="110"/>
      <c r="L98" s="110"/>
      <c r="M98" s="110"/>
      <c r="N98" s="110"/>
      <c r="O98" s="110"/>
      <c r="P98" s="119"/>
      <c r="Q98" s="130"/>
    </row>
    <row r="99" spans="2:17" ht="11.25" customHeight="1">
      <c r="B99" s="327" t="s">
        <v>546</v>
      </c>
      <c r="C99" s="333" t="str">
        <f>C73</f>
        <v>January</v>
      </c>
      <c r="D99" s="333" t="str">
        <f>D73</f>
        <v>February</v>
      </c>
      <c r="E99" s="333" t="str">
        <f>E73</f>
        <v>March</v>
      </c>
      <c r="F99" s="333" t="str">
        <f t="shared" ref="F99:N99" si="31">F73</f>
        <v>April</v>
      </c>
      <c r="G99" s="333" t="str">
        <f t="shared" si="31"/>
        <v>May</v>
      </c>
      <c r="H99" s="333" t="str">
        <f t="shared" si="31"/>
        <v>June</v>
      </c>
      <c r="I99" s="333" t="str">
        <f t="shared" si="31"/>
        <v>July</v>
      </c>
      <c r="J99" s="333" t="str">
        <f t="shared" si="31"/>
        <v>August</v>
      </c>
      <c r="K99" s="333" t="str">
        <f t="shared" si="31"/>
        <v>September</v>
      </c>
      <c r="L99" s="333" t="str">
        <f t="shared" si="31"/>
        <v>October</v>
      </c>
      <c r="M99" s="333" t="str">
        <f t="shared" si="31"/>
        <v>November</v>
      </c>
      <c r="N99" s="333" t="str">
        <f t="shared" si="31"/>
        <v>December</v>
      </c>
      <c r="O99" s="333" t="s">
        <v>165</v>
      </c>
      <c r="P99" s="119"/>
      <c r="Q99" s="130"/>
    </row>
    <row r="100" spans="2:17" ht="11.25" customHeight="1">
      <c r="B100" s="99" t="s">
        <v>537</v>
      </c>
      <c r="C100" s="325"/>
      <c r="D100" s="325"/>
      <c r="E100" s="325"/>
      <c r="F100" s="325"/>
      <c r="G100" s="325"/>
      <c r="H100" s="325"/>
      <c r="I100" s="325"/>
      <c r="J100" s="325">
        <v>0</v>
      </c>
      <c r="K100" s="325">
        <v>0</v>
      </c>
      <c r="L100" s="325">
        <v>0</v>
      </c>
      <c r="M100" s="325">
        <v>0</v>
      </c>
      <c r="N100" s="325">
        <v>0</v>
      </c>
      <c r="O100" s="324" t="s">
        <v>131</v>
      </c>
      <c r="P100" s="119"/>
      <c r="Q100" s="130"/>
    </row>
    <row r="101" spans="2:17" ht="11.25" customHeight="1">
      <c r="B101" s="99" t="s">
        <v>536</v>
      </c>
      <c r="C101" s="463"/>
      <c r="D101" s="463"/>
      <c r="E101" s="463"/>
      <c r="F101" s="463"/>
      <c r="G101" s="463"/>
      <c r="H101" s="463"/>
      <c r="I101" s="463"/>
      <c r="J101" s="326">
        <v>0</v>
      </c>
      <c r="K101" s="326">
        <v>1.0603754688638155E-3</v>
      </c>
      <c r="L101" s="326">
        <v>5.0749637833449488E-4</v>
      </c>
      <c r="M101" s="326">
        <v>2.2748683918040187E-3</v>
      </c>
      <c r="N101" s="326">
        <v>1.117661180763355</v>
      </c>
      <c r="O101" s="324" t="s">
        <v>131</v>
      </c>
      <c r="P101" s="119"/>
      <c r="Q101" s="130"/>
    </row>
    <row r="102" spans="2:17" ht="11.25" customHeight="1">
      <c r="B102" s="323"/>
      <c r="C102" s="323"/>
      <c r="D102" s="323"/>
      <c r="E102" s="323"/>
      <c r="F102" s="323"/>
      <c r="G102" s="323"/>
      <c r="H102" s="323"/>
      <c r="I102" s="323"/>
      <c r="J102" s="323"/>
      <c r="K102" s="323"/>
      <c r="L102" s="323"/>
      <c r="M102" s="323"/>
      <c r="N102" s="323"/>
      <c r="O102" s="323"/>
      <c r="P102" s="119"/>
      <c r="Q102" s="130"/>
    </row>
    <row r="103" spans="2:17" ht="11.25" customHeight="1">
      <c r="B103" s="323"/>
      <c r="C103" s="323"/>
      <c r="D103" s="323"/>
      <c r="E103" s="323"/>
      <c r="F103" s="323"/>
      <c r="G103" s="323"/>
      <c r="H103" s="323"/>
      <c r="I103" s="323"/>
      <c r="J103" s="323"/>
      <c r="K103" s="323"/>
      <c r="L103" s="323"/>
      <c r="M103" s="323"/>
      <c r="N103" s="323"/>
      <c r="O103" s="323"/>
      <c r="P103" s="119"/>
      <c r="Q103" s="130"/>
    </row>
    <row r="104" spans="2:17" ht="11.9" customHeight="1">
      <c r="B104" s="323"/>
      <c r="C104" s="110"/>
      <c r="D104" s="110"/>
      <c r="E104" s="110"/>
      <c r="F104" s="110"/>
      <c r="G104" s="110"/>
      <c r="H104" s="110"/>
      <c r="I104" s="110"/>
      <c r="J104" s="110"/>
      <c r="K104" s="110"/>
      <c r="L104" s="110"/>
      <c r="M104" s="110"/>
      <c r="N104" s="110"/>
      <c r="O104" s="110"/>
      <c r="P104" s="119"/>
      <c r="Q104" s="130"/>
    </row>
    <row r="105" spans="2:17" ht="11.9" customHeight="1">
      <c r="B105" s="323"/>
      <c r="C105" s="110"/>
      <c r="D105" s="110"/>
      <c r="E105" s="110"/>
      <c r="F105" s="110"/>
      <c r="G105" s="110"/>
      <c r="H105" s="110"/>
      <c r="I105" s="110"/>
      <c r="J105" s="110"/>
      <c r="K105" s="110"/>
      <c r="L105" s="110"/>
      <c r="M105" s="110"/>
      <c r="N105" s="110"/>
      <c r="O105" s="110"/>
      <c r="P105" s="119"/>
      <c r="Q105" s="130"/>
    </row>
    <row r="106" spans="2:17" ht="12.75" customHeight="1">
      <c r="B106" s="323"/>
      <c r="C106" s="110"/>
      <c r="D106" s="110"/>
      <c r="E106" s="110"/>
      <c r="F106" s="110"/>
      <c r="G106" s="110"/>
      <c r="H106" s="110"/>
      <c r="I106" s="110"/>
      <c r="J106" s="110"/>
      <c r="K106" s="110"/>
      <c r="L106" s="110"/>
      <c r="M106" s="110"/>
      <c r="N106" s="110"/>
      <c r="O106" s="110"/>
      <c r="P106" s="119"/>
      <c r="Q106" s="130"/>
    </row>
    <row r="107" spans="2:17" ht="12.75" customHeight="1">
      <c r="B107" s="131"/>
      <c r="C107" s="132"/>
      <c r="D107" s="132"/>
      <c r="E107" s="132"/>
      <c r="F107" s="132"/>
      <c r="G107" s="132"/>
      <c r="H107" s="132"/>
      <c r="I107" s="132"/>
      <c r="J107" s="132"/>
      <c r="K107" s="132"/>
      <c r="L107" s="132"/>
      <c r="M107" s="132"/>
      <c r="N107" s="132"/>
      <c r="O107" s="133"/>
      <c r="P107" s="104"/>
    </row>
    <row r="108" spans="2:17" s="96" customFormat="1" ht="12.75" customHeight="1">
      <c r="B108" s="329" t="s">
        <v>545</v>
      </c>
      <c r="C108" s="330"/>
      <c r="D108" s="330"/>
      <c r="E108" s="330"/>
      <c r="F108" s="330"/>
      <c r="G108" s="330"/>
      <c r="H108" s="330"/>
      <c r="I108" s="330"/>
      <c r="J108" s="330"/>
      <c r="K108" s="330"/>
      <c r="L108" s="330"/>
      <c r="M108" s="330"/>
      <c r="N108" s="330"/>
      <c r="O108" s="134"/>
      <c r="P108" s="106"/>
      <c r="Q108" s="106"/>
    </row>
    <row r="109" spans="2:17" s="96" customFormat="1" ht="12.75" customHeight="1">
      <c r="B109" s="327" t="s">
        <v>468</v>
      </c>
      <c r="C109" s="331" t="str">
        <f>C73</f>
        <v>January</v>
      </c>
      <c r="D109" s="331" t="str">
        <f>D73</f>
        <v>February</v>
      </c>
      <c r="E109" s="331" t="str">
        <f>E73</f>
        <v>March</v>
      </c>
      <c r="F109" s="331" t="str">
        <f t="shared" ref="F109:N109" si="32">F73</f>
        <v>April</v>
      </c>
      <c r="G109" s="331" t="str">
        <f t="shared" si="32"/>
        <v>May</v>
      </c>
      <c r="H109" s="331" t="str">
        <f t="shared" si="32"/>
        <v>June</v>
      </c>
      <c r="I109" s="331" t="str">
        <f t="shared" si="32"/>
        <v>July</v>
      </c>
      <c r="J109" s="331" t="str">
        <f t="shared" si="32"/>
        <v>August</v>
      </c>
      <c r="K109" s="331" t="str">
        <f t="shared" si="32"/>
        <v>September</v>
      </c>
      <c r="L109" s="331" t="str">
        <f t="shared" si="32"/>
        <v>October</v>
      </c>
      <c r="M109" s="331" t="str">
        <f t="shared" si="32"/>
        <v>November</v>
      </c>
      <c r="N109" s="331" t="str">
        <f t="shared" si="32"/>
        <v>December</v>
      </c>
      <c r="O109" s="135"/>
      <c r="P109" s="135"/>
      <c r="Q109" s="135"/>
    </row>
    <row r="110" spans="2:17" s="96" customFormat="1" ht="12.75" customHeight="1">
      <c r="B110" s="328" t="s">
        <v>8</v>
      </c>
      <c r="C110" s="332"/>
      <c r="D110" s="332"/>
      <c r="E110" s="332"/>
      <c r="F110" s="332"/>
      <c r="G110" s="332"/>
      <c r="H110" s="332"/>
      <c r="I110" s="332"/>
      <c r="J110" s="332"/>
      <c r="K110" s="332"/>
      <c r="L110" s="332"/>
      <c r="M110" s="332"/>
      <c r="N110" s="332"/>
      <c r="O110" s="105"/>
      <c r="P110" s="105"/>
      <c r="Q110" s="105"/>
    </row>
    <row r="111" spans="2:17" ht="12.75" customHeight="1">
      <c r="B111" s="136" t="s">
        <v>33</v>
      </c>
      <c r="C111" s="91"/>
      <c r="D111" s="91"/>
      <c r="E111" s="91"/>
      <c r="F111" s="91"/>
      <c r="G111" s="91"/>
      <c r="H111" s="91"/>
      <c r="I111" s="91"/>
      <c r="J111" s="91">
        <v>61.59</v>
      </c>
      <c r="K111" s="91">
        <v>252.99</v>
      </c>
      <c r="L111" s="91">
        <v>5057.49</v>
      </c>
      <c r="M111" s="91">
        <v>45959.29</v>
      </c>
      <c r="N111" s="91">
        <v>102210.64</v>
      </c>
      <c r="O111" s="91"/>
      <c r="P111" s="91"/>
      <c r="Q111" s="91"/>
    </row>
    <row r="112" spans="2:17" s="96" customFormat="1" ht="12.75" customHeight="1">
      <c r="B112" s="152" t="s">
        <v>6</v>
      </c>
      <c r="C112" s="153">
        <f>C111</f>
        <v>0</v>
      </c>
      <c r="D112" s="153">
        <f>D111</f>
        <v>0</v>
      </c>
      <c r="E112" s="153">
        <f>E111</f>
        <v>0</v>
      </c>
      <c r="F112" s="153">
        <f t="shared" ref="F112:N112" si="33">F111</f>
        <v>0</v>
      </c>
      <c r="G112" s="153">
        <f t="shared" si="33"/>
        <v>0</v>
      </c>
      <c r="H112" s="153">
        <f t="shared" si="33"/>
        <v>0</v>
      </c>
      <c r="I112" s="153">
        <f t="shared" si="33"/>
        <v>0</v>
      </c>
      <c r="J112" s="153">
        <f t="shared" si="33"/>
        <v>61.59</v>
      </c>
      <c r="K112" s="153">
        <f t="shared" si="33"/>
        <v>252.99</v>
      </c>
      <c r="L112" s="153">
        <f t="shared" si="33"/>
        <v>5057.49</v>
      </c>
      <c r="M112" s="153">
        <f t="shared" si="33"/>
        <v>45959.29</v>
      </c>
      <c r="N112" s="153">
        <f t="shared" si="33"/>
        <v>102210.64</v>
      </c>
      <c r="O112" s="105"/>
      <c r="P112" s="105"/>
      <c r="Q112" s="105"/>
    </row>
    <row r="113" spans="2:17" ht="12.75" customHeight="1">
      <c r="B113" s="136"/>
      <c r="C113" s="91"/>
      <c r="D113" s="91"/>
      <c r="E113" s="91"/>
      <c r="F113" s="91"/>
      <c r="G113" s="91"/>
      <c r="H113" s="91"/>
      <c r="I113" s="91"/>
      <c r="J113" s="91"/>
      <c r="K113" s="91"/>
      <c r="L113" s="91"/>
      <c r="M113" s="91"/>
      <c r="N113" s="91"/>
      <c r="O113" s="91"/>
      <c r="P113" s="91"/>
      <c r="Q113" s="91"/>
    </row>
    <row r="114" spans="2:17" s="96" customFormat="1" ht="12.75" customHeight="1">
      <c r="B114" s="328" t="s">
        <v>9</v>
      </c>
      <c r="C114" s="105"/>
      <c r="D114" s="105"/>
      <c r="E114" s="105"/>
      <c r="F114" s="105"/>
      <c r="G114" s="105"/>
      <c r="H114" s="105"/>
      <c r="I114" s="105"/>
      <c r="J114" s="105"/>
      <c r="K114" s="105"/>
      <c r="L114" s="105"/>
      <c r="M114" s="105"/>
      <c r="N114" s="105"/>
      <c r="O114" s="105"/>
      <c r="P114" s="105"/>
      <c r="Q114" s="105"/>
    </row>
    <row r="115" spans="2:17" ht="12.75" customHeight="1">
      <c r="B115" s="136" t="s">
        <v>10</v>
      </c>
      <c r="C115" s="91"/>
      <c r="D115" s="91"/>
      <c r="E115" s="91"/>
      <c r="F115" s="91"/>
      <c r="G115" s="91"/>
      <c r="H115" s="91"/>
      <c r="I115" s="91"/>
      <c r="J115" s="91">
        <v>-26986.34</v>
      </c>
      <c r="K115" s="91">
        <v>-63133.880983606607</v>
      </c>
      <c r="L115" s="91">
        <v>-112956.2309836066</v>
      </c>
      <c r="M115" s="91">
        <v>-181243.99098360661</v>
      </c>
      <c r="N115" s="91">
        <v>-299634.7</v>
      </c>
      <c r="O115" s="91"/>
      <c r="P115" s="91"/>
      <c r="Q115" s="91"/>
    </row>
    <row r="116" spans="2:17" ht="12.75" customHeight="1">
      <c r="B116" s="136" t="s">
        <v>115</v>
      </c>
      <c r="C116" s="91"/>
      <c r="D116" s="91"/>
      <c r="E116" s="91"/>
      <c r="F116" s="91"/>
      <c r="G116" s="91"/>
      <c r="H116" s="91"/>
      <c r="I116" s="91"/>
      <c r="J116" s="91">
        <v>0</v>
      </c>
      <c r="K116" s="91">
        <v>0</v>
      </c>
      <c r="L116" s="91">
        <v>0</v>
      </c>
      <c r="M116" s="91">
        <v>0</v>
      </c>
      <c r="N116" s="91">
        <v>-24111.11</v>
      </c>
      <c r="O116" s="91"/>
      <c r="P116" s="91"/>
      <c r="Q116" s="91"/>
    </row>
    <row r="117" spans="2:17" ht="12.75" customHeight="1">
      <c r="B117" s="136" t="s">
        <v>101</v>
      </c>
      <c r="C117" s="91"/>
      <c r="D117" s="91"/>
      <c r="E117" s="91"/>
      <c r="F117" s="91"/>
      <c r="G117" s="91"/>
      <c r="H117" s="91"/>
      <c r="I117" s="91"/>
      <c r="J117" s="91">
        <v>0</v>
      </c>
      <c r="K117" s="91">
        <v>-833.33</v>
      </c>
      <c r="L117" s="91">
        <v>-6000</v>
      </c>
      <c r="M117" s="91">
        <v>-16384.349999999999</v>
      </c>
      <c r="N117" s="91">
        <v>-35920.300000000003</v>
      </c>
      <c r="O117" s="91"/>
      <c r="P117" s="91"/>
      <c r="Q117" s="91"/>
    </row>
    <row r="118" spans="2:17" ht="12.75" customHeight="1">
      <c r="B118" s="136" t="s">
        <v>24</v>
      </c>
      <c r="C118" s="91"/>
      <c r="D118" s="91"/>
      <c r="E118" s="91"/>
      <c r="F118" s="91"/>
      <c r="G118" s="91"/>
      <c r="H118" s="91"/>
      <c r="I118" s="91"/>
      <c r="J118" s="91">
        <v>-108091.63</v>
      </c>
      <c r="K118" s="91">
        <v>-108091.63</v>
      </c>
      <c r="L118" s="91">
        <v>-108091.63</v>
      </c>
      <c r="M118" s="91">
        <v>-108091.63</v>
      </c>
      <c r="N118" s="91">
        <v>-108091.63</v>
      </c>
      <c r="O118" s="91"/>
      <c r="P118" s="91"/>
      <c r="Q118" s="91"/>
    </row>
    <row r="119" spans="2:17" ht="12.75" customHeight="1">
      <c r="B119" s="136" t="s">
        <v>15</v>
      </c>
      <c r="C119" s="91"/>
      <c r="D119" s="91"/>
      <c r="E119" s="91"/>
      <c r="F119" s="91"/>
      <c r="G119" s="91"/>
      <c r="H119" s="91"/>
      <c r="I119" s="91"/>
      <c r="J119" s="91">
        <v>0</v>
      </c>
      <c r="K119" s="91">
        <v>0</v>
      </c>
      <c r="L119" s="91">
        <v>-4785.16</v>
      </c>
      <c r="M119" s="91">
        <v>-15012.31</v>
      </c>
      <c r="N119" s="91">
        <v>-80770.509999999995</v>
      </c>
      <c r="O119" s="91"/>
      <c r="P119" s="91"/>
      <c r="Q119" s="91"/>
    </row>
    <row r="120" spans="2:17" ht="12.75" customHeight="1">
      <c r="B120" s="136" t="s">
        <v>259</v>
      </c>
      <c r="C120" s="91"/>
      <c r="D120" s="91"/>
      <c r="E120" s="91"/>
      <c r="F120" s="91"/>
      <c r="G120" s="91"/>
      <c r="H120" s="91"/>
      <c r="I120" s="91"/>
      <c r="J120" s="91">
        <v>-305</v>
      </c>
      <c r="K120" s="91">
        <v>-305</v>
      </c>
      <c r="L120" s="91">
        <v>-480</v>
      </c>
      <c r="M120" s="91">
        <v>-555</v>
      </c>
      <c r="N120" s="91">
        <v>-1155</v>
      </c>
      <c r="O120" s="91"/>
      <c r="P120" s="91"/>
      <c r="Q120" s="91"/>
    </row>
    <row r="121" spans="2:17" ht="12.75" customHeight="1">
      <c r="B121" s="136" t="s">
        <v>94</v>
      </c>
      <c r="C121" s="91"/>
      <c r="D121" s="91"/>
      <c r="E121" s="91"/>
      <c r="F121" s="91"/>
      <c r="G121" s="91"/>
      <c r="H121" s="91"/>
      <c r="I121" s="91"/>
      <c r="J121" s="91">
        <v>0</v>
      </c>
      <c r="K121" s="91">
        <v>0</v>
      </c>
      <c r="L121" s="91">
        <v>0</v>
      </c>
      <c r="M121" s="91">
        <v>-2000</v>
      </c>
      <c r="N121" s="91">
        <v>-2750</v>
      </c>
      <c r="O121" s="91"/>
      <c r="P121" s="91"/>
      <c r="Q121" s="91"/>
    </row>
    <row r="122" spans="2:17" ht="12.75" customHeight="1">
      <c r="B122" s="136" t="s">
        <v>416</v>
      </c>
      <c r="C122" s="91"/>
      <c r="D122" s="91"/>
      <c r="E122" s="91"/>
      <c r="F122" s="91"/>
      <c r="G122" s="91"/>
      <c r="H122" s="91"/>
      <c r="I122" s="91"/>
      <c r="J122" s="91">
        <v>0</v>
      </c>
      <c r="K122" s="91">
        <v>0</v>
      </c>
      <c r="L122" s="91">
        <v>0</v>
      </c>
      <c r="M122" s="91">
        <v>-3750</v>
      </c>
      <c r="N122" s="91">
        <v>0</v>
      </c>
      <c r="O122" s="91"/>
      <c r="P122" s="91"/>
      <c r="Q122" s="91"/>
    </row>
    <row r="123" spans="2:17" ht="12.75" customHeight="1">
      <c r="B123" s="136" t="s">
        <v>181</v>
      </c>
      <c r="C123" s="91"/>
      <c r="D123" s="91"/>
      <c r="E123" s="91"/>
      <c r="F123" s="91"/>
      <c r="G123" s="91"/>
      <c r="H123" s="91"/>
      <c r="I123" s="91"/>
      <c r="J123" s="91">
        <v>0</v>
      </c>
      <c r="K123" s="91">
        <v>0</v>
      </c>
      <c r="L123" s="91">
        <v>0</v>
      </c>
      <c r="M123" s="91">
        <v>-10000</v>
      </c>
      <c r="N123" s="91">
        <v>-19800</v>
      </c>
      <c r="O123" s="91"/>
      <c r="P123" s="91"/>
      <c r="Q123" s="91"/>
    </row>
    <row r="124" spans="2:17" ht="12.75" customHeight="1">
      <c r="B124" s="136" t="s">
        <v>18</v>
      </c>
      <c r="C124" s="91"/>
      <c r="D124" s="91"/>
      <c r="E124" s="91"/>
      <c r="F124" s="91"/>
      <c r="G124" s="91"/>
      <c r="H124" s="91"/>
      <c r="I124" s="91"/>
      <c r="J124" s="91">
        <v>0</v>
      </c>
      <c r="K124" s="91">
        <v>0</v>
      </c>
      <c r="L124" s="91">
        <v>0</v>
      </c>
      <c r="M124" s="91">
        <v>0</v>
      </c>
      <c r="N124" s="91">
        <v>-1359.19</v>
      </c>
      <c r="O124" s="91"/>
      <c r="P124" s="91"/>
      <c r="Q124" s="91"/>
    </row>
    <row r="125" spans="2:17" ht="12.75" customHeight="1">
      <c r="B125" s="136" t="s">
        <v>11</v>
      </c>
      <c r="C125" s="91">
        <f>SUM(C115:C124)</f>
        <v>0</v>
      </c>
      <c r="D125" s="91">
        <f>SUM(D115:D124)</f>
        <v>0</v>
      </c>
      <c r="E125" s="91">
        <f>SUM(E115:E124)</f>
        <v>0</v>
      </c>
      <c r="F125" s="91">
        <f t="shared" ref="F125:N125" si="34">SUM(F115:F124)</f>
        <v>0</v>
      </c>
      <c r="G125" s="91">
        <f t="shared" si="34"/>
        <v>0</v>
      </c>
      <c r="H125" s="91">
        <f t="shared" si="34"/>
        <v>0</v>
      </c>
      <c r="I125" s="91">
        <f t="shared" si="34"/>
        <v>0</v>
      </c>
      <c r="J125" s="91">
        <f t="shared" si="34"/>
        <v>-135382.97</v>
      </c>
      <c r="K125" s="91">
        <f t="shared" si="34"/>
        <v>-172363.84098360661</v>
      </c>
      <c r="L125" s="91">
        <f t="shared" si="34"/>
        <v>-232313.02098360661</v>
      </c>
      <c r="M125" s="91">
        <f t="shared" si="34"/>
        <v>-337037.28098360664</v>
      </c>
      <c r="N125" s="91">
        <f t="shared" si="34"/>
        <v>-573592.43999999994</v>
      </c>
      <c r="O125" s="91"/>
      <c r="P125" s="91"/>
      <c r="Q125" s="91"/>
    </row>
    <row r="126" spans="2:17" ht="12.75" customHeight="1">
      <c r="B126" s="136"/>
      <c r="C126" s="91"/>
      <c r="D126" s="91"/>
      <c r="E126" s="91"/>
      <c r="F126" s="91"/>
      <c r="G126" s="91"/>
      <c r="H126" s="91"/>
      <c r="I126" s="91"/>
      <c r="J126" s="91"/>
      <c r="K126" s="91"/>
      <c r="L126" s="91"/>
      <c r="M126" s="91"/>
      <c r="N126" s="91"/>
      <c r="O126" s="91"/>
      <c r="P126" s="91"/>
      <c r="Q126" s="91"/>
    </row>
    <row r="127" spans="2:17" s="96" customFormat="1" ht="12.75" customHeight="1">
      <c r="B127" s="152" t="s">
        <v>38</v>
      </c>
      <c r="C127" s="153">
        <f>C111+C125</f>
        <v>0</v>
      </c>
      <c r="D127" s="153">
        <f>D111+D125</f>
        <v>0</v>
      </c>
      <c r="E127" s="153">
        <f>E111+E125</f>
        <v>0</v>
      </c>
      <c r="F127" s="153">
        <f t="shared" ref="F127:N127" si="35">F111+F125</f>
        <v>0</v>
      </c>
      <c r="G127" s="153">
        <f t="shared" si="35"/>
        <v>0</v>
      </c>
      <c r="H127" s="153">
        <f t="shared" si="35"/>
        <v>0</v>
      </c>
      <c r="I127" s="153">
        <f t="shared" si="35"/>
        <v>0</v>
      </c>
      <c r="J127" s="153">
        <f t="shared" si="35"/>
        <v>-135321.38</v>
      </c>
      <c r="K127" s="153">
        <f t="shared" si="35"/>
        <v>-172110.85098360662</v>
      </c>
      <c r="L127" s="153">
        <f t="shared" si="35"/>
        <v>-227255.53098360662</v>
      </c>
      <c r="M127" s="153">
        <f t="shared" si="35"/>
        <v>-291077.99098360667</v>
      </c>
      <c r="N127" s="153">
        <f t="shared" si="35"/>
        <v>-471381.79999999993</v>
      </c>
      <c r="O127" s="105"/>
      <c r="P127" s="105"/>
      <c r="Q127" s="105"/>
    </row>
    <row r="128" spans="2:17" ht="12.75" customHeight="1">
      <c r="B128" s="136"/>
      <c r="C128" s="91"/>
      <c r="D128" s="91"/>
      <c r="E128" s="91"/>
      <c r="F128" s="91"/>
      <c r="G128" s="91"/>
      <c r="H128" s="91"/>
      <c r="I128" s="91"/>
      <c r="J128" s="91"/>
      <c r="K128" s="91"/>
      <c r="L128" s="91"/>
      <c r="M128" s="91"/>
      <c r="N128" s="91"/>
      <c r="O128" s="91"/>
      <c r="P128" s="91"/>
      <c r="Q128" s="91"/>
    </row>
    <row r="129" spans="2:17" ht="12.75" customHeight="1">
      <c r="B129" s="136" t="s">
        <v>39</v>
      </c>
      <c r="C129" s="91"/>
      <c r="D129" s="91"/>
      <c r="E129" s="91"/>
      <c r="F129" s="91"/>
      <c r="G129" s="91"/>
      <c r="H129" s="91"/>
      <c r="I129" s="91"/>
      <c r="J129" s="91">
        <v>0</v>
      </c>
      <c r="K129" s="91">
        <v>0</v>
      </c>
      <c r="L129" s="91">
        <v>0</v>
      </c>
      <c r="M129" s="91">
        <v>0</v>
      </c>
      <c r="N129" s="91">
        <v>0</v>
      </c>
      <c r="O129" s="91"/>
      <c r="P129" s="91"/>
      <c r="Q129" s="91"/>
    </row>
    <row r="130" spans="2:17" ht="12.75" customHeight="1">
      <c r="B130" s="136"/>
      <c r="C130" s="91"/>
      <c r="D130" s="91"/>
      <c r="E130" s="91"/>
      <c r="F130" s="91"/>
      <c r="G130" s="91"/>
      <c r="H130" s="91"/>
      <c r="I130" s="91"/>
      <c r="J130" s="91"/>
      <c r="K130" s="91"/>
      <c r="L130" s="91"/>
      <c r="M130" s="91"/>
      <c r="N130" s="91"/>
      <c r="O130" s="91"/>
      <c r="P130" s="91"/>
      <c r="Q130" s="91"/>
    </row>
    <row r="131" spans="2:17" s="96" customFormat="1" ht="12.75" customHeight="1">
      <c r="B131" s="152" t="s">
        <v>204</v>
      </c>
      <c r="C131" s="153">
        <f>C127+C129</f>
        <v>0</v>
      </c>
      <c r="D131" s="153">
        <f>D127+D129</f>
        <v>0</v>
      </c>
      <c r="E131" s="153">
        <f>E127+E129</f>
        <v>0</v>
      </c>
      <c r="F131" s="153">
        <f t="shared" ref="F131:N131" si="36">F127+F129</f>
        <v>0</v>
      </c>
      <c r="G131" s="153">
        <f t="shared" si="36"/>
        <v>0</v>
      </c>
      <c r="H131" s="153">
        <f t="shared" si="36"/>
        <v>0</v>
      </c>
      <c r="I131" s="153">
        <f t="shared" si="36"/>
        <v>0</v>
      </c>
      <c r="J131" s="153">
        <f t="shared" si="36"/>
        <v>-135321.38</v>
      </c>
      <c r="K131" s="153">
        <f t="shared" si="36"/>
        <v>-172110.85098360662</v>
      </c>
      <c r="L131" s="153">
        <f t="shared" si="36"/>
        <v>-227255.53098360662</v>
      </c>
      <c r="M131" s="153">
        <f t="shared" si="36"/>
        <v>-291077.99098360667</v>
      </c>
      <c r="N131" s="153">
        <f t="shared" si="36"/>
        <v>-471381.79999999993</v>
      </c>
      <c r="O131" s="105"/>
      <c r="P131" s="105"/>
      <c r="Q131" s="105"/>
    </row>
    <row r="132" spans="2:17" ht="12.75" customHeight="1">
      <c r="B132" s="92"/>
      <c r="C132" s="91"/>
      <c r="D132" s="91"/>
      <c r="E132" s="91"/>
      <c r="F132" s="91"/>
      <c r="G132" s="91"/>
      <c r="H132" s="91"/>
      <c r="I132" s="91"/>
      <c r="J132" s="91"/>
      <c r="K132" s="91"/>
      <c r="L132" s="91"/>
      <c r="M132" s="91"/>
      <c r="N132" s="91"/>
      <c r="O132" s="91"/>
      <c r="P132" s="91"/>
      <c r="Q132" s="91"/>
    </row>
    <row r="133" spans="2:17" ht="12.75" customHeight="1">
      <c r="B133" s="92" t="s">
        <v>205</v>
      </c>
      <c r="C133" s="91"/>
      <c r="D133" s="91"/>
      <c r="E133" s="91"/>
      <c r="F133" s="91"/>
      <c r="G133" s="91"/>
      <c r="H133" s="91"/>
      <c r="I133" s="91"/>
      <c r="J133" s="91">
        <v>0</v>
      </c>
      <c r="K133" s="91">
        <v>0</v>
      </c>
      <c r="L133" s="91">
        <v>0</v>
      </c>
      <c r="M133" s="91">
        <v>0</v>
      </c>
      <c r="N133" s="91">
        <v>0</v>
      </c>
      <c r="O133" s="91"/>
      <c r="P133" s="91"/>
      <c r="Q133" s="91"/>
    </row>
    <row r="134" spans="2:17" ht="12.75" customHeight="1">
      <c r="B134" s="92" t="s">
        <v>206</v>
      </c>
      <c r="C134" s="91"/>
      <c r="D134" s="91"/>
      <c r="E134" s="91"/>
      <c r="F134" s="91"/>
      <c r="G134" s="91"/>
      <c r="H134" s="91"/>
      <c r="I134" s="91"/>
      <c r="J134" s="91">
        <v>0</v>
      </c>
      <c r="K134" s="91">
        <v>0</v>
      </c>
      <c r="L134" s="91">
        <v>0</v>
      </c>
      <c r="M134" s="91">
        <v>0</v>
      </c>
      <c r="N134" s="91">
        <v>0</v>
      </c>
      <c r="O134" s="91"/>
      <c r="P134" s="91"/>
      <c r="Q134" s="91"/>
    </row>
    <row r="135" spans="2:17" ht="12.75" customHeight="1">
      <c r="B135" s="92"/>
      <c r="C135" s="91"/>
      <c r="D135" s="91"/>
      <c r="E135" s="118"/>
      <c r="F135" s="118"/>
      <c r="G135" s="118"/>
      <c r="H135" s="118"/>
      <c r="I135" s="118"/>
      <c r="J135" s="118"/>
      <c r="K135" s="118"/>
      <c r="L135" s="118"/>
      <c r="M135" s="118"/>
      <c r="N135" s="118"/>
      <c r="O135" s="118"/>
      <c r="P135" s="118"/>
      <c r="Q135" s="118"/>
    </row>
    <row r="136" spans="2:17" s="96" customFormat="1" ht="12.75" customHeight="1">
      <c r="B136" s="152" t="s">
        <v>40</v>
      </c>
      <c r="C136" s="153">
        <f>C131+C133+C134</f>
        <v>0</v>
      </c>
      <c r="D136" s="153">
        <f>D131+D133+D134</f>
        <v>0</v>
      </c>
      <c r="E136" s="153">
        <f>E131+E133+E134</f>
        <v>0</v>
      </c>
      <c r="F136" s="153">
        <f t="shared" ref="F136:N136" si="37">F131+F133+F134</f>
        <v>0</v>
      </c>
      <c r="G136" s="153">
        <f t="shared" si="37"/>
        <v>0</v>
      </c>
      <c r="H136" s="153">
        <f t="shared" si="37"/>
        <v>0</v>
      </c>
      <c r="I136" s="153">
        <f t="shared" si="37"/>
        <v>0</v>
      </c>
      <c r="J136" s="153">
        <f t="shared" si="37"/>
        <v>-135321.38</v>
      </c>
      <c r="K136" s="153">
        <f t="shared" si="37"/>
        <v>-172110.85098360662</v>
      </c>
      <c r="L136" s="153">
        <f t="shared" si="37"/>
        <v>-227255.53098360662</v>
      </c>
      <c r="M136" s="153">
        <f t="shared" si="37"/>
        <v>-291077.99098360667</v>
      </c>
      <c r="N136" s="153">
        <f t="shared" si="37"/>
        <v>-471381.79999999993</v>
      </c>
      <c r="O136" s="105"/>
      <c r="P136" s="105"/>
      <c r="Q136" s="105"/>
    </row>
    <row r="137" spans="2:17" ht="12.75" customHeight="1">
      <c r="B137" s="136"/>
      <c r="C137" s="91"/>
      <c r="D137" s="91"/>
      <c r="E137" s="91"/>
      <c r="F137" s="91"/>
      <c r="G137" s="91"/>
      <c r="H137" s="91"/>
      <c r="I137" s="91"/>
      <c r="J137" s="91"/>
      <c r="K137" s="91"/>
      <c r="L137" s="91"/>
      <c r="M137" s="91"/>
      <c r="N137" s="91"/>
      <c r="O137" s="91"/>
      <c r="P137" s="91"/>
      <c r="Q137" s="91"/>
    </row>
    <row r="138" spans="2:17" ht="12.75" customHeight="1">
      <c r="B138" s="136" t="s">
        <v>41</v>
      </c>
      <c r="C138" s="91"/>
      <c r="D138" s="91"/>
      <c r="E138" s="91"/>
      <c r="F138" s="91"/>
      <c r="G138" s="91"/>
      <c r="H138" s="91"/>
      <c r="I138" s="91"/>
      <c r="J138" s="91">
        <v>0</v>
      </c>
      <c r="K138" s="91">
        <v>0</v>
      </c>
      <c r="L138" s="91">
        <v>0</v>
      </c>
      <c r="M138" s="91">
        <v>0</v>
      </c>
      <c r="N138" s="91">
        <v>-20132.800000000003</v>
      </c>
      <c r="O138" s="91"/>
      <c r="P138" s="91"/>
      <c r="Q138" s="91"/>
    </row>
    <row r="139" spans="2:17" ht="12.75" customHeight="1">
      <c r="B139" s="136"/>
      <c r="C139" s="91"/>
      <c r="D139" s="91"/>
      <c r="E139" s="91"/>
      <c r="F139" s="91"/>
      <c r="G139" s="91"/>
      <c r="H139" s="91"/>
      <c r="I139" s="91"/>
      <c r="J139" s="91"/>
      <c r="K139" s="91"/>
      <c r="L139" s="91"/>
      <c r="M139" s="91"/>
      <c r="N139" s="91"/>
      <c r="O139" s="91"/>
      <c r="P139" s="91"/>
      <c r="Q139" s="91"/>
    </row>
    <row r="140" spans="2:17" s="96" customFormat="1" ht="12.75" customHeight="1">
      <c r="B140" s="152" t="s">
        <v>42</v>
      </c>
      <c r="C140" s="153">
        <f>C136+C138</f>
        <v>0</v>
      </c>
      <c r="D140" s="153">
        <f>D136+D138</f>
        <v>0</v>
      </c>
      <c r="E140" s="153">
        <f>E136+E138</f>
        <v>0</v>
      </c>
      <c r="F140" s="153">
        <f t="shared" ref="F140:N140" si="38">F136+F138</f>
        <v>0</v>
      </c>
      <c r="G140" s="153">
        <f t="shared" si="38"/>
        <v>0</v>
      </c>
      <c r="H140" s="153">
        <f t="shared" si="38"/>
        <v>0</v>
      </c>
      <c r="I140" s="153">
        <f t="shared" si="38"/>
        <v>0</v>
      </c>
      <c r="J140" s="153">
        <f t="shared" si="38"/>
        <v>-135321.38</v>
      </c>
      <c r="K140" s="153">
        <f t="shared" si="38"/>
        <v>-172110.85098360662</v>
      </c>
      <c r="L140" s="153">
        <f t="shared" si="38"/>
        <v>-227255.53098360662</v>
      </c>
      <c r="M140" s="153">
        <f t="shared" si="38"/>
        <v>-291077.99098360667</v>
      </c>
      <c r="N140" s="153">
        <f t="shared" si="38"/>
        <v>-491514.59999999992</v>
      </c>
      <c r="O140" s="105"/>
      <c r="P140" s="105"/>
      <c r="Q140" s="105"/>
    </row>
    <row r="141" spans="2:17" ht="12.75" customHeight="1">
      <c r="B141" s="136"/>
      <c r="C141" s="91"/>
      <c r="D141" s="91"/>
      <c r="E141" s="91"/>
      <c r="F141" s="91"/>
      <c r="G141" s="91"/>
      <c r="H141" s="91"/>
      <c r="I141" s="91"/>
      <c r="J141" s="91"/>
      <c r="K141" s="91"/>
      <c r="L141" s="91"/>
      <c r="M141" s="91"/>
      <c r="N141" s="91"/>
      <c r="O141" s="91"/>
      <c r="P141" s="91"/>
      <c r="Q141" s="91"/>
    </row>
    <row r="142" spans="2:17">
      <c r="B142" s="131"/>
      <c r="C142" s="137"/>
      <c r="D142" s="137"/>
      <c r="E142" s="137"/>
      <c r="F142" s="137"/>
      <c r="G142" s="137"/>
      <c r="H142" s="137"/>
      <c r="I142" s="137"/>
      <c r="J142" s="137"/>
      <c r="K142" s="137"/>
      <c r="L142" s="137"/>
      <c r="M142" s="137"/>
      <c r="N142" s="137"/>
      <c r="O142" s="137"/>
      <c r="P142" s="137"/>
      <c r="Q142" s="137"/>
    </row>
    <row r="143" spans="2:17" s="96" customFormat="1">
      <c r="B143" s="327" t="s">
        <v>484</v>
      </c>
      <c r="C143" s="135"/>
      <c r="D143" s="135"/>
      <c r="E143" s="135"/>
      <c r="F143" s="135"/>
      <c r="G143" s="135"/>
      <c r="H143" s="135"/>
      <c r="I143" s="135"/>
      <c r="J143" s="135"/>
      <c r="K143" s="135"/>
      <c r="L143" s="135"/>
      <c r="M143" s="135"/>
      <c r="N143" s="135"/>
    </row>
    <row r="144" spans="2:17">
      <c r="B144" s="136" t="s">
        <v>247</v>
      </c>
      <c r="C144" s="103"/>
      <c r="D144" s="103"/>
      <c r="E144" s="103"/>
      <c r="F144" s="103"/>
      <c r="G144" s="103"/>
      <c r="H144" s="103"/>
      <c r="I144" s="103"/>
      <c r="J144" s="499" t="s">
        <v>133</v>
      </c>
      <c r="K144" s="103" t="s">
        <v>133</v>
      </c>
      <c r="L144" s="103">
        <v>3.6124928571428568E-3</v>
      </c>
      <c r="M144" s="103">
        <v>2.1885376190476192E-2</v>
      </c>
      <c r="N144" s="103">
        <v>2.4534610741370637E-2</v>
      </c>
      <c r="O144" s="70"/>
      <c r="Q144" s="70"/>
    </row>
    <row r="145" spans="2:17" s="96" customFormat="1">
      <c r="B145" s="136"/>
      <c r="C145" s="103"/>
      <c r="D145" s="103"/>
      <c r="E145" s="103"/>
      <c r="F145" s="103"/>
      <c r="G145" s="103"/>
      <c r="H145" s="103"/>
      <c r="I145" s="103"/>
      <c r="J145" s="103"/>
      <c r="K145" s="103"/>
      <c r="L145" s="103"/>
      <c r="M145" s="103"/>
      <c r="N145" s="103"/>
    </row>
    <row r="146" spans="2:17" s="96" customFormat="1">
      <c r="B146" s="136" t="s">
        <v>248</v>
      </c>
      <c r="C146" s="103"/>
      <c r="D146" s="103"/>
      <c r="E146" s="103"/>
      <c r="F146" s="103"/>
      <c r="G146" s="103"/>
      <c r="H146" s="103"/>
      <c r="I146" s="103"/>
      <c r="J146" s="103" t="s">
        <v>133</v>
      </c>
      <c r="K146" s="103" t="s">
        <v>133</v>
      </c>
      <c r="L146" s="103">
        <v>0</v>
      </c>
      <c r="M146" s="103">
        <v>0</v>
      </c>
      <c r="N146" s="103">
        <v>-4.849122184241249E-3</v>
      </c>
    </row>
    <row r="147" spans="2:17">
      <c r="B147" s="136"/>
      <c r="C147" s="103"/>
      <c r="D147" s="103"/>
      <c r="E147" s="103"/>
      <c r="F147" s="103"/>
      <c r="G147" s="103"/>
      <c r="H147" s="103"/>
      <c r="I147" s="103"/>
      <c r="J147" s="103"/>
      <c r="K147" s="103"/>
      <c r="L147" s="103"/>
      <c r="M147" s="103"/>
      <c r="N147" s="103"/>
      <c r="O147" s="70"/>
      <c r="Q147" s="70"/>
    </row>
    <row r="148" spans="2:17">
      <c r="B148" s="136" t="s">
        <v>171</v>
      </c>
      <c r="C148" s="103"/>
      <c r="D148" s="103"/>
      <c r="E148" s="103"/>
      <c r="F148" s="103"/>
      <c r="G148" s="103"/>
      <c r="H148" s="103"/>
      <c r="I148" s="103"/>
      <c r="J148" s="103">
        <v>-5.1851528491501049E-2</v>
      </c>
      <c r="K148" s="103">
        <v>-5.8897437005870218E-2</v>
      </c>
      <c r="L148" s="103">
        <v>-4.1708227817791432E-2</v>
      </c>
      <c r="M148" s="103">
        <v>-4.0484127711570991E-2</v>
      </c>
      <c r="N148" s="103">
        <v>-5.7242425362375379E-2</v>
      </c>
      <c r="O148" s="70"/>
      <c r="Q148" s="70"/>
    </row>
    <row r="149" spans="2:17">
      <c r="B149" s="136"/>
      <c r="C149" s="103"/>
      <c r="D149" s="103"/>
      <c r="E149" s="103"/>
      <c r="F149" s="103"/>
      <c r="G149" s="103"/>
      <c r="H149" s="103"/>
      <c r="I149" s="103"/>
      <c r="J149" s="103"/>
      <c r="K149" s="103"/>
      <c r="L149" s="103"/>
      <c r="M149" s="103"/>
      <c r="N149" s="103"/>
      <c r="O149" s="70"/>
      <c r="Q149" s="70"/>
    </row>
    <row r="150" spans="2:17">
      <c r="B150" s="136" t="s">
        <v>471</v>
      </c>
      <c r="C150" s="103"/>
      <c r="D150" s="103"/>
      <c r="E150" s="103"/>
      <c r="F150" s="103"/>
      <c r="G150" s="103"/>
      <c r="H150" s="103"/>
      <c r="I150" s="103"/>
      <c r="J150" s="103">
        <v>-5.1851528491501049E-2</v>
      </c>
      <c r="K150" s="103">
        <v>-5.8866374104305452E-2</v>
      </c>
      <c r="L150" s="103">
        <v>-4.1686737606404435E-2</v>
      </c>
      <c r="M150" s="103">
        <v>-4.0436618180937176E-2</v>
      </c>
      <c r="N150" s="103">
        <v>-4.3973137507148867E-2</v>
      </c>
      <c r="O150" s="70"/>
      <c r="Q150" s="70"/>
    </row>
    <row r="151" spans="2:17">
      <c r="B151" s="136"/>
      <c r="C151" s="103"/>
      <c r="D151" s="103"/>
      <c r="E151" s="103"/>
      <c r="F151" s="103"/>
      <c r="G151" s="103"/>
      <c r="H151" s="103"/>
      <c r="I151" s="103"/>
      <c r="J151" s="103"/>
      <c r="K151" s="103"/>
      <c r="L151" s="103"/>
      <c r="M151" s="103"/>
      <c r="N151" s="103"/>
      <c r="O151" s="70"/>
      <c r="Q151" s="70"/>
    </row>
    <row r="152" spans="2:17" hidden="1">
      <c r="B152" s="138" t="s">
        <v>170</v>
      </c>
      <c r="C152" s="103"/>
      <c r="D152" s="103"/>
      <c r="E152" s="103"/>
      <c r="F152" s="103"/>
      <c r="G152" s="103"/>
      <c r="H152" s="103"/>
      <c r="I152" s="103"/>
      <c r="J152" s="103"/>
      <c r="K152" s="103"/>
      <c r="L152" s="103"/>
      <c r="M152" s="103"/>
      <c r="N152" s="103"/>
      <c r="O152" s="70"/>
      <c r="Q152" s="70"/>
    </row>
    <row r="153" spans="2:17" hidden="1">
      <c r="B153" s="138" t="s">
        <v>249</v>
      </c>
      <c r="C153" s="103"/>
      <c r="D153" s="103"/>
      <c r="E153" s="103"/>
      <c r="F153" s="103"/>
      <c r="G153" s="103"/>
      <c r="H153" s="103"/>
      <c r="I153" s="103"/>
      <c r="J153" s="103"/>
      <c r="K153" s="103"/>
      <c r="L153" s="103"/>
      <c r="M153" s="103"/>
      <c r="N153" s="103"/>
      <c r="O153" s="70"/>
      <c r="Q153" s="70"/>
    </row>
    <row r="154" spans="2:17" hidden="1">
      <c r="B154" s="136" t="s">
        <v>73</v>
      </c>
      <c r="C154" s="92">
        <v>74072433.469999984</v>
      </c>
      <c r="D154" s="92">
        <v>73793796.920000002</v>
      </c>
      <c r="E154" s="92">
        <v>70480369.650000006</v>
      </c>
      <c r="F154" s="92">
        <v>68953450.149999991</v>
      </c>
      <c r="G154" s="92">
        <v>67321564.859999999</v>
      </c>
      <c r="H154" s="92">
        <v>65643388.709999979</v>
      </c>
      <c r="I154" s="92">
        <v>64260462.439999998</v>
      </c>
      <c r="J154" s="92">
        <v>62482914.62999998</v>
      </c>
      <c r="K154" s="92">
        <v>60441852.51108449</v>
      </c>
      <c r="L154" s="92">
        <v>58190065.750000007</v>
      </c>
      <c r="M154" s="92">
        <v>56895658.500000007</v>
      </c>
      <c r="N154" s="92">
        <v>55055082.50000003</v>
      </c>
      <c r="O154" s="70"/>
      <c r="Q154" s="70"/>
    </row>
    <row r="155" spans="2:17" hidden="1">
      <c r="B155" s="136" t="s">
        <v>250</v>
      </c>
      <c r="C155" s="92">
        <v>75057889.161111131</v>
      </c>
      <c r="D155" s="92">
        <v>74856066.859999985</v>
      </c>
      <c r="E155" s="92">
        <v>71523702.809999973</v>
      </c>
      <c r="F155" s="92">
        <v>69969372.170000017</v>
      </c>
      <c r="G155" s="92">
        <v>68431450.635739982</v>
      </c>
      <c r="H155" s="92">
        <v>66635728.789999992</v>
      </c>
      <c r="I155" s="92">
        <v>65115425.620000005</v>
      </c>
      <c r="J155" s="92">
        <v>63383518.469999976</v>
      </c>
      <c r="K155" s="92">
        <v>61324889.691084504</v>
      </c>
      <c r="L155" s="92">
        <v>59019677.649999999</v>
      </c>
      <c r="M155" s="92">
        <v>57680616.670000002</v>
      </c>
      <c r="N155" s="92">
        <v>55805037.330000028</v>
      </c>
      <c r="O155" s="70"/>
      <c r="Q155" s="70"/>
    </row>
    <row r="156" spans="2:17" hidden="1">
      <c r="O156" s="70"/>
      <c r="Q156" s="70"/>
    </row>
    <row r="157" spans="2:17" ht="12.75" hidden="1" customHeight="1">
      <c r="B157" s="327" t="s">
        <v>484</v>
      </c>
      <c r="C157" s="135"/>
      <c r="D157" s="135"/>
      <c r="E157" s="135"/>
      <c r="F157" s="135"/>
      <c r="G157" s="135"/>
      <c r="H157" s="135"/>
      <c r="I157" s="103"/>
      <c r="J157" s="103"/>
      <c r="K157" s="103"/>
      <c r="L157" s="103"/>
      <c r="M157" s="103"/>
      <c r="N157" s="103"/>
      <c r="O157" s="70"/>
      <c r="Q157" s="70"/>
    </row>
    <row r="158" spans="2:17" ht="12.75" hidden="1" customHeight="1">
      <c r="B158" s="136" t="s">
        <v>474</v>
      </c>
      <c r="C158" s="103">
        <v>0.10683065287929741</v>
      </c>
      <c r="D158" s="103">
        <v>0.10623127022452551</v>
      </c>
      <c r="E158" s="103">
        <v>0.10578889096007994</v>
      </c>
      <c r="F158" s="103">
        <v>0.10477701284709162</v>
      </c>
      <c r="G158" s="103">
        <v>0.10356380919745554</v>
      </c>
      <c r="H158" s="103">
        <v>0.10283328882775972</v>
      </c>
      <c r="I158" s="103">
        <v>0.10190406801664798</v>
      </c>
      <c r="J158" s="103">
        <v>0.10060177504193943</v>
      </c>
      <c r="K158" s="103">
        <v>9.9379816001406523E-2</v>
      </c>
      <c r="L158" s="103"/>
      <c r="M158" s="103"/>
      <c r="N158" s="103"/>
      <c r="O158" s="70"/>
      <c r="Q158" s="70"/>
    </row>
    <row r="159" spans="2:17" ht="12.75" hidden="1" customHeight="1">
      <c r="B159" s="136"/>
      <c r="C159" s="103"/>
      <c r="D159" s="103"/>
      <c r="E159" s="103"/>
      <c r="F159" s="103"/>
      <c r="G159" s="103"/>
      <c r="H159" s="103"/>
      <c r="I159" s="103"/>
      <c r="J159" s="103"/>
      <c r="K159" s="103"/>
      <c r="L159" s="103"/>
      <c r="M159" s="103"/>
      <c r="N159" s="103"/>
      <c r="O159" s="70"/>
      <c r="Q159" s="70"/>
    </row>
    <row r="160" spans="2:17" ht="12.75" hidden="1" customHeight="1">
      <c r="B160" s="136" t="s">
        <v>248</v>
      </c>
      <c r="C160" s="103">
        <v>-3.9140135092650172E-2</v>
      </c>
      <c r="D160" s="103">
        <v>-5.2644018809140818E-2</v>
      </c>
      <c r="E160" s="103">
        <v>-0.10158222323739222</v>
      </c>
      <c r="F160" s="103">
        <v>-7.1891944625614879E-2</v>
      </c>
      <c r="G160" s="103">
        <v>-4.9833226764935151E-2</v>
      </c>
      <c r="H160" s="103">
        <v>-5.1735262485316916E-2</v>
      </c>
      <c r="I160" s="103">
        <v>-4.939517623993557E-2</v>
      </c>
      <c r="J160" s="103">
        <v>-5.0770245124321482E-2</v>
      </c>
      <c r="K160" s="103">
        <v>-5.9441090959134316E-2</v>
      </c>
      <c r="L160" s="103"/>
      <c r="M160" s="103"/>
      <c r="N160" s="103"/>
      <c r="O160" s="70"/>
      <c r="Q160" s="70"/>
    </row>
    <row r="161" spans="2:17" ht="12.75" hidden="1" customHeight="1">
      <c r="B161" s="136"/>
      <c r="C161" s="103"/>
      <c r="D161" s="103"/>
      <c r="E161" s="103"/>
      <c r="F161" s="103"/>
      <c r="G161" s="103"/>
      <c r="H161" s="103"/>
      <c r="I161" s="103"/>
      <c r="J161" s="103"/>
      <c r="K161" s="103"/>
      <c r="L161" s="103"/>
      <c r="M161" s="103"/>
      <c r="N161" s="103"/>
      <c r="O161" s="70"/>
      <c r="Q161" s="70"/>
    </row>
    <row r="162" spans="2:17" ht="12.75" hidden="1" customHeight="1">
      <c r="B162" s="138" t="s">
        <v>170</v>
      </c>
      <c r="C162" s="103"/>
      <c r="D162" s="103"/>
      <c r="E162" s="103"/>
      <c r="F162" s="103"/>
      <c r="G162" s="103"/>
      <c r="H162" s="103"/>
      <c r="I162" s="103"/>
      <c r="J162" s="103"/>
      <c r="K162" s="103"/>
      <c r="L162" s="103"/>
      <c r="M162" s="103"/>
      <c r="N162" s="103"/>
      <c r="O162" s="70"/>
      <c r="Q162" s="70"/>
    </row>
    <row r="163" spans="2:17" ht="12.75" hidden="1" customHeight="1">
      <c r="B163" s="138" t="s">
        <v>249</v>
      </c>
      <c r="C163" s="103"/>
      <c r="D163" s="103"/>
      <c r="E163" s="103"/>
      <c r="F163" s="103"/>
      <c r="G163" s="103"/>
      <c r="H163" s="103"/>
      <c r="I163" s="103"/>
      <c r="J163" s="103"/>
      <c r="K163" s="103"/>
      <c r="L163" s="103"/>
      <c r="M163" s="103"/>
      <c r="N163" s="103"/>
      <c r="O163" s="70"/>
      <c r="Q163" s="70"/>
    </row>
    <row r="164" spans="2:17" ht="12.75" hidden="1" customHeight="1">
      <c r="B164" s="136" t="s">
        <v>475</v>
      </c>
      <c r="C164" s="136">
        <v>74072433.469999984</v>
      </c>
      <c r="D164" s="136">
        <v>73793796.920000002</v>
      </c>
      <c r="E164" s="136">
        <v>70480369.650000006</v>
      </c>
      <c r="F164" s="92">
        <v>68953450.149999991</v>
      </c>
      <c r="G164" s="136">
        <v>67321564.859999999</v>
      </c>
      <c r="H164" s="136">
        <v>65643388.709999979</v>
      </c>
      <c r="I164" s="136">
        <v>64260462.439999998</v>
      </c>
      <c r="J164" s="136">
        <v>62482914.62999998</v>
      </c>
      <c r="K164" s="136">
        <v>60441852.51108449</v>
      </c>
      <c r="L164" s="136"/>
      <c r="M164" s="136"/>
      <c r="N164" s="136"/>
      <c r="O164" s="70"/>
      <c r="Q164" s="70"/>
    </row>
    <row r="165" spans="2:17" hidden="1">
      <c r="B165" s="136" t="s">
        <v>476</v>
      </c>
      <c r="C165" s="136">
        <v>75057889.161111131</v>
      </c>
      <c r="D165" s="136">
        <v>74856066.859999985</v>
      </c>
      <c r="E165" s="136">
        <v>71523702.809999973</v>
      </c>
      <c r="F165" s="92">
        <v>69969372.170000017</v>
      </c>
      <c r="G165" s="136">
        <v>68431450.635739982</v>
      </c>
      <c r="H165" s="136">
        <v>66635728.789999992</v>
      </c>
      <c r="I165" s="136">
        <v>65115425.620000005</v>
      </c>
      <c r="J165" s="136">
        <v>63383518.469999976</v>
      </c>
      <c r="K165" s="136">
        <v>61324889.691084504</v>
      </c>
      <c r="L165" s="136"/>
      <c r="M165" s="136"/>
      <c r="N165" s="136"/>
      <c r="O165" s="70"/>
      <c r="Q165" s="70"/>
    </row>
    <row r="166" spans="2:17">
      <c r="O166" s="70"/>
      <c r="Q166" s="70"/>
    </row>
    <row r="167" spans="2:17">
      <c r="O167" s="70"/>
      <c r="Q167" s="70"/>
    </row>
    <row r="168" spans="2:17">
      <c r="B168" s="136" t="s">
        <v>488</v>
      </c>
      <c r="C168" s="136">
        <f t="shared" ref="C168:N168" si="39">+C35-C71</f>
        <v>0</v>
      </c>
      <c r="D168" s="136">
        <f t="shared" si="39"/>
        <v>0</v>
      </c>
      <c r="E168" s="136">
        <f t="shared" si="39"/>
        <v>0</v>
      </c>
      <c r="F168" s="136">
        <f t="shared" si="39"/>
        <v>0</v>
      </c>
      <c r="G168" s="136">
        <f t="shared" si="39"/>
        <v>0</v>
      </c>
      <c r="H168" s="136">
        <f t="shared" si="39"/>
        <v>0</v>
      </c>
      <c r="I168" s="136">
        <f t="shared" si="39"/>
        <v>0</v>
      </c>
      <c r="J168" s="136">
        <f t="shared" si="39"/>
        <v>0</v>
      </c>
      <c r="K168" s="136">
        <f t="shared" si="39"/>
        <v>2.4590166285634041E-3</v>
      </c>
      <c r="L168" s="136">
        <f t="shared" si="39"/>
        <v>9.8360516130924225E-4</v>
      </c>
      <c r="M168" s="136">
        <f t="shared" si="39"/>
        <v>-9.0163927525281906E-3</v>
      </c>
      <c r="N168" s="136">
        <f t="shared" si="39"/>
        <v>0</v>
      </c>
      <c r="O168" s="70"/>
      <c r="Q168" s="70"/>
    </row>
    <row r="169" spans="2:17">
      <c r="O169" s="70"/>
      <c r="Q169" s="70"/>
    </row>
    <row r="170" spans="2:17">
      <c r="O170" s="70"/>
      <c r="Q170" s="70"/>
    </row>
    <row r="171" spans="2:17">
      <c r="O171" s="70"/>
      <c r="Q171" s="70"/>
    </row>
    <row r="172" spans="2:17">
      <c r="O172" s="70"/>
      <c r="Q172" s="70"/>
    </row>
    <row r="173" spans="2:17">
      <c r="O173" s="70"/>
      <c r="Q173" s="70"/>
    </row>
    <row r="174" spans="2:17">
      <c r="O174" s="70"/>
      <c r="Q174" s="70"/>
    </row>
    <row r="175" spans="2:17">
      <c r="O175" s="70"/>
      <c r="Q175" s="70"/>
    </row>
    <row r="176" spans="2:17">
      <c r="O176" s="70"/>
      <c r="Q176" s="70"/>
    </row>
    <row r="177" s="70" customFormat="1"/>
    <row r="178" s="70" customFormat="1"/>
    <row r="179" s="70" customFormat="1"/>
    <row r="180" s="70" customFormat="1"/>
    <row r="181" s="70" customFormat="1"/>
    <row r="182" s="70" customFormat="1"/>
    <row r="183" s="70" customFormat="1"/>
    <row r="184" s="70" customFormat="1"/>
    <row r="185" s="70" customFormat="1"/>
    <row r="186" s="70" customFormat="1"/>
    <row r="187" s="70" customFormat="1"/>
    <row r="188" s="70" customFormat="1"/>
    <row r="189" s="70" customFormat="1"/>
    <row r="190" s="70" customFormat="1"/>
    <row r="191" s="70" customFormat="1"/>
    <row r="192" s="70" customFormat="1"/>
    <row r="193" s="70" customFormat="1"/>
    <row r="194" s="70" customFormat="1"/>
    <row r="195" s="70" customFormat="1"/>
    <row r="196" s="70" customFormat="1"/>
    <row r="197" s="70" customFormat="1"/>
    <row r="198" s="70" customFormat="1"/>
    <row r="199" s="70" customFormat="1"/>
    <row r="200" s="70" customFormat="1"/>
    <row r="201" s="70" customFormat="1"/>
    <row r="202" s="70" customFormat="1"/>
    <row r="203" s="70" customFormat="1"/>
    <row r="204" s="70" customFormat="1"/>
    <row r="205" s="70" customFormat="1"/>
    <row r="206" s="70" customFormat="1"/>
    <row r="207" s="70" customFormat="1"/>
  </sheetData>
  <pageMargins left="0.7" right="0.7" top="0.75" bottom="0.75" header="0.3" footer="0.3"/>
  <pageSetup paperSize="9" orientation="portrait" r:id="rId1"/>
  <ignoredErrors>
    <ignoredError sqref="O95:O96" formula="1"/>
    <ignoredError sqref="J39:N39 J61:O6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21"/>
  <sheetViews>
    <sheetView showGridLines="0" zoomScaleNormal="100" zoomScaleSheetLayoutView="100" workbookViewId="0">
      <selection activeCell="D21" sqref="D21"/>
    </sheetView>
  </sheetViews>
  <sheetFormatPr defaultColWidth="11.453125" defaultRowHeight="14"/>
  <cols>
    <col min="1" max="1" width="23.81640625" style="174" customWidth="1"/>
    <col min="2" max="2" width="13.453125" style="171" customWidth="1"/>
    <col min="3" max="3" width="2.7265625" style="174" customWidth="1"/>
    <col min="4" max="4" width="25.453125" style="174" customWidth="1"/>
    <col min="5" max="5" width="10.7265625" style="174" bestFit="1" customWidth="1"/>
    <col min="6" max="6" width="11.7265625" style="174" customWidth="1"/>
    <col min="7" max="7" width="1.7265625" style="174" customWidth="1"/>
    <col min="8" max="8" width="11.453125" style="172"/>
    <col min="9" max="9" width="13" style="172" bestFit="1" customWidth="1"/>
    <col min="10" max="29" width="11.453125" style="172"/>
    <col min="30" max="30" width="14.81640625" style="172" bestFit="1" customWidth="1"/>
    <col min="31" max="35" width="14.81640625" style="172" customWidth="1"/>
    <col min="36" max="41" width="11.453125" style="173"/>
    <col min="42" max="42" width="13.453125" style="173" bestFit="1" customWidth="1"/>
    <col min="43" max="45" width="13.453125" style="173" customWidth="1"/>
    <col min="46" max="46" width="11.453125" style="173"/>
    <col min="47" max="47" width="16.81640625" style="172" customWidth="1"/>
    <col min="48" max="16384" width="11.453125" style="172"/>
  </cols>
  <sheetData>
    <row r="1" spans="1:46">
      <c r="A1" s="170" t="s">
        <v>532</v>
      </c>
      <c r="C1" s="171"/>
      <c r="D1" s="171"/>
      <c r="E1" s="171"/>
      <c r="F1" s="171"/>
      <c r="G1" s="171"/>
    </row>
    <row r="2" spans="1:46">
      <c r="C2" s="171"/>
      <c r="D2" s="171"/>
      <c r="E2" s="171"/>
      <c r="F2" s="171"/>
      <c r="G2" s="171"/>
    </row>
    <row r="4" spans="1:46" ht="15.65" customHeight="1">
      <c r="A4" s="340" t="s">
        <v>217</v>
      </c>
      <c r="B4" s="341">
        <v>44166</v>
      </c>
      <c r="C4" s="342"/>
      <c r="D4" s="340" t="s">
        <v>216</v>
      </c>
      <c r="E4" s="341">
        <f>B4</f>
        <v>44166</v>
      </c>
      <c r="F4" s="343" t="s">
        <v>531</v>
      </c>
      <c r="G4" s="172"/>
      <c r="I4" s="25"/>
      <c r="J4" s="25"/>
      <c r="AC4" s="173"/>
      <c r="AD4" s="173"/>
      <c r="AE4" s="173"/>
      <c r="AF4" s="173"/>
      <c r="AG4" s="173"/>
      <c r="AH4" s="173"/>
      <c r="AI4" s="173"/>
      <c r="AN4" s="172"/>
      <c r="AO4" s="172"/>
      <c r="AP4" s="172"/>
      <c r="AQ4" s="172"/>
      <c r="AR4" s="172"/>
      <c r="AS4" s="172"/>
      <c r="AT4" s="172"/>
    </row>
    <row r="5" spans="1:46" ht="15.65" customHeight="1">
      <c r="A5" s="175" t="s">
        <v>16</v>
      </c>
      <c r="B5" s="176">
        <f>EEFF!N5</f>
        <v>12078834.65</v>
      </c>
      <c r="C5" s="177"/>
      <c r="D5" s="178" t="s">
        <v>17</v>
      </c>
      <c r="E5" s="179">
        <f>EEFF!N75</f>
        <v>49343.630000000005</v>
      </c>
      <c r="F5" s="179">
        <f>EEFF!O75</f>
        <v>88843.63</v>
      </c>
      <c r="G5" s="171"/>
      <c r="H5" s="180"/>
      <c r="I5" s="26"/>
      <c r="J5" s="26"/>
      <c r="AC5" s="173"/>
      <c r="AD5" s="173"/>
      <c r="AE5" s="173"/>
      <c r="AF5" s="173"/>
      <c r="AG5" s="173"/>
      <c r="AH5" s="173"/>
      <c r="AI5" s="173"/>
      <c r="AN5" s="172"/>
      <c r="AO5" s="172"/>
      <c r="AP5" s="172"/>
      <c r="AQ5" s="172"/>
      <c r="AR5" s="172"/>
      <c r="AS5" s="172"/>
      <c r="AT5" s="172"/>
    </row>
    <row r="6" spans="1:46" ht="15.65" customHeight="1">
      <c r="A6" s="175" t="s">
        <v>224</v>
      </c>
      <c r="B6" s="176">
        <f>B7</f>
        <v>12398121.189999999</v>
      </c>
      <c r="C6" s="177"/>
      <c r="D6" s="192" t="s">
        <v>20</v>
      </c>
      <c r="E6" s="193">
        <f>EEFF!N78</f>
        <v>56251.350000000006</v>
      </c>
      <c r="F6" s="193">
        <f>EEFF!O78</f>
        <v>102210.64</v>
      </c>
      <c r="G6" s="171"/>
      <c r="H6" s="180"/>
      <c r="I6" s="26"/>
      <c r="J6" s="26"/>
      <c r="AC6" s="173"/>
      <c r="AD6" s="173"/>
      <c r="AE6" s="173"/>
      <c r="AF6" s="173"/>
      <c r="AG6" s="173"/>
      <c r="AH6" s="173"/>
      <c r="AI6" s="173"/>
      <c r="AN6" s="172"/>
      <c r="AO6" s="172"/>
      <c r="AP6" s="172"/>
      <c r="AQ6" s="172"/>
      <c r="AR6" s="172"/>
      <c r="AS6" s="172"/>
      <c r="AT6" s="172"/>
    </row>
    <row r="7" spans="1:46" ht="15.65" customHeight="1">
      <c r="A7" s="181" t="s">
        <v>225</v>
      </c>
      <c r="B7" s="182">
        <f>EEFF!N9</f>
        <v>12398121.189999999</v>
      </c>
      <c r="C7" s="177"/>
      <c r="D7" s="178" t="s">
        <v>10</v>
      </c>
      <c r="E7" s="179">
        <f>EEFF!N81</f>
        <v>-118390.7090163934</v>
      </c>
      <c r="F7" s="179">
        <f>EEFF!O81</f>
        <v>-299634.7</v>
      </c>
      <c r="G7" s="171"/>
      <c r="I7" s="26"/>
      <c r="J7" s="25"/>
      <c r="AC7" s="173"/>
      <c r="AD7" s="173"/>
      <c r="AE7" s="173"/>
      <c r="AF7" s="173"/>
      <c r="AG7" s="173"/>
      <c r="AH7" s="173"/>
      <c r="AI7" s="173"/>
      <c r="AN7" s="172"/>
      <c r="AO7" s="172"/>
      <c r="AP7" s="172"/>
      <c r="AQ7" s="172"/>
      <c r="AR7" s="172"/>
      <c r="AS7" s="172"/>
      <c r="AT7" s="172"/>
    </row>
    <row r="8" spans="1:46" ht="15.65" customHeight="1">
      <c r="A8" s="175" t="s">
        <v>180</v>
      </c>
      <c r="B8" s="184">
        <v>0</v>
      </c>
      <c r="C8" s="177"/>
      <c r="D8" s="178" t="s">
        <v>164</v>
      </c>
      <c r="E8" s="179">
        <f>EEFF!N82+EEFF!N83</f>
        <v>-46874.840000000004</v>
      </c>
      <c r="F8" s="179">
        <f>EEFF!O82+EEFF!O83</f>
        <v>-63259.19</v>
      </c>
      <c r="G8" s="171"/>
      <c r="H8" s="183"/>
      <c r="I8" s="32"/>
      <c r="J8" s="28"/>
      <c r="AC8" s="173"/>
      <c r="AD8" s="173"/>
      <c r="AE8" s="173"/>
      <c r="AF8" s="173"/>
      <c r="AG8" s="173"/>
      <c r="AH8" s="173"/>
      <c r="AI8" s="173"/>
      <c r="AN8" s="172"/>
      <c r="AO8" s="172"/>
      <c r="AP8" s="172"/>
      <c r="AQ8" s="172"/>
      <c r="AR8" s="172"/>
      <c r="AS8" s="172"/>
      <c r="AT8" s="172"/>
    </row>
    <row r="9" spans="1:46" ht="15.65" customHeight="1">
      <c r="A9" s="175" t="s">
        <v>18</v>
      </c>
      <c r="B9" s="176">
        <f>+EEFF!N33+EEFF!N34</f>
        <v>0</v>
      </c>
      <c r="C9" s="177"/>
      <c r="D9" s="178" t="s">
        <v>22</v>
      </c>
      <c r="E9" s="179">
        <f>SUM(EEFF!N84:N90)</f>
        <v>-74517.39</v>
      </c>
      <c r="F9" s="179">
        <f>SUM(EEFF!O84:O90)</f>
        <v>-213926.33000000002</v>
      </c>
      <c r="G9" s="171"/>
      <c r="H9" s="183"/>
      <c r="I9" s="26"/>
      <c r="J9" s="28"/>
      <c r="AC9" s="173"/>
      <c r="AD9" s="173"/>
      <c r="AE9" s="173"/>
      <c r="AF9" s="173"/>
      <c r="AG9" s="173"/>
      <c r="AH9" s="173"/>
      <c r="AI9" s="173"/>
      <c r="AN9" s="172"/>
      <c r="AO9" s="172"/>
      <c r="AP9" s="172"/>
      <c r="AQ9" s="172"/>
      <c r="AR9" s="172"/>
      <c r="AS9" s="172"/>
      <c r="AT9" s="172"/>
    </row>
    <row r="10" spans="1:46" ht="15.65" customHeight="1">
      <c r="A10" s="190" t="s">
        <v>19</v>
      </c>
      <c r="B10" s="191">
        <f>+B5+B9+B8+B6</f>
        <v>24476955.84</v>
      </c>
      <c r="C10" s="177"/>
      <c r="D10" s="192" t="s">
        <v>23</v>
      </c>
      <c r="E10" s="193">
        <f>SUM(E7:E9)</f>
        <v>-239782.93901639339</v>
      </c>
      <c r="F10" s="193">
        <f>SUM(F7:F9)</f>
        <v>-576820.22</v>
      </c>
      <c r="G10" s="171"/>
      <c r="I10" s="26"/>
      <c r="J10" s="28"/>
      <c r="AC10" s="173"/>
      <c r="AD10" s="173"/>
      <c r="AE10" s="173"/>
      <c r="AF10" s="173"/>
      <c r="AG10" s="173"/>
      <c r="AH10" s="173"/>
      <c r="AI10" s="173"/>
      <c r="AN10" s="172"/>
      <c r="AO10" s="172"/>
      <c r="AP10" s="172"/>
      <c r="AQ10" s="172"/>
      <c r="AR10" s="172"/>
      <c r="AS10" s="172"/>
      <c r="AT10" s="172"/>
    </row>
    <row r="11" spans="1:46" ht="15.65" customHeight="1">
      <c r="A11" s="175" t="s">
        <v>117</v>
      </c>
      <c r="B11" s="176">
        <f>+EEFF!N47</f>
        <v>12809592.52</v>
      </c>
      <c r="C11" s="177"/>
      <c r="D11" s="192" t="s">
        <v>223</v>
      </c>
      <c r="E11" s="193">
        <f>+E6+E10</f>
        <v>-183531.58901639338</v>
      </c>
      <c r="F11" s="193">
        <f>+F6+F10</f>
        <v>-474609.57999999996</v>
      </c>
      <c r="G11" s="171"/>
      <c r="H11" s="180"/>
      <c r="I11" s="26"/>
      <c r="J11" s="28"/>
      <c r="AC11" s="173"/>
      <c r="AD11" s="173"/>
      <c r="AE11" s="173"/>
      <c r="AF11" s="173"/>
      <c r="AG11" s="173"/>
      <c r="AH11" s="173"/>
      <c r="AI11" s="173"/>
      <c r="AN11" s="172"/>
      <c r="AO11" s="172"/>
      <c r="AP11" s="172"/>
      <c r="AQ11" s="172"/>
      <c r="AR11" s="172"/>
      <c r="AS11" s="172"/>
      <c r="AT11" s="172"/>
    </row>
    <row r="12" spans="1:46" ht="15.65" customHeight="1">
      <c r="A12" s="175" t="s">
        <v>21</v>
      </c>
      <c r="B12" s="176">
        <f>+EEFF!N39</f>
        <v>112105.7</v>
      </c>
      <c r="C12" s="177"/>
      <c r="D12" s="178" t="s">
        <v>39</v>
      </c>
      <c r="E12" s="179">
        <f>EEFF!N94</f>
        <v>0</v>
      </c>
      <c r="F12" s="179">
        <f>EEFF!O94</f>
        <v>0</v>
      </c>
      <c r="G12" s="171"/>
      <c r="I12" s="26"/>
      <c r="J12" s="185"/>
      <c r="AC12" s="173"/>
      <c r="AD12" s="173"/>
      <c r="AE12" s="173"/>
      <c r="AF12" s="173"/>
      <c r="AG12" s="173"/>
      <c r="AH12" s="173"/>
      <c r="AI12" s="173"/>
      <c r="AN12" s="172"/>
      <c r="AO12" s="172"/>
      <c r="AP12" s="172"/>
      <c r="AQ12" s="172"/>
      <c r="AR12" s="172"/>
      <c r="AS12" s="172"/>
      <c r="AT12" s="172"/>
    </row>
    <row r="13" spans="1:46" ht="15.65" customHeight="1">
      <c r="A13" s="190" t="s">
        <v>62</v>
      </c>
      <c r="B13" s="191">
        <f>B11+B12</f>
        <v>12921698.219999999</v>
      </c>
      <c r="C13" s="177"/>
      <c r="D13" s="192" t="s">
        <v>95</v>
      </c>
      <c r="E13" s="193">
        <f>+E11+E12</f>
        <v>-183531.58901639338</v>
      </c>
      <c r="F13" s="193">
        <f>+F11+F12</f>
        <v>-474609.57999999996</v>
      </c>
      <c r="G13" s="171"/>
      <c r="H13" s="466"/>
      <c r="I13" s="26"/>
      <c r="J13" s="174"/>
      <c r="AC13" s="173"/>
      <c r="AD13" s="173"/>
      <c r="AE13" s="173"/>
      <c r="AF13" s="173"/>
      <c r="AG13" s="173"/>
      <c r="AH13" s="173"/>
      <c r="AI13" s="173"/>
      <c r="AN13" s="172"/>
      <c r="AO13" s="172"/>
      <c r="AP13" s="172"/>
      <c r="AQ13" s="172"/>
      <c r="AR13" s="172"/>
      <c r="AS13" s="172"/>
      <c r="AT13" s="172"/>
    </row>
    <row r="14" spans="1:46" ht="15.65" customHeight="1">
      <c r="A14" s="190" t="s">
        <v>108</v>
      </c>
      <c r="B14" s="191">
        <f>EEFF!N70</f>
        <v>11555257.619999999</v>
      </c>
      <c r="C14" s="177"/>
      <c r="D14" s="178" t="s">
        <v>96</v>
      </c>
      <c r="E14" s="179">
        <f>EEFF!N96</f>
        <v>-20132.800000000003</v>
      </c>
      <c r="F14" s="179">
        <f>EEFF!O96</f>
        <v>-20132.800000000003</v>
      </c>
      <c r="H14" s="180"/>
      <c r="I14" s="26"/>
      <c r="J14" s="174"/>
      <c r="AC14" s="173"/>
      <c r="AD14" s="173"/>
      <c r="AE14" s="173"/>
      <c r="AF14" s="173"/>
      <c r="AG14" s="173"/>
      <c r="AH14" s="173"/>
      <c r="AI14" s="173"/>
      <c r="AN14" s="172"/>
      <c r="AO14" s="172"/>
      <c r="AP14" s="172"/>
      <c r="AQ14" s="172"/>
      <c r="AR14" s="172"/>
      <c r="AS14" s="172"/>
      <c r="AT14" s="172"/>
    </row>
    <row r="15" spans="1:46" ht="15.65" customHeight="1">
      <c r="A15" s="187" t="s">
        <v>103</v>
      </c>
      <c r="B15" s="188">
        <v>0</v>
      </c>
      <c r="D15" s="192" t="s">
        <v>97</v>
      </c>
      <c r="E15" s="193">
        <f>E13+E14</f>
        <v>-203664.3890163934</v>
      </c>
      <c r="F15" s="193">
        <f>F13+F14</f>
        <v>-494742.37999999995</v>
      </c>
      <c r="H15" s="173"/>
      <c r="I15" s="27"/>
      <c r="J15" s="186"/>
      <c r="AF15" s="173"/>
      <c r="AG15" s="173"/>
      <c r="AH15" s="173"/>
      <c r="AI15" s="173"/>
      <c r="AQ15" s="172"/>
      <c r="AR15" s="172"/>
      <c r="AS15" s="172"/>
      <c r="AT15" s="172"/>
    </row>
    <row r="16" spans="1:46" ht="15.65" customHeight="1">
      <c r="I16" s="27"/>
      <c r="J16" s="189"/>
    </row>
    <row r="17" spans="2:46">
      <c r="B17" s="236">
        <f>B10-B13-B14</f>
        <v>0</v>
      </c>
      <c r="J17" s="174"/>
    </row>
    <row r="18" spans="2:46">
      <c r="I18" s="27"/>
      <c r="J18" s="174"/>
    </row>
    <row r="19" spans="2:46">
      <c r="I19" s="171"/>
      <c r="AI19" s="173"/>
      <c r="AT19" s="172"/>
    </row>
    <row r="20" spans="2:46">
      <c r="F20" s="186"/>
      <c r="I20" s="174"/>
      <c r="J20" s="171"/>
    </row>
    <row r="21" spans="2:46">
      <c r="I21" s="174"/>
      <c r="J21" s="171"/>
    </row>
  </sheetData>
  <phoneticPr fontId="0" type="noConversion"/>
  <printOptions horizontalCentered="1"/>
  <pageMargins left="0.75" right="0.75" top="0.2" bottom="1" header="0" footer="0"/>
  <pageSetup scale="61" orientation="portrait" r:id="rId1"/>
  <headerFooter alignWithMargins="0"/>
  <ignoredErrors>
    <ignoredError sqref="E9"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topLeftCell="A34" workbookViewId="0">
      <selection activeCell="B7" sqref="B7"/>
    </sheetView>
  </sheetViews>
  <sheetFormatPr defaultColWidth="10.81640625" defaultRowHeight="12.5"/>
  <cols>
    <col min="1" max="1" width="17.81640625" bestFit="1" customWidth="1"/>
    <col min="2" max="2" width="15.81640625" bestFit="1" customWidth="1"/>
  </cols>
  <sheetData>
    <row r="3" spans="1:2">
      <c r="A3" s="397" t="s">
        <v>404</v>
      </c>
      <c r="B3" t="s">
        <v>418</v>
      </c>
    </row>
    <row r="4" spans="1:2">
      <c r="A4" s="398" t="s">
        <v>313</v>
      </c>
      <c r="B4" s="23">
        <v>494771.92</v>
      </c>
    </row>
    <row r="5" spans="1:2">
      <c r="A5" s="398" t="s">
        <v>190</v>
      </c>
      <c r="B5" s="23">
        <v>748245.55</v>
      </c>
    </row>
    <row r="6" spans="1:2">
      <c r="A6" s="398" t="s">
        <v>198</v>
      </c>
      <c r="B6" s="23">
        <v>4949858.4000000004</v>
      </c>
    </row>
    <row r="7" spans="1:2">
      <c r="A7" s="398" t="s">
        <v>182</v>
      </c>
      <c r="B7" s="23">
        <v>1209183.3199999998</v>
      </c>
    </row>
    <row r="8" spans="1:2">
      <c r="A8" s="398" t="s">
        <v>168</v>
      </c>
      <c r="B8" s="23">
        <v>3026375</v>
      </c>
    </row>
    <row r="9" spans="1:2">
      <c r="A9" s="398" t="s">
        <v>477</v>
      </c>
      <c r="B9" s="23">
        <v>1969687</v>
      </c>
    </row>
    <row r="10" spans="1:2">
      <c r="A10" s="398" t="s">
        <v>405</v>
      </c>
      <c r="B10" s="451">
        <v>12398121.189999999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topLeftCell="A40" workbookViewId="0">
      <selection activeCell="A8" sqref="A8"/>
    </sheetView>
  </sheetViews>
  <sheetFormatPr defaultColWidth="10.81640625" defaultRowHeight="12.5"/>
  <cols>
    <col min="1" max="1" width="17.81640625" bestFit="1" customWidth="1"/>
    <col min="2" max="2" width="15.81640625" bestFit="1" customWidth="1"/>
    <col min="3" max="4" width="15.81640625" customWidth="1"/>
    <col min="5" max="5" width="15.81640625" bestFit="1" customWidth="1"/>
  </cols>
  <sheetData>
    <row r="3" spans="1:2">
      <c r="A3" s="397" t="s">
        <v>404</v>
      </c>
      <c r="B3" t="s">
        <v>418</v>
      </c>
    </row>
    <row r="4" spans="1:2">
      <c r="A4" s="398" t="s">
        <v>313</v>
      </c>
      <c r="B4" s="23">
        <v>494771.92</v>
      </c>
    </row>
    <row r="5" spans="1:2">
      <c r="A5" s="398" t="s">
        <v>190</v>
      </c>
      <c r="B5" s="23">
        <v>748245.55</v>
      </c>
    </row>
    <row r="6" spans="1:2">
      <c r="A6" s="398" t="s">
        <v>198</v>
      </c>
      <c r="B6" s="23">
        <v>4949858.4000000004</v>
      </c>
    </row>
    <row r="7" spans="1:2">
      <c r="A7" s="398" t="s">
        <v>182</v>
      </c>
      <c r="B7" s="23">
        <v>1209183.3199999998</v>
      </c>
    </row>
    <row r="8" spans="1:2">
      <c r="A8" s="398" t="s">
        <v>168</v>
      </c>
      <c r="B8" s="23">
        <v>3026375</v>
      </c>
    </row>
    <row r="9" spans="1:2">
      <c r="A9" s="398" t="s">
        <v>477</v>
      </c>
      <c r="B9" s="23">
        <v>1969687</v>
      </c>
    </row>
    <row r="10" spans="1:2">
      <c r="A10" s="398" t="s">
        <v>405</v>
      </c>
      <c r="B10" s="23">
        <v>12398121.189999999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Paragraphs>0</Paragraphs>
  <MMClips>0</MMClips>
  <ScaleCrop>true</ScaleCrop>
  <HeadingPairs>
    <vt:vector size="4" baseType="variant">
      <vt:variant>
        <vt:lpstr>Worksheets</vt:lpstr>
      </vt:variant>
      <vt:variant>
        <vt:i4>15</vt:i4>
      </vt:variant>
      <vt:variant>
        <vt:lpstr>Named Ranges</vt:lpstr>
      </vt:variant>
      <vt:variant>
        <vt:i4>19</vt:i4>
      </vt:variant>
    </vt:vector>
  </HeadingPairs>
  <TitlesOfParts>
    <vt:vector size="34" baseType="lpstr">
      <vt:lpstr>LOCFUND NEXT (Page I)</vt:lpstr>
      <vt:lpstr>LOCFUND NEXT (Page II)</vt:lpstr>
      <vt:lpstr>LOCFUND NEXT (Page III)</vt:lpstr>
      <vt:lpstr>LOCFUND NEXT (Page IV)</vt:lpstr>
      <vt:lpstr>LOCFUND NEXT (Page V)</vt:lpstr>
      <vt:lpstr>EEFF</vt:lpstr>
      <vt:lpstr>LOCFUND EEFF Summary</vt:lpstr>
      <vt:lpstr>Hoja2</vt:lpstr>
      <vt:lpstr>Hoja4</vt:lpstr>
      <vt:lpstr>Country Analysis</vt:lpstr>
      <vt:lpstr>Tablas</vt:lpstr>
      <vt:lpstr>IMF</vt:lpstr>
      <vt:lpstr>Desembolsos</vt:lpstr>
      <vt:lpstr>Datos sociales</vt:lpstr>
      <vt:lpstr>Graficos</vt:lpstr>
      <vt:lpstr>'LOCFUND NEXT (Page I)'!d</vt:lpstr>
      <vt:lpstr>'LOCFUND NEXT (Page II)'!d</vt:lpstr>
      <vt:lpstr>'LOCFUND NEXT (Page III)'!d</vt:lpstr>
      <vt:lpstr>'LOCFUND NEXT (Page IV)'!d</vt:lpstr>
      <vt:lpstr>'LOCFUND NEXT (Page V)'!d</vt:lpstr>
      <vt:lpstr>'LOCFUND NEXT (Page II)'!e</vt:lpstr>
      <vt:lpstr>'LOCFUND NEXT (Page IV)'!e</vt:lpstr>
      <vt:lpstr>Desembolsos!Print_Area</vt:lpstr>
      <vt:lpstr>Graficos!Print_Area</vt:lpstr>
      <vt:lpstr>'LOCFUND EEFF Summary'!Print_Area</vt:lpstr>
      <vt:lpstr>'LOCFUND NEXT (Page I)'!Print_Area</vt:lpstr>
      <vt:lpstr>'LOCFUND NEXT (Page II)'!Print_Area</vt:lpstr>
      <vt:lpstr>'LOCFUND NEXT (Page III)'!Print_Area</vt:lpstr>
      <vt:lpstr>'LOCFUND NEXT (Page IV)'!Print_Area</vt:lpstr>
      <vt:lpstr>'LOCFUND NEXT (Page V)'!Print_Area</vt:lpstr>
      <vt:lpstr>Graficos!Print_AreaIII</vt:lpstr>
      <vt:lpstr>'LOCFUND NEXT (Page I)'!q</vt:lpstr>
      <vt:lpstr>'LOCFUND NEXT (Page V)'!q</vt:lpstr>
      <vt:lpstr>'LOCFUND NEXT (Page III)'!w</vt:lpstr>
    </vt:vector>
  </TitlesOfParts>
  <Company>Bolivian Fund Management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BIM Ltd.</dc:creator>
  <cp:lastModifiedBy>Fenando Sanchez</cp:lastModifiedBy>
  <cp:lastPrinted>2021-02-18T19:40:20Z</cp:lastPrinted>
  <dcterms:created xsi:type="dcterms:W3CDTF">2007-02-21T16:38:19Z</dcterms:created>
  <dcterms:modified xsi:type="dcterms:W3CDTF">2021-03-12T16:31:52Z</dcterms:modified>
</cp:coreProperties>
</file>