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92.168.1.20\Storage\Stacy's Stuff\School\OSU Class Files\Spring 2021\MSIS 3233-26794 Prescriptive Analytics\Assignments\CP3\"/>
    </mc:Choice>
  </mc:AlternateContent>
  <xr:revisionPtr revIDLastSave="0" documentId="13_ncr:1_{F99D5A65-7C72-4D3B-8CEA-90FEBCD150E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CP3-3 Solved" sheetId="9" r:id="rId1"/>
    <sheet name="Sheet1" sheetId="5" r:id="rId2"/>
    <sheet name="Sheet2" sheetId="6" r:id="rId3"/>
    <sheet name="Sheet4" sheetId="4" r:id="rId4"/>
    <sheet name="Sheet3" sheetId="7" r:id="rId5"/>
  </sheets>
  <definedNames>
    <definedName name="solver_adj" localSheetId="0" hidden="1">'CP3-3 Solved'!$L$7:$O$26</definedName>
    <definedName name="solver_adj" localSheetId="1" hidden="1">Sheet1!$E$7:$H$26</definedName>
    <definedName name="solver_adj" localSheetId="3" hidden="1">Sheet4!$F$7:$I$10,Sheet4!$F$14:$I$17,Sheet4!$F$21:$I$24,Sheet4!$F$28:$I$31,Sheet4!$F$35:$I$38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lhs1" localSheetId="0" hidden="1">'CP3-3 Solved'!$L$27:$O$27</definedName>
    <definedName name="solver_lhs1" localSheetId="1" hidden="1">Sheet1!$E$27:$H$27</definedName>
    <definedName name="solver_lhs1" localSheetId="3" hidden="1">Sheet4!$F$11:$I$11</definedName>
    <definedName name="solver_lhs10" localSheetId="3" hidden="1">Sheet4!$J$7:$J$10</definedName>
    <definedName name="solver_lhs2" localSheetId="0" hidden="1">'CP3-3 Solved'!$L$31:$O$32</definedName>
    <definedName name="solver_lhs2" localSheetId="1" hidden="1">Sheet1!$E$29:$H$33</definedName>
    <definedName name="solver_lhs2" localSheetId="3" hidden="1">Sheet4!$F$18:$I$18</definedName>
    <definedName name="solver_lhs3" localSheetId="0" hidden="1">'CP3-3 Solved'!$L$33:$O$33</definedName>
    <definedName name="solver_lhs3" localSheetId="1" hidden="1">Sheet1!$I$7:$I$26</definedName>
    <definedName name="solver_lhs3" localSheetId="3" hidden="1">Sheet4!$F$25:$I$25</definedName>
    <definedName name="solver_lhs4" localSheetId="0" hidden="1">'CP3-3 Solved'!$L$34:$O$38</definedName>
    <definedName name="solver_lhs4" localSheetId="3" hidden="1">Sheet4!$F$32:$I$32</definedName>
    <definedName name="solver_lhs5" localSheetId="0" hidden="1">'CP3-3 Solved'!$L$39:$O$40</definedName>
    <definedName name="solver_lhs5" localSheetId="3" hidden="1">Sheet4!$F$39:$I$39</definedName>
    <definedName name="solver_lhs6" localSheetId="0" hidden="1">'CP3-3 Solved'!$L$41:$O$45</definedName>
    <definedName name="solver_lhs6" localSheetId="3" hidden="1">Sheet4!$J$14:$J$17</definedName>
    <definedName name="solver_lhs7" localSheetId="0" hidden="1">'CP3-3 Solved'!$L$7:$O$26</definedName>
    <definedName name="solver_lhs7" localSheetId="3" hidden="1">Sheet4!$J$21:$J$24</definedName>
    <definedName name="solver_lhs8" localSheetId="0" hidden="1">'CP3-3 Solved'!$P$7:$P$26</definedName>
    <definedName name="solver_lhs8" localSheetId="3" hidden="1">Sheet4!$J$28:$J$31</definedName>
    <definedName name="solver_lhs9" localSheetId="3" hidden="1">Sheet4!$J$35:$J$38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0" hidden="1">8</definedName>
    <definedName name="solver_num" localSheetId="1" hidden="1">3</definedName>
    <definedName name="solver_num" localSheetId="3" hidden="1">10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0" hidden="1">'CP3-3 Solved'!$R$7</definedName>
    <definedName name="solver_opt" localSheetId="1" hidden="1">Sheet1!$N$3</definedName>
    <definedName name="solver_opt" localSheetId="3" hidden="1">Sheet4!$L$47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el1" localSheetId="0" hidden="1">2</definedName>
    <definedName name="solver_rel1" localSheetId="1" hidden="1">2</definedName>
    <definedName name="solver_rel1" localSheetId="3" hidden="1">2</definedName>
    <definedName name="solver_rel10" localSheetId="3" hidden="1">1</definedName>
    <definedName name="solver_rel2" localSheetId="0" hidden="1">3</definedName>
    <definedName name="solver_rel2" localSheetId="1" hidden="1">2</definedName>
    <definedName name="solver_rel2" localSheetId="3" hidden="1">2</definedName>
    <definedName name="solver_rel3" localSheetId="0" hidden="1">3</definedName>
    <definedName name="solver_rel3" localSheetId="1" hidden="1">1</definedName>
    <definedName name="solver_rel3" localSheetId="3" hidden="1">2</definedName>
    <definedName name="solver_rel4" localSheetId="0" hidden="1">2</definedName>
    <definedName name="solver_rel4" localSheetId="3" hidden="1">2</definedName>
    <definedName name="solver_rel5" localSheetId="0" hidden="1">1</definedName>
    <definedName name="solver_rel5" localSheetId="3" hidden="1">2</definedName>
    <definedName name="solver_rel6" localSheetId="0" hidden="1">1</definedName>
    <definedName name="solver_rel6" localSheetId="3" hidden="1">1</definedName>
    <definedName name="solver_rel7" localSheetId="0" hidden="1">5</definedName>
    <definedName name="solver_rel7" localSheetId="3" hidden="1">1</definedName>
    <definedName name="solver_rel8" localSheetId="0" hidden="1">2</definedName>
    <definedName name="solver_rel8" localSheetId="3" hidden="1">1</definedName>
    <definedName name="solver_rel9" localSheetId="3" hidden="1">1</definedName>
    <definedName name="solver_rhs1" localSheetId="0" hidden="1">'CP3-3 Solved'!$L$28:$O$28</definedName>
    <definedName name="solver_rhs1" localSheetId="1" hidden="1">Sheet1!$E$28:$H$28</definedName>
    <definedName name="solver_rhs1" localSheetId="3" hidden="1">Sheet4!$F$12:$I$12</definedName>
    <definedName name="solver_rhs10" localSheetId="3" hidden="1">Sheet4!$K$7:$K$10</definedName>
    <definedName name="solver_rhs2" localSheetId="0" hidden="1">1</definedName>
    <definedName name="solver_rhs2" localSheetId="1" hidden="1">1</definedName>
    <definedName name="solver_rhs2" localSheetId="3" hidden="1">Sheet4!$F$19:$I$19</definedName>
    <definedName name="solver_rhs3" localSheetId="0" hidden="1">2</definedName>
    <definedName name="solver_rhs3" localSheetId="1" hidden="1">Sheet1!$J$7:$J$26</definedName>
    <definedName name="solver_rhs3" localSheetId="3" hidden="1">Sheet4!$F$26:$I$26</definedName>
    <definedName name="solver_rhs4" localSheetId="0" hidden="1">1</definedName>
    <definedName name="solver_rhs4" localSheetId="3" hidden="1">Sheet4!$F$33:$I$33</definedName>
    <definedName name="solver_rhs5" localSheetId="0" hidden="1">2</definedName>
    <definedName name="solver_rhs5" localSheetId="3" hidden="1">Sheet4!$F$40:$I$40</definedName>
    <definedName name="solver_rhs6" localSheetId="0" hidden="1">1</definedName>
    <definedName name="solver_rhs6" localSheetId="3" hidden="1">Sheet4!$K$14:$K$17</definedName>
    <definedName name="solver_rhs7" localSheetId="0" hidden="1">binary</definedName>
    <definedName name="solver_rhs7" localSheetId="3" hidden="1">Sheet4!$K$21:$K$24</definedName>
    <definedName name="solver_rhs8" localSheetId="0" hidden="1">'CP3-3 Solved'!$Q$7:$Q$26</definedName>
    <definedName name="solver_rhs8" localSheetId="3" hidden="1">Sheet4!$K$28:$K$31</definedName>
    <definedName name="solver_rhs9" localSheetId="3" hidden="1">Sheet4!$K$35:$K$38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0" hidden="1">2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3" i="9" l="1"/>
  <c r="M33" i="9"/>
  <c r="L33" i="9"/>
  <c r="N39" i="9"/>
  <c r="O39" i="9"/>
  <c r="O31" i="9"/>
  <c r="N31" i="9"/>
  <c r="L31" i="9"/>
  <c r="N40" i="9"/>
  <c r="M40" i="9"/>
  <c r="L40" i="9"/>
  <c r="N32" i="9"/>
  <c r="L32" i="9"/>
  <c r="M32" i="9"/>
  <c r="O40" i="9"/>
  <c r="O32" i="9"/>
  <c r="M39" i="9"/>
  <c r="L39" i="9"/>
  <c r="N45" i="9"/>
  <c r="O45" i="9"/>
  <c r="M45" i="9"/>
  <c r="L45" i="9"/>
  <c r="L44" i="9"/>
  <c r="L43" i="9"/>
  <c r="L42" i="9"/>
  <c r="M41" i="9"/>
  <c r="N41" i="9"/>
  <c r="O41" i="9"/>
  <c r="L41" i="9"/>
  <c r="M31" i="9"/>
  <c r="O33" i="9"/>
  <c r="M34" i="9"/>
  <c r="N34" i="9"/>
  <c r="O34" i="9"/>
  <c r="M35" i="9"/>
  <c r="N35" i="9"/>
  <c r="O35" i="9"/>
  <c r="M36" i="9"/>
  <c r="N36" i="9"/>
  <c r="O36" i="9"/>
  <c r="M37" i="9"/>
  <c r="N37" i="9"/>
  <c r="O37" i="9"/>
  <c r="M38" i="9"/>
  <c r="N38" i="9"/>
  <c r="O38" i="9"/>
  <c r="M42" i="9"/>
  <c r="N42" i="9"/>
  <c r="O42" i="9"/>
  <c r="M43" i="9"/>
  <c r="N43" i="9"/>
  <c r="O43" i="9"/>
  <c r="M44" i="9"/>
  <c r="N44" i="9"/>
  <c r="O44" i="9"/>
  <c r="L3" i="9"/>
  <c r="L38" i="9"/>
  <c r="L37" i="9"/>
  <c r="L36" i="9"/>
  <c r="L35" i="9"/>
  <c r="L34" i="9"/>
  <c r="O27" i="9"/>
  <c r="N27" i="9"/>
  <c r="M27" i="9"/>
  <c r="L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L27" i="7"/>
  <c r="L3" i="7"/>
  <c r="O27" i="7"/>
  <c r="N27" i="7"/>
  <c r="M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I41" i="6"/>
  <c r="H41" i="6"/>
  <c r="G41" i="6"/>
  <c r="F41" i="6"/>
  <c r="I40" i="6"/>
  <c r="H40" i="6"/>
  <c r="G40" i="6"/>
  <c r="F40" i="6"/>
  <c r="I39" i="6"/>
  <c r="H39" i="6"/>
  <c r="G39" i="6"/>
  <c r="F39" i="6"/>
  <c r="I38" i="6"/>
  <c r="H38" i="6"/>
  <c r="G38" i="6"/>
  <c r="F38" i="6"/>
  <c r="I37" i="6"/>
  <c r="H37" i="6"/>
  <c r="G37" i="6"/>
  <c r="F37" i="6"/>
  <c r="I35" i="6"/>
  <c r="H35" i="6"/>
  <c r="G35" i="6"/>
  <c r="F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O11" i="6"/>
  <c r="F33" i="5"/>
  <c r="G33" i="5"/>
  <c r="H33" i="5"/>
  <c r="E33" i="5"/>
  <c r="F32" i="5"/>
  <c r="G32" i="5"/>
  <c r="H32" i="5"/>
  <c r="E32" i="5"/>
  <c r="F31" i="5"/>
  <c r="G31" i="5"/>
  <c r="H31" i="5"/>
  <c r="E31" i="5"/>
  <c r="F30" i="5"/>
  <c r="G30" i="5"/>
  <c r="H30" i="5"/>
  <c r="E30" i="5"/>
  <c r="F29" i="5"/>
  <c r="G29" i="5"/>
  <c r="H29" i="5"/>
  <c r="E29" i="5"/>
  <c r="P37" i="9" l="1"/>
  <c r="P40" i="9"/>
  <c r="P43" i="9"/>
  <c r="P42" i="9"/>
  <c r="P36" i="9"/>
  <c r="P34" i="9"/>
  <c r="P35" i="9"/>
  <c r="P45" i="9"/>
  <c r="P41" i="9"/>
  <c r="P38" i="9"/>
  <c r="P33" i="9"/>
  <c r="P44" i="9"/>
  <c r="P39" i="9"/>
  <c r="P32" i="9"/>
  <c r="P31" i="9"/>
  <c r="F27" i="5"/>
  <c r="G27" i="5"/>
  <c r="H27" i="5"/>
  <c r="E27" i="5"/>
  <c r="N3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39" i="4"/>
  <c r="H39" i="4"/>
  <c r="G39" i="4"/>
  <c r="F39" i="4"/>
  <c r="I32" i="4"/>
  <c r="H32" i="4"/>
  <c r="G32" i="4"/>
  <c r="F32" i="4"/>
  <c r="I25" i="4"/>
  <c r="H25" i="4"/>
  <c r="G25" i="4"/>
  <c r="F25" i="4"/>
  <c r="I18" i="4"/>
  <c r="H18" i="4"/>
  <c r="G18" i="4"/>
  <c r="F18" i="4"/>
  <c r="G11" i="4"/>
  <c r="H11" i="4"/>
  <c r="I11" i="4"/>
  <c r="F11" i="4"/>
  <c r="L46" i="4"/>
  <c r="L45" i="4"/>
  <c r="L44" i="4"/>
  <c r="L43" i="4"/>
  <c r="L42" i="4"/>
  <c r="J8" i="4"/>
  <c r="J9" i="4"/>
  <c r="J10" i="4"/>
  <c r="J14" i="4"/>
  <c r="J15" i="4"/>
  <c r="J16" i="4"/>
  <c r="J17" i="4"/>
  <c r="J21" i="4"/>
  <c r="J22" i="4"/>
  <c r="J23" i="4"/>
  <c r="J24" i="4"/>
  <c r="J28" i="4"/>
  <c r="J29" i="4"/>
  <c r="J30" i="4"/>
  <c r="J31" i="4"/>
  <c r="J35" i="4"/>
  <c r="J36" i="4"/>
  <c r="J37" i="4"/>
  <c r="J38" i="4"/>
  <c r="J7" i="4"/>
  <c r="L47" i="4" l="1"/>
</calcChain>
</file>

<file path=xl/sharedStrings.xml><?xml version="1.0" encoding="utf-8"?>
<sst xmlns="http://schemas.openxmlformats.org/spreadsheetml/2006/main" count="635" uniqueCount="82">
  <si>
    <t>"Q"</t>
  </si>
  <si>
    <t>CONF</t>
  </si>
  <si>
    <t>SEED</t>
  </si>
  <si>
    <t>WCC</t>
  </si>
  <si>
    <t>B12</t>
  </si>
  <si>
    <t>B10</t>
  </si>
  <si>
    <t>GONZAGA</t>
  </si>
  <si>
    <t>BAYLOR</t>
  </si>
  <si>
    <t>ILLINOIS</t>
  </si>
  <si>
    <t>MICHIGAN</t>
  </si>
  <si>
    <t>SEC</t>
  </si>
  <si>
    <t>AAC</t>
  </si>
  <si>
    <t>ACC</t>
  </si>
  <si>
    <t>BEAST</t>
  </si>
  <si>
    <t>P12</t>
  </si>
  <si>
    <t>MTNW</t>
  </si>
  <si>
    <t>OHIO STATE</t>
  </si>
  <si>
    <t>IOWA</t>
  </si>
  <si>
    <t>ALABAMA</t>
  </si>
  <si>
    <t>HOUSTON</t>
  </si>
  <si>
    <t>KU</t>
  </si>
  <si>
    <t>ARKANSAS</t>
  </si>
  <si>
    <t>TEXAS</t>
  </si>
  <si>
    <t>WEST VIRGINIA</t>
  </si>
  <si>
    <t>OSU</t>
  </si>
  <si>
    <t>PURDUE</t>
  </si>
  <si>
    <t>VIRGINIA</t>
  </si>
  <si>
    <t>FLORIDA</t>
  </si>
  <si>
    <t>VILLANOVA</t>
  </si>
  <si>
    <t>CREIGHTON</t>
  </si>
  <si>
    <t>COLORADO</t>
  </si>
  <si>
    <t>TENNESSEE</t>
  </si>
  <si>
    <t>TEXAS TECH</t>
  </si>
  <si>
    <t>BYU</t>
  </si>
  <si>
    <t>SDSU</t>
  </si>
  <si>
    <t>USC</t>
  </si>
  <si>
    <t>CP3-3: NCAA Class Madness Scheduling</t>
  </si>
  <si>
    <t>MIN</t>
  </si>
  <si>
    <t>SUM</t>
  </si>
  <si>
    <t>OHIO S</t>
  </si>
  <si>
    <t>WEST VIR</t>
  </si>
  <si>
    <t>CREIFHTON</t>
  </si>
  <si>
    <t>TX TECH</t>
  </si>
  <si>
    <t>Q</t>
  </si>
  <si>
    <t xml:space="preserve">CP3-3: NCAA Class Madness Scheduling </t>
  </si>
  <si>
    <t>demand</t>
  </si>
  <si>
    <t>total</t>
  </si>
  <si>
    <t>bin</t>
  </si>
  <si>
    <t>lhs</t>
  </si>
  <si>
    <t>rhs</t>
  </si>
  <si>
    <t>=</t>
  </si>
  <si>
    <t>b10</t>
  </si>
  <si>
    <t>b12</t>
  </si>
  <si>
    <t>sec</t>
  </si>
  <si>
    <t>aac</t>
  </si>
  <si>
    <t>acc</t>
  </si>
  <si>
    <t>beast</t>
  </si>
  <si>
    <t>p12</t>
  </si>
  <si>
    <t>s1</t>
  </si>
  <si>
    <t>s2</t>
  </si>
  <si>
    <t>s3</t>
  </si>
  <si>
    <t>s4</t>
  </si>
  <si>
    <t>s5</t>
  </si>
  <si>
    <t>s6</t>
  </si>
  <si>
    <t>r1</t>
  </si>
  <si>
    <t>r2</t>
  </si>
  <si>
    <t>r3</t>
  </si>
  <si>
    <t>r4</t>
  </si>
  <si>
    <t>total miles</t>
  </si>
  <si>
    <t>seed 2</t>
  </si>
  <si>
    <t>seed 3</t>
  </si>
  <si>
    <t>seed 4</t>
  </si>
  <si>
    <t>seed 5</t>
  </si>
  <si>
    <t>seed 6</t>
  </si>
  <si>
    <t>Supply</t>
  </si>
  <si>
    <t>&lt;=</t>
  </si>
  <si>
    <t>b10 min</t>
  </si>
  <si>
    <t>b12 min</t>
  </si>
  <si>
    <t>b10 max</t>
  </si>
  <si>
    <t>b12 max</t>
  </si>
  <si>
    <t>&gt;=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</si>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</sst>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7" xfId="0" applyBorder="1"/>
    <xf numFmtId="0" fontId="0" fillId="0" borderId="19" xfId="0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3" borderId="0" xfId="0" applyFill="1" applyAlignment="1">
      <alignment horizontal="center"/>
    </xf>
    <xf numFmtId="0" fontId="0" fillId="3" borderId="0" xfId="0" applyFill="1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5" borderId="0" xfId="0" applyFill="1"/>
    <xf numFmtId="0" fontId="0" fillId="6" borderId="0" xfId="0" quotePrefix="1" applyFill="1"/>
    <xf numFmtId="0" fontId="0" fillId="7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508001</xdr:colOff>
      <xdr:row>5</xdr:row>
      <xdr:rowOff>10584</xdr:rowOff>
    </xdr:from>
    <xdr:to>
      <xdr:col>27</xdr:col>
      <xdr:colOff>440644</xdr:colOff>
      <xdr:row>35</xdr:row>
      <xdr:rowOff>17274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3628D4-BA81-4180-8206-B46D72283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34334" y="963084"/>
          <a:ext cx="5457143" cy="5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6324-7949-46BF-9D4A-4BF659CE6D44}">
  <dimension ref="A1:R45"/>
  <sheetViews>
    <sheetView tabSelected="1" zoomScale="90" zoomScaleNormal="90" workbookViewId="0">
      <selection activeCell="Y40" sqref="Y40"/>
    </sheetView>
  </sheetViews>
  <sheetFormatPr defaultRowHeight="15" x14ac:dyDescent="0.25"/>
  <cols>
    <col min="1" max="1" width="9.42578125" customWidth="1"/>
    <col min="2" max="2" width="7" bestFit="1" customWidth="1"/>
    <col min="3" max="3" width="5.28515625" bestFit="1" customWidth="1"/>
    <col min="4" max="4" width="14.5703125" bestFit="1" customWidth="1"/>
    <col min="5" max="5" width="10" bestFit="1" customWidth="1"/>
    <col min="6" max="6" width="7.85546875" bestFit="1" customWidth="1"/>
    <col min="7" max="7" width="8.28515625" bestFit="1" customWidth="1"/>
    <col min="8" max="8" width="10.28515625" bestFit="1" customWidth="1"/>
    <col min="11" max="11" width="14.5703125" bestFit="1" customWidth="1"/>
    <col min="12" max="17" width="10.140625" customWidth="1"/>
  </cols>
  <sheetData>
    <row r="1" spans="1:17" x14ac:dyDescent="0.25">
      <c r="A1" s="4" t="s">
        <v>44</v>
      </c>
      <c r="B1" s="4"/>
      <c r="C1" s="4"/>
      <c r="E1" s="4"/>
      <c r="F1" s="4"/>
      <c r="G1" s="4"/>
      <c r="H1" s="4"/>
      <c r="J1" s="31"/>
      <c r="K1" s="31"/>
      <c r="L1" s="31"/>
      <c r="M1" s="31"/>
      <c r="N1" s="31"/>
      <c r="O1" s="31"/>
      <c r="P1" s="31"/>
      <c r="Q1" s="31"/>
    </row>
    <row r="2" spans="1:17" x14ac:dyDescent="0.25">
      <c r="A2" s="4"/>
      <c r="B2" s="4"/>
      <c r="C2" s="4"/>
      <c r="E2" s="4" t="s">
        <v>64</v>
      </c>
      <c r="F2" s="4" t="s">
        <v>65</v>
      </c>
      <c r="G2" s="4" t="s">
        <v>66</v>
      </c>
      <c r="H2" s="4" t="s">
        <v>67</v>
      </c>
      <c r="J2" s="31"/>
      <c r="K2" s="31"/>
      <c r="L2" s="31"/>
      <c r="M2" s="31"/>
      <c r="N2" s="31"/>
      <c r="O2" s="31"/>
      <c r="P2" s="31"/>
      <c r="Q2" s="31"/>
    </row>
    <row r="3" spans="1:17" x14ac:dyDescent="0.25">
      <c r="A3" s="4"/>
      <c r="B3" s="4"/>
      <c r="C3" s="4"/>
      <c r="D3" t="s">
        <v>0</v>
      </c>
      <c r="E3" s="4">
        <v>5</v>
      </c>
      <c r="F3" s="4"/>
      <c r="G3" s="4"/>
      <c r="H3" s="4">
        <v>2</v>
      </c>
      <c r="J3" s="31"/>
      <c r="K3" s="31" t="s">
        <v>68</v>
      </c>
      <c r="L3" s="31">
        <f>SUMPRODUCT(E7:H26,L7:O26)</f>
        <v>19395</v>
      </c>
      <c r="M3" s="31"/>
      <c r="N3" s="31"/>
      <c r="O3" s="31"/>
      <c r="P3" s="31"/>
      <c r="Q3" s="31"/>
    </row>
    <row r="4" spans="1:17" x14ac:dyDescent="0.25">
      <c r="A4" s="4"/>
      <c r="B4" s="4"/>
      <c r="C4" s="4"/>
      <c r="D4" t="s">
        <v>1</v>
      </c>
      <c r="E4" s="4" t="s">
        <v>3</v>
      </c>
      <c r="F4" s="4" t="s">
        <v>4</v>
      </c>
      <c r="G4" s="4" t="s">
        <v>5</v>
      </c>
      <c r="H4" s="4" t="s">
        <v>5</v>
      </c>
      <c r="J4" s="31"/>
      <c r="K4" s="56"/>
      <c r="L4" s="56"/>
      <c r="M4" s="56"/>
      <c r="N4" s="56"/>
      <c r="O4" s="31"/>
      <c r="P4" s="31"/>
      <c r="Q4" s="31"/>
    </row>
    <row r="5" spans="1:17" x14ac:dyDescent="0.25">
      <c r="A5" s="4"/>
      <c r="B5" s="4"/>
      <c r="C5" s="31"/>
      <c r="D5" s="47" t="s">
        <v>2</v>
      </c>
      <c r="E5" s="48">
        <v>1</v>
      </c>
      <c r="F5" s="48">
        <v>1</v>
      </c>
      <c r="G5" s="48">
        <v>1</v>
      </c>
      <c r="H5" s="48">
        <v>1</v>
      </c>
      <c r="J5" s="31"/>
      <c r="K5" s="4"/>
      <c r="L5" s="4"/>
      <c r="M5" s="4"/>
      <c r="N5" s="4"/>
      <c r="O5" s="31"/>
      <c r="P5" s="31"/>
      <c r="Q5" s="31"/>
    </row>
    <row r="6" spans="1:17" ht="15.75" thickBot="1" x14ac:dyDescent="0.3">
      <c r="A6" s="4" t="s">
        <v>0</v>
      </c>
      <c r="B6" s="4" t="s">
        <v>1</v>
      </c>
      <c r="C6" s="46" t="s">
        <v>2</v>
      </c>
      <c r="D6" s="3"/>
      <c r="E6" s="4" t="s">
        <v>6</v>
      </c>
      <c r="F6" s="4" t="s">
        <v>7</v>
      </c>
      <c r="G6" s="4" t="s">
        <v>8</v>
      </c>
      <c r="H6" s="4" t="s">
        <v>9</v>
      </c>
      <c r="J6" s="31"/>
      <c r="K6" s="34"/>
      <c r="L6" s="35" t="s">
        <v>6</v>
      </c>
      <c r="M6" s="35" t="s">
        <v>7</v>
      </c>
      <c r="N6" s="35" t="s">
        <v>8</v>
      </c>
      <c r="O6" s="35" t="s">
        <v>9</v>
      </c>
      <c r="P6" s="35" t="s">
        <v>38</v>
      </c>
      <c r="Q6" s="57" t="s">
        <v>45</v>
      </c>
    </row>
    <row r="7" spans="1:17" x14ac:dyDescent="0.25">
      <c r="A7" s="4">
        <v>2</v>
      </c>
      <c r="B7" s="4" t="s">
        <v>5</v>
      </c>
      <c r="C7" s="46">
        <v>2</v>
      </c>
      <c r="D7" s="3" t="s">
        <v>16</v>
      </c>
      <c r="E7" s="5">
        <v>2500</v>
      </c>
      <c r="F7" s="6">
        <v>1120</v>
      </c>
      <c r="G7" s="6">
        <v>320</v>
      </c>
      <c r="H7" s="7">
        <v>180</v>
      </c>
      <c r="J7" s="31"/>
      <c r="K7" s="34" t="s">
        <v>16</v>
      </c>
      <c r="L7" s="37">
        <v>0</v>
      </c>
      <c r="M7" s="38">
        <v>0</v>
      </c>
      <c r="N7" s="38">
        <v>1</v>
      </c>
      <c r="O7" s="39">
        <v>0</v>
      </c>
      <c r="P7" s="35">
        <f>SUM(L7:O7)</f>
        <v>1</v>
      </c>
      <c r="Q7" s="57">
        <v>1</v>
      </c>
    </row>
    <row r="8" spans="1:17" x14ac:dyDescent="0.25">
      <c r="A8" s="4"/>
      <c r="B8" s="4" t="s">
        <v>5</v>
      </c>
      <c r="C8" s="46">
        <v>2</v>
      </c>
      <c r="D8" s="3" t="s">
        <v>17</v>
      </c>
      <c r="E8" s="8">
        <v>2025</v>
      </c>
      <c r="F8" s="2">
        <v>785</v>
      </c>
      <c r="G8" s="2">
        <v>415</v>
      </c>
      <c r="H8" s="9">
        <v>575</v>
      </c>
      <c r="J8" s="31"/>
      <c r="K8" s="34" t="s">
        <v>17</v>
      </c>
      <c r="L8" s="41">
        <v>1</v>
      </c>
      <c r="M8" s="35">
        <v>0</v>
      </c>
      <c r="N8" s="35">
        <v>0</v>
      </c>
      <c r="O8" s="42">
        <v>0</v>
      </c>
      <c r="P8" s="35">
        <f t="shared" ref="P8:P26" si="0">SUM(L8:O8)</f>
        <v>1</v>
      </c>
      <c r="Q8" s="57">
        <v>1</v>
      </c>
    </row>
    <row r="9" spans="1:17" x14ac:dyDescent="0.25">
      <c r="A9" s="4"/>
      <c r="B9" s="4" t="s">
        <v>10</v>
      </c>
      <c r="C9" s="46">
        <v>2</v>
      </c>
      <c r="D9" s="3" t="s">
        <v>18</v>
      </c>
      <c r="E9" s="8">
        <v>2360</v>
      </c>
      <c r="F9" s="2">
        <v>645</v>
      </c>
      <c r="G9" s="2">
        <v>685</v>
      </c>
      <c r="H9" s="9">
        <v>700</v>
      </c>
      <c r="J9" s="31"/>
      <c r="K9" s="34" t="s">
        <v>18</v>
      </c>
      <c r="L9" s="41">
        <v>0</v>
      </c>
      <c r="M9" s="35">
        <v>0</v>
      </c>
      <c r="N9" s="35">
        <v>0</v>
      </c>
      <c r="O9" s="42">
        <v>1</v>
      </c>
      <c r="P9" s="35">
        <f t="shared" si="0"/>
        <v>1</v>
      </c>
      <c r="Q9" s="57">
        <v>1</v>
      </c>
    </row>
    <row r="10" spans="1:17" x14ac:dyDescent="0.25">
      <c r="A10" s="4"/>
      <c r="B10" s="4" t="s">
        <v>11</v>
      </c>
      <c r="C10" s="46">
        <v>2</v>
      </c>
      <c r="D10" s="3" t="s">
        <v>19</v>
      </c>
      <c r="E10" s="8">
        <v>2460</v>
      </c>
      <c r="F10" s="2">
        <v>230</v>
      </c>
      <c r="G10" s="2">
        <v>1075</v>
      </c>
      <c r="H10" s="9">
        <v>1330</v>
      </c>
      <c r="J10" s="31"/>
      <c r="K10" s="34" t="s">
        <v>19</v>
      </c>
      <c r="L10" s="41">
        <v>0</v>
      </c>
      <c r="M10" s="35">
        <v>1</v>
      </c>
      <c r="N10" s="35">
        <v>0</v>
      </c>
      <c r="O10" s="42">
        <v>0</v>
      </c>
      <c r="P10" s="35">
        <f t="shared" si="0"/>
        <v>1</v>
      </c>
      <c r="Q10" s="57">
        <v>1</v>
      </c>
    </row>
    <row r="11" spans="1:17" x14ac:dyDescent="0.25">
      <c r="A11" s="4">
        <v>5</v>
      </c>
      <c r="B11" s="4" t="s">
        <v>4</v>
      </c>
      <c r="C11" s="46">
        <v>3</v>
      </c>
      <c r="D11" s="3" t="s">
        <v>20</v>
      </c>
      <c r="E11" s="8">
        <v>1875</v>
      </c>
      <c r="F11" s="2">
        <v>510</v>
      </c>
      <c r="G11" s="2">
        <v>525</v>
      </c>
      <c r="H11" s="9">
        <v>755</v>
      </c>
      <c r="J11" s="31"/>
      <c r="K11" s="34" t="s">
        <v>20</v>
      </c>
      <c r="L11" s="41">
        <v>0</v>
      </c>
      <c r="M11" s="35">
        <v>0</v>
      </c>
      <c r="N11" s="35">
        <v>1</v>
      </c>
      <c r="O11" s="42">
        <v>0</v>
      </c>
      <c r="P11" s="35">
        <f t="shared" si="0"/>
        <v>1</v>
      </c>
      <c r="Q11" s="57">
        <v>1</v>
      </c>
    </row>
    <row r="12" spans="1:17" x14ac:dyDescent="0.25">
      <c r="A12" s="4">
        <v>1</v>
      </c>
      <c r="B12" s="4" t="s">
        <v>10</v>
      </c>
      <c r="C12" s="46">
        <v>3</v>
      </c>
      <c r="D12" s="3" t="s">
        <v>21</v>
      </c>
      <c r="E12" s="8">
        <v>2415</v>
      </c>
      <c r="F12" s="2">
        <v>425</v>
      </c>
      <c r="G12" s="2">
        <v>810</v>
      </c>
      <c r="H12" s="9">
        <v>975</v>
      </c>
      <c r="J12" s="31"/>
      <c r="K12" s="34" t="s">
        <v>21</v>
      </c>
      <c r="L12" s="41">
        <v>1</v>
      </c>
      <c r="M12" s="35">
        <v>0</v>
      </c>
      <c r="N12" s="35">
        <v>0</v>
      </c>
      <c r="O12" s="42">
        <v>0</v>
      </c>
      <c r="P12" s="35">
        <f t="shared" si="0"/>
        <v>1</v>
      </c>
      <c r="Q12" s="57">
        <v>1</v>
      </c>
    </row>
    <row r="13" spans="1:17" x14ac:dyDescent="0.25">
      <c r="A13" s="4">
        <v>2</v>
      </c>
      <c r="B13" s="4" t="s">
        <v>4</v>
      </c>
      <c r="C13" s="46">
        <v>3</v>
      </c>
      <c r="D13" s="3" t="s">
        <v>22</v>
      </c>
      <c r="E13" s="8">
        <v>2385</v>
      </c>
      <c r="F13" s="2">
        <v>195</v>
      </c>
      <c r="G13" s="2">
        <v>1165</v>
      </c>
      <c r="H13" s="9">
        <v>1390</v>
      </c>
      <c r="J13" s="31"/>
      <c r="K13" s="34" t="s">
        <v>22</v>
      </c>
      <c r="L13" s="41">
        <v>0</v>
      </c>
      <c r="M13" s="35">
        <v>1</v>
      </c>
      <c r="N13" s="35">
        <v>0</v>
      </c>
      <c r="O13" s="42">
        <v>0</v>
      </c>
      <c r="P13" s="35">
        <f t="shared" si="0"/>
        <v>1</v>
      </c>
      <c r="Q13" s="57">
        <v>1</v>
      </c>
    </row>
    <row r="14" spans="1:17" x14ac:dyDescent="0.25">
      <c r="A14" s="4"/>
      <c r="B14" s="4" t="s">
        <v>4</v>
      </c>
      <c r="C14" s="46">
        <v>3</v>
      </c>
      <c r="D14" s="3" t="s">
        <v>23</v>
      </c>
      <c r="E14" s="8">
        <v>2480</v>
      </c>
      <c r="F14" s="2">
        <v>1200</v>
      </c>
      <c r="G14" s="2">
        <v>565</v>
      </c>
      <c r="H14" s="9">
        <v>185</v>
      </c>
      <c r="J14" s="31"/>
      <c r="K14" s="34" t="s">
        <v>23</v>
      </c>
      <c r="L14" s="41">
        <v>0</v>
      </c>
      <c r="M14" s="35">
        <v>0</v>
      </c>
      <c r="N14" s="35">
        <v>0</v>
      </c>
      <c r="O14" s="42">
        <v>1</v>
      </c>
      <c r="P14" s="35">
        <f t="shared" si="0"/>
        <v>1</v>
      </c>
      <c r="Q14" s="57">
        <v>1</v>
      </c>
    </row>
    <row r="15" spans="1:17" x14ac:dyDescent="0.25">
      <c r="A15" s="4">
        <v>2</v>
      </c>
      <c r="B15" s="4" t="s">
        <v>4</v>
      </c>
      <c r="C15" s="46">
        <v>4</v>
      </c>
      <c r="D15" s="3" t="s">
        <v>24</v>
      </c>
      <c r="E15" s="8">
        <v>2075</v>
      </c>
      <c r="F15" s="2">
        <v>280</v>
      </c>
      <c r="G15" s="2">
        <v>745</v>
      </c>
      <c r="H15" s="9">
        <v>1025</v>
      </c>
      <c r="J15" s="31"/>
      <c r="K15" s="34" t="s">
        <v>24</v>
      </c>
      <c r="L15" s="41">
        <v>1</v>
      </c>
      <c r="M15" s="35">
        <v>0</v>
      </c>
      <c r="N15" s="35">
        <v>0</v>
      </c>
      <c r="O15" s="42">
        <v>0</v>
      </c>
      <c r="P15" s="35">
        <f t="shared" si="0"/>
        <v>1</v>
      </c>
      <c r="Q15" s="57">
        <v>1</v>
      </c>
    </row>
    <row r="16" spans="1:17" x14ac:dyDescent="0.25">
      <c r="A16" s="4"/>
      <c r="B16" s="4" t="s">
        <v>5</v>
      </c>
      <c r="C16" s="46">
        <v>4</v>
      </c>
      <c r="D16" s="3" t="s">
        <v>25</v>
      </c>
      <c r="E16" s="8">
        <v>2360</v>
      </c>
      <c r="F16" s="2">
        <v>950</v>
      </c>
      <c r="G16" s="2">
        <v>190</v>
      </c>
      <c r="H16" s="9">
        <v>275</v>
      </c>
      <c r="J16" s="31"/>
      <c r="K16" s="34" t="s">
        <v>25</v>
      </c>
      <c r="L16" s="41">
        <v>0</v>
      </c>
      <c r="M16" s="35">
        <v>1</v>
      </c>
      <c r="N16" s="35">
        <v>0</v>
      </c>
      <c r="O16" s="42">
        <v>0</v>
      </c>
      <c r="P16" s="35">
        <f t="shared" si="0"/>
        <v>1</v>
      </c>
      <c r="Q16" s="57">
        <v>1</v>
      </c>
    </row>
    <row r="17" spans="1:18" x14ac:dyDescent="0.25">
      <c r="A17" s="4">
        <v>1</v>
      </c>
      <c r="B17" s="4" t="s">
        <v>12</v>
      </c>
      <c r="C17" s="46">
        <v>4</v>
      </c>
      <c r="D17" s="3" t="s">
        <v>26</v>
      </c>
      <c r="E17" s="8">
        <v>2670</v>
      </c>
      <c r="F17" s="2">
        <v>1305</v>
      </c>
      <c r="G17" s="2">
        <v>645</v>
      </c>
      <c r="H17" s="9">
        <v>200</v>
      </c>
      <c r="J17" s="31"/>
      <c r="K17" s="34" t="s">
        <v>26</v>
      </c>
      <c r="L17" s="41">
        <v>0</v>
      </c>
      <c r="M17" s="35">
        <v>0</v>
      </c>
      <c r="N17" s="35">
        <v>0</v>
      </c>
      <c r="O17" s="42">
        <v>1</v>
      </c>
      <c r="P17" s="35">
        <f t="shared" si="0"/>
        <v>1</v>
      </c>
      <c r="Q17" s="57">
        <v>1</v>
      </c>
    </row>
    <row r="18" spans="1:18" x14ac:dyDescent="0.25">
      <c r="A18" s="4"/>
      <c r="B18" s="4" t="s">
        <v>12</v>
      </c>
      <c r="C18" s="46">
        <v>4</v>
      </c>
      <c r="D18" s="3" t="s">
        <v>27</v>
      </c>
      <c r="E18" s="8">
        <v>3135</v>
      </c>
      <c r="F18" s="2">
        <v>1180</v>
      </c>
      <c r="G18" s="2">
        <v>1185</v>
      </c>
      <c r="H18" s="9">
        <v>1195</v>
      </c>
      <c r="J18" s="31"/>
      <c r="K18" s="34" t="s">
        <v>27</v>
      </c>
      <c r="L18" s="41">
        <v>0</v>
      </c>
      <c r="M18" s="35">
        <v>0</v>
      </c>
      <c r="N18" s="35">
        <v>1</v>
      </c>
      <c r="O18" s="42">
        <v>0</v>
      </c>
      <c r="P18" s="35">
        <f t="shared" si="0"/>
        <v>1</v>
      </c>
      <c r="Q18" s="57">
        <v>1</v>
      </c>
    </row>
    <row r="19" spans="1:18" x14ac:dyDescent="0.25">
      <c r="A19" s="4">
        <v>5</v>
      </c>
      <c r="B19" s="4" t="s">
        <v>13</v>
      </c>
      <c r="C19" s="46">
        <v>5</v>
      </c>
      <c r="D19" s="3" t="s">
        <v>28</v>
      </c>
      <c r="E19" s="8">
        <v>2945</v>
      </c>
      <c r="F19" s="2">
        <v>1605</v>
      </c>
      <c r="G19" s="2">
        <v>770</v>
      </c>
      <c r="H19" s="9">
        <v>590</v>
      </c>
      <c r="J19" s="31"/>
      <c r="K19" s="34" t="s">
        <v>28</v>
      </c>
      <c r="L19" s="41">
        <v>0</v>
      </c>
      <c r="M19" s="35">
        <v>0</v>
      </c>
      <c r="N19" s="35">
        <v>0</v>
      </c>
      <c r="O19" s="42">
        <v>1</v>
      </c>
      <c r="P19" s="35">
        <f t="shared" si="0"/>
        <v>1</v>
      </c>
      <c r="Q19" s="57">
        <v>1</v>
      </c>
    </row>
    <row r="20" spans="1:18" x14ac:dyDescent="0.25">
      <c r="A20" s="4">
        <v>3</v>
      </c>
      <c r="B20" s="4" t="s">
        <v>13</v>
      </c>
      <c r="C20" s="46">
        <v>5</v>
      </c>
      <c r="D20" s="3" t="s">
        <v>29</v>
      </c>
      <c r="E20" s="8">
        <v>1825</v>
      </c>
      <c r="F20" s="2">
        <v>715</v>
      </c>
      <c r="G20" s="2">
        <v>480</v>
      </c>
      <c r="H20" s="9">
        <v>745</v>
      </c>
      <c r="J20" s="31"/>
      <c r="K20" s="34" t="s">
        <v>29</v>
      </c>
      <c r="L20" s="41">
        <v>0</v>
      </c>
      <c r="M20" s="35">
        <v>1</v>
      </c>
      <c r="N20" s="35">
        <v>0</v>
      </c>
      <c r="O20" s="42">
        <v>0</v>
      </c>
      <c r="P20" s="35">
        <f t="shared" si="0"/>
        <v>1</v>
      </c>
      <c r="Q20" s="57">
        <v>1</v>
      </c>
    </row>
    <row r="21" spans="1:18" x14ac:dyDescent="0.25">
      <c r="A21" s="4"/>
      <c r="B21" s="4" t="s">
        <v>14</v>
      </c>
      <c r="C21" s="46">
        <v>5</v>
      </c>
      <c r="D21" s="3" t="s">
        <v>30</v>
      </c>
      <c r="E21" s="8">
        <v>1370</v>
      </c>
      <c r="F21" s="2">
        <v>845</v>
      </c>
      <c r="G21" s="2">
        <v>1020</v>
      </c>
      <c r="H21" s="9">
        <v>1305</v>
      </c>
      <c r="J21" s="31"/>
      <c r="K21" s="34" t="s">
        <v>30</v>
      </c>
      <c r="L21" s="41">
        <v>1</v>
      </c>
      <c r="M21" s="35">
        <v>0</v>
      </c>
      <c r="N21" s="35">
        <v>0</v>
      </c>
      <c r="O21" s="42">
        <v>0</v>
      </c>
      <c r="P21" s="35">
        <f t="shared" si="0"/>
        <v>1</v>
      </c>
      <c r="Q21" s="57">
        <v>1</v>
      </c>
    </row>
    <row r="22" spans="1:18" x14ac:dyDescent="0.25">
      <c r="A22" s="4"/>
      <c r="B22" s="4" t="s">
        <v>10</v>
      </c>
      <c r="C22" s="46">
        <v>5</v>
      </c>
      <c r="D22" s="3" t="s">
        <v>31</v>
      </c>
      <c r="E22" s="8">
        <v>2575</v>
      </c>
      <c r="F22" s="2">
        <v>740</v>
      </c>
      <c r="G22" s="2">
        <v>445</v>
      </c>
      <c r="H22" s="9">
        <v>555</v>
      </c>
      <c r="J22" s="31"/>
      <c r="K22" s="34" t="s">
        <v>31</v>
      </c>
      <c r="L22" s="41">
        <v>0</v>
      </c>
      <c r="M22" s="35">
        <v>0</v>
      </c>
      <c r="N22" s="35">
        <v>1</v>
      </c>
      <c r="O22" s="42">
        <v>0</v>
      </c>
      <c r="P22" s="35">
        <f t="shared" si="0"/>
        <v>1</v>
      </c>
      <c r="Q22" s="57">
        <v>1</v>
      </c>
    </row>
    <row r="23" spans="1:18" x14ac:dyDescent="0.25">
      <c r="A23" s="4"/>
      <c r="B23" s="4" t="s">
        <v>4</v>
      </c>
      <c r="C23" s="46">
        <v>6</v>
      </c>
      <c r="D23" s="3" t="s">
        <v>32</v>
      </c>
      <c r="E23" s="8">
        <v>1805</v>
      </c>
      <c r="F23" s="2">
        <v>375</v>
      </c>
      <c r="G23" s="2">
        <v>925</v>
      </c>
      <c r="H23" s="9">
        <v>1260</v>
      </c>
      <c r="J23" s="31"/>
      <c r="K23" s="34" t="s">
        <v>32</v>
      </c>
      <c r="L23" s="41">
        <v>0</v>
      </c>
      <c r="M23" s="35">
        <v>0</v>
      </c>
      <c r="N23" s="35">
        <v>1</v>
      </c>
      <c r="O23" s="42">
        <v>0</v>
      </c>
      <c r="P23" s="35">
        <f t="shared" si="0"/>
        <v>1</v>
      </c>
      <c r="Q23" s="57">
        <v>1</v>
      </c>
    </row>
    <row r="24" spans="1:18" x14ac:dyDescent="0.25">
      <c r="A24" s="4"/>
      <c r="B24" s="4" t="s">
        <v>3</v>
      </c>
      <c r="C24" s="46">
        <v>6</v>
      </c>
      <c r="D24" s="3" t="s">
        <v>33</v>
      </c>
      <c r="E24" s="8">
        <v>720</v>
      </c>
      <c r="F24" s="2">
        <v>1145</v>
      </c>
      <c r="G24" s="2">
        <v>1325</v>
      </c>
      <c r="H24" s="9">
        <v>1600</v>
      </c>
      <c r="J24" s="31"/>
      <c r="K24" s="34" t="s">
        <v>33</v>
      </c>
      <c r="L24" s="41">
        <v>0</v>
      </c>
      <c r="M24" s="35">
        <v>0</v>
      </c>
      <c r="N24" s="35">
        <v>0</v>
      </c>
      <c r="O24" s="42">
        <v>1</v>
      </c>
      <c r="P24" s="35">
        <f t="shared" si="0"/>
        <v>1</v>
      </c>
      <c r="Q24" s="57">
        <v>1</v>
      </c>
    </row>
    <row r="25" spans="1:18" x14ac:dyDescent="0.25">
      <c r="A25" s="4"/>
      <c r="B25" s="4" t="s">
        <v>15</v>
      </c>
      <c r="C25" s="46">
        <v>6</v>
      </c>
      <c r="D25" s="3" t="s">
        <v>34</v>
      </c>
      <c r="E25" s="8">
        <v>1300</v>
      </c>
      <c r="F25" s="2">
        <v>1275</v>
      </c>
      <c r="G25" s="2">
        <v>2105</v>
      </c>
      <c r="H25" s="9">
        <v>2325</v>
      </c>
      <c r="J25" s="31"/>
      <c r="K25" s="34" t="s">
        <v>34</v>
      </c>
      <c r="L25" s="41">
        <v>1</v>
      </c>
      <c r="M25" s="35">
        <v>0</v>
      </c>
      <c r="N25" s="35">
        <v>0</v>
      </c>
      <c r="O25" s="42">
        <v>0</v>
      </c>
      <c r="P25" s="35">
        <f t="shared" si="0"/>
        <v>1</v>
      </c>
      <c r="Q25" s="57">
        <v>1</v>
      </c>
    </row>
    <row r="26" spans="1:18" ht="15.75" thickBot="1" x14ac:dyDescent="0.3">
      <c r="A26" s="4"/>
      <c r="B26" s="4" t="s">
        <v>14</v>
      </c>
      <c r="C26" s="46">
        <v>6</v>
      </c>
      <c r="D26" s="3" t="s">
        <v>35</v>
      </c>
      <c r="E26" s="10">
        <v>1200</v>
      </c>
      <c r="F26" s="11">
        <v>1445</v>
      </c>
      <c r="G26" s="11">
        <v>2190</v>
      </c>
      <c r="H26" s="12">
        <v>2540</v>
      </c>
      <c r="J26" s="31"/>
      <c r="K26" s="34" t="s">
        <v>35</v>
      </c>
      <c r="L26" s="43">
        <v>0</v>
      </c>
      <c r="M26" s="44">
        <v>1</v>
      </c>
      <c r="N26" s="44">
        <v>0</v>
      </c>
      <c r="O26" s="45">
        <v>0</v>
      </c>
      <c r="P26" s="35">
        <f t="shared" si="0"/>
        <v>1</v>
      </c>
      <c r="Q26" s="57">
        <v>1</v>
      </c>
    </row>
    <row r="27" spans="1:18" x14ac:dyDescent="0.25">
      <c r="A27" s="4"/>
      <c r="B27" s="4"/>
      <c r="J27" s="31"/>
      <c r="K27" s="58" t="s">
        <v>38</v>
      </c>
      <c r="L27" s="35">
        <f>SUM(L7:L26)</f>
        <v>5</v>
      </c>
      <c r="M27" s="35">
        <f t="shared" ref="M27:O27" si="1">SUM(M7:M26)</f>
        <v>5</v>
      </c>
      <c r="N27" s="35">
        <f t="shared" si="1"/>
        <v>5</v>
      </c>
      <c r="O27" s="35">
        <f t="shared" si="1"/>
        <v>5</v>
      </c>
      <c r="P27" s="35"/>
      <c r="Q27" s="57"/>
    </row>
    <row r="28" spans="1:18" x14ac:dyDescent="0.25">
      <c r="A28" s="4"/>
      <c r="B28" s="4"/>
      <c r="J28" s="31"/>
      <c r="K28" s="58" t="s">
        <v>74</v>
      </c>
      <c r="L28" s="35">
        <v>5</v>
      </c>
      <c r="M28" s="35">
        <v>5</v>
      </c>
      <c r="N28" s="35">
        <v>5</v>
      </c>
      <c r="O28" s="35">
        <v>5</v>
      </c>
      <c r="P28" s="35"/>
      <c r="Q28" s="57"/>
    </row>
    <row r="30" spans="1:18" x14ac:dyDescent="0.25">
      <c r="P30" t="s">
        <v>81</v>
      </c>
    </row>
    <row r="31" spans="1:18" x14ac:dyDescent="0.25">
      <c r="K31" s="3" t="s">
        <v>76</v>
      </c>
      <c r="L31">
        <f>SUM(L7+L8+L16)</f>
        <v>1</v>
      </c>
      <c r="M31">
        <f t="shared" ref="M31:O31" si="2">SUM(M7+M8+M16)</f>
        <v>1</v>
      </c>
      <c r="N31">
        <f>SUM(N7+N8+N16)+1</f>
        <v>2</v>
      </c>
      <c r="O31">
        <f>SUM(O7+O8+O16)+1</f>
        <v>1</v>
      </c>
      <c r="P31">
        <f>SUM(L31:O31)</f>
        <v>5</v>
      </c>
      <c r="Q31" s="68" t="s">
        <v>80</v>
      </c>
      <c r="R31" s="71">
        <v>1</v>
      </c>
    </row>
    <row r="32" spans="1:18" x14ac:dyDescent="0.25">
      <c r="K32" s="3" t="s">
        <v>77</v>
      </c>
      <c r="L32">
        <f>SUM(L11+L13+L14+L15+L23)</f>
        <v>1</v>
      </c>
      <c r="M32">
        <f>SUM(M11+M13+M14+M15+M23)+1</f>
        <v>2</v>
      </c>
      <c r="N32">
        <f>SUM(N11+N13+N14+N15+N23)</f>
        <v>2</v>
      </c>
      <c r="O32">
        <f t="shared" ref="M32:O32" si="3">SUM(O11+O13+O14+O15+O23)</f>
        <v>1</v>
      </c>
      <c r="P32">
        <f t="shared" ref="P32:P45" si="4">SUM(L32:O32)</f>
        <v>6</v>
      </c>
      <c r="Q32" s="68" t="s">
        <v>80</v>
      </c>
      <c r="R32" s="71">
        <v>1</v>
      </c>
    </row>
    <row r="33" spans="11:18" x14ac:dyDescent="0.25">
      <c r="K33" s="3" t="s">
        <v>43</v>
      </c>
      <c r="L33">
        <f>SUM(L7+L11+L12+L13+L15+L17+L19+L20)+1</f>
        <v>3</v>
      </c>
      <c r="M33">
        <f>SUM(M7+M11+M12+M13+M15+M17+M19+M20)</f>
        <v>2</v>
      </c>
      <c r="N33">
        <f>SUM(N7+N11+N12+N13+N15+N17+N19+N20)</f>
        <v>2</v>
      </c>
      <c r="O33">
        <f t="shared" ref="M33:O33" si="5">SUM(O7+O11+O12+O13+O15+O17+O19+O20)+1</f>
        <v>3</v>
      </c>
      <c r="P33">
        <f t="shared" si="4"/>
        <v>10</v>
      </c>
      <c r="Q33" s="68" t="s">
        <v>80</v>
      </c>
      <c r="R33" s="72">
        <v>2</v>
      </c>
    </row>
    <row r="34" spans="11:18" x14ac:dyDescent="0.25">
      <c r="K34" s="67" t="s">
        <v>69</v>
      </c>
      <c r="L34">
        <f>SUM(L7:L10)</f>
        <v>1</v>
      </c>
      <c r="M34">
        <f t="shared" ref="M34:O34" si="6">SUM(M7:M10)</f>
        <v>1</v>
      </c>
      <c r="N34">
        <f t="shared" si="6"/>
        <v>1</v>
      </c>
      <c r="O34">
        <f t="shared" si="6"/>
        <v>1</v>
      </c>
      <c r="P34">
        <f t="shared" si="4"/>
        <v>4</v>
      </c>
      <c r="Q34" s="69" t="s">
        <v>50</v>
      </c>
      <c r="R34" s="71">
        <v>1</v>
      </c>
    </row>
    <row r="35" spans="11:18" x14ac:dyDescent="0.25">
      <c r="K35" s="67" t="s">
        <v>70</v>
      </c>
      <c r="L35">
        <f>SUM(L11:L14)</f>
        <v>1</v>
      </c>
      <c r="M35">
        <f t="shared" ref="M35:O35" si="7">SUM(M11:M14)</f>
        <v>1</v>
      </c>
      <c r="N35">
        <f t="shared" si="7"/>
        <v>1</v>
      </c>
      <c r="O35">
        <f t="shared" si="7"/>
        <v>1</v>
      </c>
      <c r="P35">
        <f t="shared" si="4"/>
        <v>4</v>
      </c>
      <c r="Q35" s="69" t="s">
        <v>50</v>
      </c>
      <c r="R35" s="71">
        <v>1</v>
      </c>
    </row>
    <row r="36" spans="11:18" x14ac:dyDescent="0.25">
      <c r="K36" s="67" t="s">
        <v>71</v>
      </c>
      <c r="L36">
        <f>SUM(L15:L18)</f>
        <v>1</v>
      </c>
      <c r="M36">
        <f t="shared" ref="M36:O36" si="8">SUM(M15:M18)</f>
        <v>1</v>
      </c>
      <c r="N36">
        <f t="shared" si="8"/>
        <v>1</v>
      </c>
      <c r="O36">
        <f t="shared" si="8"/>
        <v>1</v>
      </c>
      <c r="P36">
        <f t="shared" si="4"/>
        <v>4</v>
      </c>
      <c r="Q36" s="69" t="s">
        <v>50</v>
      </c>
      <c r="R36" s="71">
        <v>1</v>
      </c>
    </row>
    <row r="37" spans="11:18" x14ac:dyDescent="0.25">
      <c r="K37" s="67" t="s">
        <v>72</v>
      </c>
      <c r="L37">
        <f>SUM(L19:L22)</f>
        <v>1</v>
      </c>
      <c r="M37">
        <f t="shared" ref="M37:O37" si="9">SUM(M19:M22)</f>
        <v>1</v>
      </c>
      <c r="N37">
        <f t="shared" si="9"/>
        <v>1</v>
      </c>
      <c r="O37">
        <f t="shared" si="9"/>
        <v>1</v>
      </c>
      <c r="P37">
        <f t="shared" si="4"/>
        <v>4</v>
      </c>
      <c r="Q37" s="69" t="s">
        <v>50</v>
      </c>
      <c r="R37" s="71">
        <v>1</v>
      </c>
    </row>
    <row r="38" spans="11:18" x14ac:dyDescent="0.25">
      <c r="K38" s="67" t="s">
        <v>73</v>
      </c>
      <c r="L38">
        <f>SUM(L23:L26)</f>
        <v>1</v>
      </c>
      <c r="M38">
        <f t="shared" ref="M38:O38" si="10">SUM(M23:M26)</f>
        <v>1</v>
      </c>
      <c r="N38">
        <f t="shared" si="10"/>
        <v>1</v>
      </c>
      <c r="O38">
        <f t="shared" si="10"/>
        <v>1</v>
      </c>
      <c r="P38">
        <f t="shared" si="4"/>
        <v>4</v>
      </c>
      <c r="Q38" s="69" t="s">
        <v>50</v>
      </c>
      <c r="R38" s="71">
        <v>1</v>
      </c>
    </row>
    <row r="39" spans="11:18" x14ac:dyDescent="0.25">
      <c r="K39" s="3" t="s">
        <v>78</v>
      </c>
      <c r="L39">
        <f>SUM(L7+L8+L16)</f>
        <v>1</v>
      </c>
      <c r="M39">
        <f t="shared" ref="M39:O39" si="11">SUM(M7+M8+M16)</f>
        <v>1</v>
      </c>
      <c r="N39">
        <f>SUM(N7+N8+N16)+1</f>
        <v>2</v>
      </c>
      <c r="O39">
        <f>SUM(O7+O8+O16)+1</f>
        <v>1</v>
      </c>
      <c r="P39">
        <f t="shared" si="4"/>
        <v>5</v>
      </c>
      <c r="Q39" s="70" t="s">
        <v>75</v>
      </c>
      <c r="R39" s="72">
        <v>2</v>
      </c>
    </row>
    <row r="40" spans="11:18" x14ac:dyDescent="0.25">
      <c r="K40" s="3" t="s">
        <v>79</v>
      </c>
      <c r="L40">
        <f>SUM(L11+L13+L14+L15+L23)</f>
        <v>1</v>
      </c>
      <c r="M40">
        <f>SUM(M11+M13+M14+M15+M23)+1</f>
        <v>2</v>
      </c>
      <c r="N40">
        <f>SUM(N11+N13+N14+N15+N23)</f>
        <v>2</v>
      </c>
      <c r="O40">
        <f t="shared" ref="M40:O40" si="12">SUM(O11+O13+O14+O15+O23)</f>
        <v>1</v>
      </c>
      <c r="P40">
        <f t="shared" si="4"/>
        <v>6</v>
      </c>
      <c r="Q40" s="70" t="s">
        <v>75</v>
      </c>
      <c r="R40" s="72">
        <v>2</v>
      </c>
    </row>
    <row r="41" spans="11:18" x14ac:dyDescent="0.25">
      <c r="K41" s="3" t="s">
        <v>53</v>
      </c>
      <c r="L41">
        <f>SUM(L9+L12+L22)</f>
        <v>1</v>
      </c>
      <c r="M41">
        <f t="shared" ref="M41:O41" si="13">SUM(M9+M12+M22)</f>
        <v>0</v>
      </c>
      <c r="N41">
        <f t="shared" si="13"/>
        <v>1</v>
      </c>
      <c r="O41">
        <f t="shared" si="13"/>
        <v>1</v>
      </c>
      <c r="P41">
        <f t="shared" si="4"/>
        <v>3</v>
      </c>
      <c r="Q41" s="70" t="s">
        <v>75</v>
      </c>
      <c r="R41" s="71">
        <v>1</v>
      </c>
    </row>
    <row r="42" spans="11:18" x14ac:dyDescent="0.25">
      <c r="K42" s="3" t="s">
        <v>55</v>
      </c>
      <c r="L42">
        <f>SUM(L17+L18)</f>
        <v>0</v>
      </c>
      <c r="M42">
        <f t="shared" ref="M42:O42" si="14">SUM(M17+M18)</f>
        <v>0</v>
      </c>
      <c r="N42">
        <f t="shared" si="14"/>
        <v>1</v>
      </c>
      <c r="O42">
        <f t="shared" si="14"/>
        <v>1</v>
      </c>
      <c r="P42">
        <f t="shared" si="4"/>
        <v>2</v>
      </c>
      <c r="Q42" s="70" t="s">
        <v>75</v>
      </c>
      <c r="R42" s="71">
        <v>1</v>
      </c>
    </row>
    <row r="43" spans="11:18" x14ac:dyDescent="0.25">
      <c r="K43" s="3" t="s">
        <v>56</v>
      </c>
      <c r="L43">
        <f>SUM(L19+L20)</f>
        <v>0</v>
      </c>
      <c r="M43">
        <f t="shared" ref="M43:O43" si="15">SUM(M19+M20)</f>
        <v>1</v>
      </c>
      <c r="N43">
        <f t="shared" si="15"/>
        <v>0</v>
      </c>
      <c r="O43">
        <f t="shared" si="15"/>
        <v>1</v>
      </c>
      <c r="P43">
        <f t="shared" si="4"/>
        <v>2</v>
      </c>
      <c r="Q43" s="70" t="s">
        <v>75</v>
      </c>
      <c r="R43" s="71">
        <v>1</v>
      </c>
    </row>
    <row r="44" spans="11:18" x14ac:dyDescent="0.25">
      <c r="K44" s="3" t="s">
        <v>57</v>
      </c>
      <c r="L44">
        <f>SUM(L21+L26)</f>
        <v>1</v>
      </c>
      <c r="M44">
        <f t="shared" ref="M44:O44" si="16">SUM(M21+M26)</f>
        <v>1</v>
      </c>
      <c r="N44">
        <f t="shared" si="16"/>
        <v>0</v>
      </c>
      <c r="O44">
        <f t="shared" si="16"/>
        <v>0</v>
      </c>
      <c r="P44">
        <f t="shared" si="4"/>
        <v>2</v>
      </c>
      <c r="Q44" s="70" t="s">
        <v>75</v>
      </c>
      <c r="R44" s="71">
        <v>1</v>
      </c>
    </row>
    <row r="45" spans="11:18" x14ac:dyDescent="0.25">
      <c r="K45" s="3" t="s">
        <v>3</v>
      </c>
      <c r="L45">
        <f>SUM(L24)+1</f>
        <v>1</v>
      </c>
      <c r="M45">
        <f>SUM(M24)</f>
        <v>0</v>
      </c>
      <c r="N45">
        <f t="shared" ref="N45:O45" si="17">SUM(N24)</f>
        <v>0</v>
      </c>
      <c r="O45">
        <f t="shared" si="17"/>
        <v>1</v>
      </c>
      <c r="P45">
        <f t="shared" si="4"/>
        <v>2</v>
      </c>
      <c r="Q45" s="70" t="s">
        <v>75</v>
      </c>
      <c r="R45" s="71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6579-0FF6-48F6-8D2B-AAE1BADE2749}">
  <dimension ref="A1:R42"/>
  <sheetViews>
    <sheetView topLeftCell="A28" workbookViewId="0">
      <selection activeCell="B34" sqref="B34:B42"/>
    </sheetView>
  </sheetViews>
  <sheetFormatPr defaultColWidth="13" defaultRowHeight="15" x14ac:dyDescent="0.25"/>
  <cols>
    <col min="1" max="3" width="13" style="4"/>
    <col min="5" max="8" width="13" style="4"/>
  </cols>
  <sheetData>
    <row r="1" spans="1:18" x14ac:dyDescent="0.25">
      <c r="A1" s="4" t="s">
        <v>44</v>
      </c>
    </row>
    <row r="2" spans="1:18" x14ac:dyDescent="0.25">
      <c r="E2" s="4" t="s">
        <v>64</v>
      </c>
      <c r="F2" s="4" t="s">
        <v>65</v>
      </c>
      <c r="G2" s="4" t="s">
        <v>66</v>
      </c>
      <c r="H2" s="4" t="s">
        <v>67</v>
      </c>
    </row>
    <row r="3" spans="1:18" x14ac:dyDescent="0.25">
      <c r="D3" t="s">
        <v>0</v>
      </c>
      <c r="E3" s="4">
        <v>5</v>
      </c>
      <c r="H3" s="4">
        <v>2</v>
      </c>
      <c r="N3">
        <f>SUMPRODUCT(E7:H26,O7:R26)</f>
        <v>17950</v>
      </c>
      <c r="O3" t="s">
        <v>68</v>
      </c>
    </row>
    <row r="4" spans="1:18" x14ac:dyDescent="0.25">
      <c r="D4" t="s">
        <v>1</v>
      </c>
      <c r="E4" s="4" t="s">
        <v>3</v>
      </c>
      <c r="F4" s="4" t="s">
        <v>4</v>
      </c>
      <c r="G4" s="4" t="s">
        <v>5</v>
      </c>
      <c r="H4" s="4" t="s">
        <v>5</v>
      </c>
    </row>
    <row r="5" spans="1:18" x14ac:dyDescent="0.25">
      <c r="C5" s="31"/>
      <c r="D5" s="47" t="s">
        <v>2</v>
      </c>
      <c r="E5" s="48">
        <v>1</v>
      </c>
      <c r="F5" s="48">
        <v>1</v>
      </c>
      <c r="G5" s="48">
        <v>1</v>
      </c>
      <c r="H5" s="48">
        <v>1</v>
      </c>
      <c r="I5" s="32"/>
      <c r="J5" s="33"/>
    </row>
    <row r="6" spans="1:18" ht="15.75" thickBot="1" x14ac:dyDescent="0.3">
      <c r="A6" s="4" t="s">
        <v>0</v>
      </c>
      <c r="B6" s="4" t="s">
        <v>1</v>
      </c>
      <c r="C6" s="46" t="s">
        <v>2</v>
      </c>
      <c r="D6" s="34"/>
      <c r="E6" s="35" t="s">
        <v>6</v>
      </c>
      <c r="F6" s="35" t="s">
        <v>7</v>
      </c>
      <c r="G6" s="35" t="s">
        <v>8</v>
      </c>
      <c r="H6" s="35" t="s">
        <v>9</v>
      </c>
      <c r="I6" s="35" t="s">
        <v>38</v>
      </c>
      <c r="J6" s="36" t="s">
        <v>45</v>
      </c>
      <c r="N6" s="3"/>
      <c r="O6" s="4" t="s">
        <v>6</v>
      </c>
      <c r="P6" s="4" t="s">
        <v>7</v>
      </c>
      <c r="Q6" s="4" t="s">
        <v>8</v>
      </c>
      <c r="R6" s="4" t="s">
        <v>9</v>
      </c>
    </row>
    <row r="7" spans="1:18" x14ac:dyDescent="0.25">
      <c r="A7" s="4">
        <v>2</v>
      </c>
      <c r="B7" s="4" t="s">
        <v>5</v>
      </c>
      <c r="C7" s="46">
        <v>2</v>
      </c>
      <c r="D7" s="34" t="s">
        <v>16</v>
      </c>
      <c r="E7" s="37">
        <v>0</v>
      </c>
      <c r="F7" s="38">
        <v>0</v>
      </c>
      <c r="G7" s="38">
        <v>0</v>
      </c>
      <c r="H7" s="39">
        <v>1</v>
      </c>
      <c r="I7" s="40">
        <f>SUM(E7:H7)</f>
        <v>1</v>
      </c>
      <c r="J7" s="36">
        <v>1</v>
      </c>
      <c r="N7" s="3" t="s">
        <v>16</v>
      </c>
      <c r="O7" s="5">
        <v>2500</v>
      </c>
      <c r="P7" s="6">
        <v>1120</v>
      </c>
      <c r="Q7" s="6">
        <v>320</v>
      </c>
      <c r="R7" s="7">
        <v>180</v>
      </c>
    </row>
    <row r="8" spans="1:18" x14ac:dyDescent="0.25">
      <c r="B8" s="4" t="s">
        <v>5</v>
      </c>
      <c r="C8" s="46">
        <v>2</v>
      </c>
      <c r="D8" s="34" t="s">
        <v>17</v>
      </c>
      <c r="E8" s="41">
        <v>1</v>
      </c>
      <c r="F8" s="35">
        <v>0</v>
      </c>
      <c r="G8" s="35">
        <v>0</v>
      </c>
      <c r="H8" s="42">
        <v>0</v>
      </c>
      <c r="I8" s="40">
        <f t="shared" ref="I8:I26" si="0">SUM(E8:H8)</f>
        <v>1</v>
      </c>
      <c r="J8" s="36">
        <v>1</v>
      </c>
      <c r="N8" s="3" t="s">
        <v>17</v>
      </c>
      <c r="O8" s="8">
        <v>2025</v>
      </c>
      <c r="P8" s="2">
        <v>785</v>
      </c>
      <c r="Q8" s="2">
        <v>415</v>
      </c>
      <c r="R8" s="9">
        <v>575</v>
      </c>
    </row>
    <row r="9" spans="1:18" x14ac:dyDescent="0.25">
      <c r="B9" s="4" t="s">
        <v>10</v>
      </c>
      <c r="C9" s="46">
        <v>2</v>
      </c>
      <c r="D9" s="34" t="s">
        <v>18</v>
      </c>
      <c r="E9" s="41">
        <v>0</v>
      </c>
      <c r="F9" s="35">
        <v>0</v>
      </c>
      <c r="G9" s="35">
        <v>1</v>
      </c>
      <c r="H9" s="42">
        <v>0</v>
      </c>
      <c r="I9" s="40">
        <f t="shared" si="0"/>
        <v>1</v>
      </c>
      <c r="J9" s="36">
        <v>1</v>
      </c>
      <c r="N9" s="3" t="s">
        <v>18</v>
      </c>
      <c r="O9" s="8">
        <v>2360</v>
      </c>
      <c r="P9" s="2">
        <v>645</v>
      </c>
      <c r="Q9" s="2">
        <v>685</v>
      </c>
      <c r="R9" s="9">
        <v>700</v>
      </c>
    </row>
    <row r="10" spans="1:18" x14ac:dyDescent="0.25">
      <c r="B10" s="4" t="s">
        <v>11</v>
      </c>
      <c r="C10" s="46">
        <v>2</v>
      </c>
      <c r="D10" s="34" t="s">
        <v>19</v>
      </c>
      <c r="E10" s="41">
        <v>0</v>
      </c>
      <c r="F10" s="35">
        <v>1</v>
      </c>
      <c r="G10" s="35">
        <v>0</v>
      </c>
      <c r="H10" s="42">
        <v>0</v>
      </c>
      <c r="I10" s="40">
        <f t="shared" si="0"/>
        <v>1</v>
      </c>
      <c r="J10" s="36">
        <v>1</v>
      </c>
      <c r="N10" s="3" t="s">
        <v>19</v>
      </c>
      <c r="O10" s="8">
        <v>2460</v>
      </c>
      <c r="P10" s="2">
        <v>230</v>
      </c>
      <c r="Q10" s="2">
        <v>1075</v>
      </c>
      <c r="R10" s="9">
        <v>1330</v>
      </c>
    </row>
    <row r="11" spans="1:18" x14ac:dyDescent="0.25">
      <c r="A11" s="4">
        <v>5</v>
      </c>
      <c r="B11" s="4" t="s">
        <v>4</v>
      </c>
      <c r="C11" s="46">
        <v>3</v>
      </c>
      <c r="D11" s="34" t="s">
        <v>20</v>
      </c>
      <c r="E11" s="41">
        <v>1</v>
      </c>
      <c r="F11" s="35">
        <v>0</v>
      </c>
      <c r="G11" s="35">
        <v>0</v>
      </c>
      <c r="H11" s="42">
        <v>0</v>
      </c>
      <c r="I11" s="40">
        <f t="shared" si="0"/>
        <v>1</v>
      </c>
      <c r="J11" s="36">
        <v>1</v>
      </c>
      <c r="N11" s="3" t="s">
        <v>20</v>
      </c>
      <c r="O11" s="8">
        <v>1875</v>
      </c>
      <c r="P11" s="2">
        <v>510</v>
      </c>
      <c r="Q11" s="2">
        <v>525</v>
      </c>
      <c r="R11" s="9">
        <v>755</v>
      </c>
    </row>
    <row r="12" spans="1:18" x14ac:dyDescent="0.25">
      <c r="A12" s="4">
        <v>1</v>
      </c>
      <c r="B12" s="4" t="s">
        <v>10</v>
      </c>
      <c r="C12" s="46">
        <v>3</v>
      </c>
      <c r="D12" s="34" t="s">
        <v>21</v>
      </c>
      <c r="E12" s="41">
        <v>0</v>
      </c>
      <c r="F12" s="35">
        <v>0</v>
      </c>
      <c r="G12" s="35">
        <v>1</v>
      </c>
      <c r="H12" s="42">
        <v>0</v>
      </c>
      <c r="I12" s="40">
        <f t="shared" si="0"/>
        <v>1</v>
      </c>
      <c r="J12" s="36">
        <v>1</v>
      </c>
      <c r="N12" s="3" t="s">
        <v>21</v>
      </c>
      <c r="O12" s="8">
        <v>2415</v>
      </c>
      <c r="P12" s="2">
        <v>425</v>
      </c>
      <c r="Q12" s="2">
        <v>810</v>
      </c>
      <c r="R12" s="9">
        <v>975</v>
      </c>
    </row>
    <row r="13" spans="1:18" x14ac:dyDescent="0.25">
      <c r="A13" s="4">
        <v>2</v>
      </c>
      <c r="B13" s="4" t="s">
        <v>4</v>
      </c>
      <c r="C13" s="46">
        <v>3</v>
      </c>
      <c r="D13" s="34" t="s">
        <v>22</v>
      </c>
      <c r="E13" s="41">
        <v>0</v>
      </c>
      <c r="F13" s="35">
        <v>1</v>
      </c>
      <c r="G13" s="35">
        <v>0</v>
      </c>
      <c r="H13" s="42">
        <v>0</v>
      </c>
      <c r="I13" s="40">
        <f t="shared" si="0"/>
        <v>1</v>
      </c>
      <c r="J13" s="36">
        <v>1</v>
      </c>
      <c r="N13" s="3" t="s">
        <v>22</v>
      </c>
      <c r="O13" s="8">
        <v>2385</v>
      </c>
      <c r="P13" s="2">
        <v>195</v>
      </c>
      <c r="Q13" s="2">
        <v>1165</v>
      </c>
      <c r="R13" s="9">
        <v>1390</v>
      </c>
    </row>
    <row r="14" spans="1:18" x14ac:dyDescent="0.25">
      <c r="B14" s="4" t="s">
        <v>4</v>
      </c>
      <c r="C14" s="46">
        <v>3</v>
      </c>
      <c r="D14" s="34" t="s">
        <v>23</v>
      </c>
      <c r="E14" s="41">
        <v>0</v>
      </c>
      <c r="F14" s="35">
        <v>0</v>
      </c>
      <c r="G14" s="35">
        <v>0</v>
      </c>
      <c r="H14" s="42">
        <v>1</v>
      </c>
      <c r="I14" s="40">
        <f t="shared" si="0"/>
        <v>1</v>
      </c>
      <c r="J14" s="36">
        <v>1</v>
      </c>
      <c r="N14" s="3" t="s">
        <v>23</v>
      </c>
      <c r="O14" s="8">
        <v>2480</v>
      </c>
      <c r="P14" s="2">
        <v>1200</v>
      </c>
      <c r="Q14" s="2">
        <v>565</v>
      </c>
      <c r="R14" s="9">
        <v>185</v>
      </c>
    </row>
    <row r="15" spans="1:18" x14ac:dyDescent="0.25">
      <c r="A15" s="4">
        <v>2</v>
      </c>
      <c r="B15" s="4" t="s">
        <v>4</v>
      </c>
      <c r="C15" s="46">
        <v>4</v>
      </c>
      <c r="D15" s="34" t="s">
        <v>24</v>
      </c>
      <c r="E15" s="41">
        <v>1</v>
      </c>
      <c r="F15" s="35">
        <v>0</v>
      </c>
      <c r="G15" s="35">
        <v>0</v>
      </c>
      <c r="H15" s="42">
        <v>0</v>
      </c>
      <c r="I15" s="40">
        <f t="shared" si="0"/>
        <v>1</v>
      </c>
      <c r="J15" s="36">
        <v>1</v>
      </c>
      <c r="N15" s="3" t="s">
        <v>24</v>
      </c>
      <c r="O15" s="8">
        <v>2075</v>
      </c>
      <c r="P15" s="2">
        <v>280</v>
      </c>
      <c r="Q15" s="2">
        <v>745</v>
      </c>
      <c r="R15" s="9">
        <v>1025</v>
      </c>
    </row>
    <row r="16" spans="1:18" x14ac:dyDescent="0.25">
      <c r="B16" s="4" t="s">
        <v>5</v>
      </c>
      <c r="C16" s="46">
        <v>4</v>
      </c>
      <c r="D16" s="34" t="s">
        <v>25</v>
      </c>
      <c r="E16" s="41">
        <v>0</v>
      </c>
      <c r="F16" s="35">
        <v>0</v>
      </c>
      <c r="G16" s="35">
        <v>1</v>
      </c>
      <c r="H16" s="42">
        <v>0</v>
      </c>
      <c r="I16" s="40">
        <f t="shared" si="0"/>
        <v>1</v>
      </c>
      <c r="J16" s="36">
        <v>1</v>
      </c>
      <c r="N16" s="3" t="s">
        <v>25</v>
      </c>
      <c r="O16" s="8">
        <v>2360</v>
      </c>
      <c r="P16" s="2">
        <v>950</v>
      </c>
      <c r="Q16" s="2">
        <v>190</v>
      </c>
      <c r="R16" s="9">
        <v>275</v>
      </c>
    </row>
    <row r="17" spans="1:18" x14ac:dyDescent="0.25">
      <c r="A17" s="4">
        <v>1</v>
      </c>
      <c r="B17" s="4" t="s">
        <v>12</v>
      </c>
      <c r="C17" s="46">
        <v>4</v>
      </c>
      <c r="D17" s="34" t="s">
        <v>26</v>
      </c>
      <c r="E17" s="41">
        <v>0</v>
      </c>
      <c r="F17" s="35">
        <v>0</v>
      </c>
      <c r="G17" s="35">
        <v>0</v>
      </c>
      <c r="H17" s="42">
        <v>1</v>
      </c>
      <c r="I17" s="40">
        <f t="shared" si="0"/>
        <v>1</v>
      </c>
      <c r="J17" s="36">
        <v>1</v>
      </c>
      <c r="N17" s="3" t="s">
        <v>26</v>
      </c>
      <c r="O17" s="8">
        <v>2670</v>
      </c>
      <c r="P17" s="2">
        <v>1305</v>
      </c>
      <c r="Q17" s="2">
        <v>645</v>
      </c>
      <c r="R17" s="9">
        <v>200</v>
      </c>
    </row>
    <row r="18" spans="1:18" x14ac:dyDescent="0.25">
      <c r="B18" s="4" t="s">
        <v>12</v>
      </c>
      <c r="C18" s="46">
        <v>4</v>
      </c>
      <c r="D18" s="34" t="s">
        <v>27</v>
      </c>
      <c r="E18" s="41">
        <v>0</v>
      </c>
      <c r="F18" s="35">
        <v>1</v>
      </c>
      <c r="G18" s="35">
        <v>0</v>
      </c>
      <c r="H18" s="42">
        <v>0</v>
      </c>
      <c r="I18" s="40">
        <f t="shared" si="0"/>
        <v>1</v>
      </c>
      <c r="J18" s="36">
        <v>1</v>
      </c>
      <c r="N18" s="3" t="s">
        <v>27</v>
      </c>
      <c r="O18" s="8">
        <v>3135</v>
      </c>
      <c r="P18" s="2">
        <v>1180</v>
      </c>
      <c r="Q18" s="2">
        <v>1185</v>
      </c>
      <c r="R18" s="9">
        <v>1195</v>
      </c>
    </row>
    <row r="19" spans="1:18" x14ac:dyDescent="0.25">
      <c r="A19" s="4">
        <v>5</v>
      </c>
      <c r="B19" s="4" t="s">
        <v>13</v>
      </c>
      <c r="C19" s="46">
        <v>5</v>
      </c>
      <c r="D19" s="34" t="s">
        <v>28</v>
      </c>
      <c r="E19" s="41">
        <v>0</v>
      </c>
      <c r="F19" s="35">
        <v>0</v>
      </c>
      <c r="G19" s="35">
        <v>0</v>
      </c>
      <c r="H19" s="42">
        <v>1</v>
      </c>
      <c r="I19" s="40">
        <f t="shared" si="0"/>
        <v>1</v>
      </c>
      <c r="J19" s="36">
        <v>1</v>
      </c>
      <c r="N19" s="3" t="s">
        <v>28</v>
      </c>
      <c r="O19" s="8">
        <v>2945</v>
      </c>
      <c r="P19" s="2">
        <v>1605</v>
      </c>
      <c r="Q19" s="2">
        <v>770</v>
      </c>
      <c r="R19" s="9">
        <v>590</v>
      </c>
    </row>
    <row r="20" spans="1:18" x14ac:dyDescent="0.25">
      <c r="A20" s="4">
        <v>3</v>
      </c>
      <c r="B20" s="4" t="s">
        <v>13</v>
      </c>
      <c r="C20" s="46">
        <v>5</v>
      </c>
      <c r="D20" s="34" t="s">
        <v>29</v>
      </c>
      <c r="E20" s="41">
        <v>0</v>
      </c>
      <c r="F20" s="35">
        <v>1</v>
      </c>
      <c r="G20" s="35">
        <v>0</v>
      </c>
      <c r="H20" s="42">
        <v>0</v>
      </c>
      <c r="I20" s="40">
        <f t="shared" si="0"/>
        <v>1</v>
      </c>
      <c r="J20" s="36">
        <v>1</v>
      </c>
      <c r="N20" s="3" t="s">
        <v>29</v>
      </c>
      <c r="O20" s="8">
        <v>1825</v>
      </c>
      <c r="P20" s="2">
        <v>715</v>
      </c>
      <c r="Q20" s="2">
        <v>480</v>
      </c>
      <c r="R20" s="9">
        <v>745</v>
      </c>
    </row>
    <row r="21" spans="1:18" x14ac:dyDescent="0.25">
      <c r="B21" s="4" t="s">
        <v>14</v>
      </c>
      <c r="C21" s="46">
        <v>5</v>
      </c>
      <c r="D21" s="34" t="s">
        <v>30</v>
      </c>
      <c r="E21" s="41">
        <v>1</v>
      </c>
      <c r="F21" s="35">
        <v>0</v>
      </c>
      <c r="G21" s="35">
        <v>0</v>
      </c>
      <c r="H21" s="42">
        <v>0</v>
      </c>
      <c r="I21" s="40">
        <f t="shared" si="0"/>
        <v>1</v>
      </c>
      <c r="J21" s="36">
        <v>1</v>
      </c>
      <c r="N21" s="3" t="s">
        <v>30</v>
      </c>
      <c r="O21" s="8">
        <v>1370</v>
      </c>
      <c r="P21" s="2">
        <v>845</v>
      </c>
      <c r="Q21" s="2">
        <v>1020</v>
      </c>
      <c r="R21" s="9">
        <v>1305</v>
      </c>
    </row>
    <row r="22" spans="1:18" x14ac:dyDescent="0.25">
      <c r="B22" s="4" t="s">
        <v>10</v>
      </c>
      <c r="C22" s="46">
        <v>5</v>
      </c>
      <c r="D22" s="34" t="s">
        <v>31</v>
      </c>
      <c r="E22" s="41">
        <v>0</v>
      </c>
      <c r="F22" s="35">
        <v>0</v>
      </c>
      <c r="G22" s="35">
        <v>1</v>
      </c>
      <c r="H22" s="42">
        <v>0</v>
      </c>
      <c r="I22" s="40">
        <f t="shared" si="0"/>
        <v>1</v>
      </c>
      <c r="J22" s="36">
        <v>1</v>
      </c>
      <c r="N22" s="3" t="s">
        <v>31</v>
      </c>
      <c r="O22" s="8">
        <v>2575</v>
      </c>
      <c r="P22" s="2">
        <v>740</v>
      </c>
      <c r="Q22" s="2">
        <v>445</v>
      </c>
      <c r="R22" s="9">
        <v>555</v>
      </c>
    </row>
    <row r="23" spans="1:18" x14ac:dyDescent="0.25">
      <c r="B23" s="4" t="s">
        <v>4</v>
      </c>
      <c r="C23" s="46">
        <v>6</v>
      </c>
      <c r="D23" s="34" t="s">
        <v>32</v>
      </c>
      <c r="E23" s="41">
        <v>0</v>
      </c>
      <c r="F23" s="35">
        <v>0</v>
      </c>
      <c r="G23" s="35">
        <v>1</v>
      </c>
      <c r="H23" s="42">
        <v>0</v>
      </c>
      <c r="I23" s="40">
        <f t="shared" si="0"/>
        <v>1</v>
      </c>
      <c r="J23" s="36">
        <v>1</v>
      </c>
      <c r="N23" s="3" t="s">
        <v>32</v>
      </c>
      <c r="O23" s="8">
        <v>1805</v>
      </c>
      <c r="P23" s="2">
        <v>375</v>
      </c>
      <c r="Q23" s="2">
        <v>925</v>
      </c>
      <c r="R23" s="9">
        <v>1260</v>
      </c>
    </row>
    <row r="24" spans="1:18" x14ac:dyDescent="0.25">
      <c r="B24" s="4" t="s">
        <v>3</v>
      </c>
      <c r="C24" s="46">
        <v>6</v>
      </c>
      <c r="D24" s="34" t="s">
        <v>33</v>
      </c>
      <c r="E24" s="41">
        <v>0</v>
      </c>
      <c r="F24" s="35">
        <v>0</v>
      </c>
      <c r="G24" s="35">
        <v>0</v>
      </c>
      <c r="H24" s="42">
        <v>1</v>
      </c>
      <c r="I24" s="40">
        <f t="shared" si="0"/>
        <v>1</v>
      </c>
      <c r="J24" s="36">
        <v>1</v>
      </c>
      <c r="N24" s="3" t="s">
        <v>33</v>
      </c>
      <c r="O24" s="8">
        <v>720</v>
      </c>
      <c r="P24" s="2">
        <v>1145</v>
      </c>
      <c r="Q24" s="2">
        <v>1325</v>
      </c>
      <c r="R24" s="9">
        <v>1600</v>
      </c>
    </row>
    <row r="25" spans="1:18" x14ac:dyDescent="0.25">
      <c r="B25" s="4" t="s">
        <v>15</v>
      </c>
      <c r="C25" s="46">
        <v>6</v>
      </c>
      <c r="D25" s="34" t="s">
        <v>34</v>
      </c>
      <c r="E25" s="41">
        <v>0</v>
      </c>
      <c r="F25" s="35">
        <v>1</v>
      </c>
      <c r="G25" s="35">
        <v>0</v>
      </c>
      <c r="H25" s="42">
        <v>0</v>
      </c>
      <c r="I25" s="40">
        <f t="shared" si="0"/>
        <v>1</v>
      </c>
      <c r="J25" s="36">
        <v>1</v>
      </c>
      <c r="N25" s="3" t="s">
        <v>34</v>
      </c>
      <c r="O25" s="8">
        <v>1300</v>
      </c>
      <c r="P25" s="2">
        <v>1275</v>
      </c>
      <c r="Q25" s="2">
        <v>2105</v>
      </c>
      <c r="R25" s="9">
        <v>2325</v>
      </c>
    </row>
    <row r="26" spans="1:18" ht="15.75" thickBot="1" x14ac:dyDescent="0.3">
      <c r="B26" s="4" t="s">
        <v>14</v>
      </c>
      <c r="C26" s="46">
        <v>6</v>
      </c>
      <c r="D26" s="34" t="s">
        <v>35</v>
      </c>
      <c r="E26" s="43">
        <v>1</v>
      </c>
      <c r="F26" s="44">
        <v>0</v>
      </c>
      <c r="G26" s="44">
        <v>0</v>
      </c>
      <c r="H26" s="45">
        <v>0</v>
      </c>
      <c r="I26" s="40">
        <f t="shared" si="0"/>
        <v>1</v>
      </c>
      <c r="J26" s="36">
        <v>1</v>
      </c>
      <c r="N26" s="3" t="s">
        <v>35</v>
      </c>
      <c r="O26" s="10">
        <v>1200</v>
      </c>
      <c r="P26" s="11">
        <v>1445</v>
      </c>
      <c r="Q26" s="11">
        <v>2190</v>
      </c>
      <c r="R26" s="12">
        <v>2540</v>
      </c>
    </row>
    <row r="27" spans="1:18" x14ac:dyDescent="0.25">
      <c r="D27" s="34" t="s">
        <v>38</v>
      </c>
      <c r="E27" s="35">
        <f>SUM(E7:E26)</f>
        <v>5</v>
      </c>
      <c r="F27" s="35">
        <f t="shared" ref="F27:H27" si="1">SUM(F7:F26)</f>
        <v>5</v>
      </c>
      <c r="G27" s="35">
        <f t="shared" si="1"/>
        <v>5</v>
      </c>
      <c r="H27" s="35">
        <f t="shared" si="1"/>
        <v>5</v>
      </c>
      <c r="I27" s="40"/>
      <c r="J27" s="36"/>
    </row>
    <row r="28" spans="1:18" x14ac:dyDescent="0.25">
      <c r="D28" s="34"/>
      <c r="E28" s="35">
        <v>5</v>
      </c>
      <c r="F28" s="35">
        <v>5</v>
      </c>
      <c r="G28" s="35">
        <v>5</v>
      </c>
      <c r="H28" s="35">
        <v>5</v>
      </c>
      <c r="I28" s="40"/>
      <c r="J28" s="36"/>
    </row>
    <row r="29" spans="1:18" x14ac:dyDescent="0.25">
      <c r="C29" s="46" t="s">
        <v>69</v>
      </c>
      <c r="D29" s="49"/>
      <c r="E29" s="46">
        <f>SUM(E7:E10)</f>
        <v>1</v>
      </c>
      <c r="F29" s="46">
        <f t="shared" ref="F29:H29" si="2">SUM(F7:F10)</f>
        <v>1</v>
      </c>
      <c r="G29" s="46">
        <f t="shared" si="2"/>
        <v>1</v>
      </c>
      <c r="H29" s="46">
        <f t="shared" si="2"/>
        <v>1</v>
      </c>
    </row>
    <row r="30" spans="1:18" x14ac:dyDescent="0.25">
      <c r="C30" s="46" t="s">
        <v>70</v>
      </c>
      <c r="D30" s="49"/>
      <c r="E30" s="46">
        <f>SUM(E11:E14)</f>
        <v>1</v>
      </c>
      <c r="F30" s="46">
        <f t="shared" ref="F30:H30" si="3">SUM(F11:F14)</f>
        <v>1</v>
      </c>
      <c r="G30" s="46">
        <f t="shared" si="3"/>
        <v>1</v>
      </c>
      <c r="H30" s="46">
        <f t="shared" si="3"/>
        <v>1</v>
      </c>
    </row>
    <row r="31" spans="1:18" x14ac:dyDescent="0.25">
      <c r="C31" s="46" t="s">
        <v>71</v>
      </c>
      <c r="D31" s="49"/>
      <c r="E31" s="46">
        <f>SUM(E15:E18)</f>
        <v>1</v>
      </c>
      <c r="F31" s="46">
        <f t="shared" ref="F31:H31" si="4">SUM(F15:F18)</f>
        <v>1</v>
      </c>
      <c r="G31" s="46">
        <f t="shared" si="4"/>
        <v>1</v>
      </c>
      <c r="H31" s="46">
        <f t="shared" si="4"/>
        <v>1</v>
      </c>
    </row>
    <row r="32" spans="1:18" x14ac:dyDescent="0.25">
      <c r="C32" s="46" t="s">
        <v>72</v>
      </c>
      <c r="D32" s="49"/>
      <c r="E32" s="46">
        <f>SUM(E19:E22)</f>
        <v>1</v>
      </c>
      <c r="F32" s="46">
        <f t="shared" ref="F32:H32" si="5">SUM(F19:F22)</f>
        <v>1</v>
      </c>
      <c r="G32" s="46">
        <f t="shared" si="5"/>
        <v>1</v>
      </c>
      <c r="H32" s="46">
        <f t="shared" si="5"/>
        <v>1</v>
      </c>
    </row>
    <row r="33" spans="2:8" x14ac:dyDescent="0.25">
      <c r="C33" s="46" t="s">
        <v>73</v>
      </c>
      <c r="D33" s="49"/>
      <c r="E33" s="46">
        <f>SUM(E23:E26)</f>
        <v>1</v>
      </c>
      <c r="F33" s="46">
        <f t="shared" ref="F33:H33" si="6">SUM(F23:F26)</f>
        <v>1</v>
      </c>
      <c r="G33" s="46">
        <f t="shared" si="6"/>
        <v>1</v>
      </c>
      <c r="H33" s="46">
        <f t="shared" si="6"/>
        <v>1</v>
      </c>
    </row>
    <row r="34" spans="2:8" x14ac:dyDescent="0.25">
      <c r="B34" s="4" t="s">
        <v>51</v>
      </c>
    </row>
    <row r="35" spans="2:8" x14ac:dyDescent="0.25">
      <c r="B35" s="4" t="s">
        <v>52</v>
      </c>
    </row>
    <row r="36" spans="2:8" x14ac:dyDescent="0.25">
      <c r="B36" s="4" t="s">
        <v>53</v>
      </c>
    </row>
    <row r="37" spans="2:8" x14ac:dyDescent="0.25">
      <c r="B37" s="4" t="s">
        <v>54</v>
      </c>
    </row>
    <row r="38" spans="2:8" x14ac:dyDescent="0.25">
      <c r="B38" s="4" t="s">
        <v>55</v>
      </c>
    </row>
    <row r="39" spans="2:8" x14ac:dyDescent="0.25">
      <c r="B39" s="4" t="s">
        <v>56</v>
      </c>
    </row>
    <row r="40" spans="2:8" x14ac:dyDescent="0.25">
      <c r="B40" s="4" t="s">
        <v>57</v>
      </c>
    </row>
    <row r="41" spans="2:8" x14ac:dyDescent="0.25">
      <c r="B41" s="4" t="s">
        <v>3</v>
      </c>
    </row>
    <row r="42" spans="2:8" x14ac:dyDescent="0.25">
      <c r="B42" s="4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7CB8-214C-4F5C-A96F-C719247A9F78}">
  <dimension ref="B6:S41"/>
  <sheetViews>
    <sheetView topLeftCell="A43" workbookViewId="0">
      <selection activeCell="F44" sqref="F44"/>
    </sheetView>
  </sheetViews>
  <sheetFormatPr defaultRowHeight="15" x14ac:dyDescent="0.25"/>
  <sheetData>
    <row r="6" spans="2:19" x14ac:dyDescent="0.25">
      <c r="B6" s="4"/>
      <c r="C6" s="4"/>
      <c r="D6" s="4"/>
      <c r="F6" s="4"/>
      <c r="G6" s="4"/>
      <c r="H6" s="4"/>
      <c r="I6" s="4"/>
    </row>
    <row r="7" spans="2:19" x14ac:dyDescent="0.25">
      <c r="B7" s="4"/>
      <c r="C7" s="4"/>
      <c r="D7" s="4"/>
      <c r="E7" t="s">
        <v>0</v>
      </c>
      <c r="F7" s="4">
        <v>5</v>
      </c>
      <c r="G7" s="4"/>
      <c r="H7" s="4"/>
      <c r="I7" s="4">
        <v>2</v>
      </c>
    </row>
    <row r="8" spans="2:19" x14ac:dyDescent="0.25">
      <c r="B8" s="4"/>
      <c r="C8" s="4"/>
      <c r="D8" s="4"/>
      <c r="E8" t="s">
        <v>1</v>
      </c>
      <c r="F8" s="4" t="s">
        <v>3</v>
      </c>
      <c r="G8" s="4" t="s">
        <v>4</v>
      </c>
      <c r="H8" s="4" t="s">
        <v>5</v>
      </c>
      <c r="I8" s="4" t="s">
        <v>5</v>
      </c>
    </row>
    <row r="9" spans="2:19" x14ac:dyDescent="0.25">
      <c r="B9" s="4"/>
      <c r="C9" s="4"/>
      <c r="D9" s="31"/>
      <c r="E9" s="47" t="s">
        <v>2</v>
      </c>
      <c r="F9" s="48">
        <v>1</v>
      </c>
      <c r="G9" s="48">
        <v>1</v>
      </c>
      <c r="H9" s="48">
        <v>1</v>
      </c>
      <c r="I9" s="48">
        <v>1</v>
      </c>
      <c r="J9" s="32"/>
      <c r="K9" s="33"/>
    </row>
    <row r="10" spans="2:19" ht="15.75" thickBot="1" x14ac:dyDescent="0.3">
      <c r="B10" s="4" t="s">
        <v>0</v>
      </c>
      <c r="C10" s="4" t="s">
        <v>1</v>
      </c>
      <c r="D10" s="46" t="s">
        <v>2</v>
      </c>
      <c r="E10" s="34"/>
      <c r="F10" s="35" t="s">
        <v>64</v>
      </c>
      <c r="G10" s="35" t="s">
        <v>65</v>
      </c>
      <c r="H10" s="35" t="s">
        <v>66</v>
      </c>
      <c r="I10" s="35" t="s">
        <v>67</v>
      </c>
      <c r="J10" s="35" t="s">
        <v>38</v>
      </c>
      <c r="K10" s="36" t="s">
        <v>45</v>
      </c>
    </row>
    <row r="11" spans="2:19" x14ac:dyDescent="0.25">
      <c r="D11">
        <v>1</v>
      </c>
      <c r="E11" s="35" t="s">
        <v>6</v>
      </c>
      <c r="F11" s="50">
        <v>1</v>
      </c>
      <c r="G11" s="51"/>
      <c r="H11" s="51"/>
      <c r="I11" s="52"/>
      <c r="O11">
        <f>SUMPRODUCT(F15:I34,P15:S34)</f>
        <v>17950</v>
      </c>
      <c r="P11" t="s">
        <v>68</v>
      </c>
    </row>
    <row r="12" spans="2:19" x14ac:dyDescent="0.25">
      <c r="D12">
        <v>1</v>
      </c>
      <c r="E12" s="35" t="s">
        <v>7</v>
      </c>
      <c r="F12" s="53"/>
      <c r="G12" s="13">
        <v>1</v>
      </c>
      <c r="H12" s="13"/>
      <c r="I12" s="54"/>
    </row>
    <row r="13" spans="2:19" x14ac:dyDescent="0.25">
      <c r="D13">
        <v>1</v>
      </c>
      <c r="E13" s="35" t="s">
        <v>8</v>
      </c>
      <c r="F13" s="53"/>
      <c r="G13" s="13"/>
      <c r="H13" s="13">
        <v>1</v>
      </c>
      <c r="I13" s="54"/>
    </row>
    <row r="14" spans="2:19" x14ac:dyDescent="0.25">
      <c r="D14">
        <v>1</v>
      </c>
      <c r="E14" s="35" t="s">
        <v>9</v>
      </c>
      <c r="F14" s="53"/>
      <c r="G14" s="13"/>
      <c r="H14" s="13"/>
      <c r="I14" s="54">
        <v>1</v>
      </c>
      <c r="O14" s="3"/>
      <c r="P14" s="4" t="s">
        <v>6</v>
      </c>
      <c r="Q14" s="4" t="s">
        <v>7</v>
      </c>
      <c r="R14" s="4" t="s">
        <v>8</v>
      </c>
      <c r="S14" s="4" t="s">
        <v>9</v>
      </c>
    </row>
    <row r="15" spans="2:19" x14ac:dyDescent="0.25">
      <c r="B15" s="4">
        <v>2</v>
      </c>
      <c r="C15" s="4" t="s">
        <v>5</v>
      </c>
      <c r="D15" s="46">
        <v>2</v>
      </c>
      <c r="E15" s="34" t="s">
        <v>16</v>
      </c>
      <c r="F15" s="41">
        <v>0</v>
      </c>
      <c r="G15" s="35">
        <v>0</v>
      </c>
      <c r="H15" s="35">
        <v>0</v>
      </c>
      <c r="I15" s="42">
        <v>1</v>
      </c>
      <c r="J15" s="40">
        <f>SUM(F15:I15)</f>
        <v>1</v>
      </c>
      <c r="K15" s="36">
        <v>1</v>
      </c>
      <c r="O15" s="3" t="s">
        <v>16</v>
      </c>
      <c r="P15" s="5">
        <v>2500</v>
      </c>
      <c r="Q15" s="6">
        <v>1120</v>
      </c>
      <c r="R15" s="6">
        <v>320</v>
      </c>
      <c r="S15" s="7">
        <v>180</v>
      </c>
    </row>
    <row r="16" spans="2:19" x14ac:dyDescent="0.25">
      <c r="B16" s="4"/>
      <c r="C16" s="4" t="s">
        <v>5</v>
      </c>
      <c r="D16" s="46">
        <v>2</v>
      </c>
      <c r="E16" s="34" t="s">
        <v>17</v>
      </c>
      <c r="F16" s="41">
        <v>1</v>
      </c>
      <c r="G16" s="35">
        <v>0</v>
      </c>
      <c r="H16" s="35">
        <v>0</v>
      </c>
      <c r="I16" s="42">
        <v>0</v>
      </c>
      <c r="J16" s="40">
        <f t="shared" ref="J16:J34" si="0">SUM(F16:I16)</f>
        <v>1</v>
      </c>
      <c r="K16" s="36">
        <v>1</v>
      </c>
      <c r="O16" s="3" t="s">
        <v>17</v>
      </c>
      <c r="P16" s="8">
        <v>2025</v>
      </c>
      <c r="Q16" s="2">
        <v>785</v>
      </c>
      <c r="R16" s="2">
        <v>415</v>
      </c>
      <c r="S16" s="9">
        <v>575</v>
      </c>
    </row>
    <row r="17" spans="2:19" x14ac:dyDescent="0.25">
      <c r="B17" s="4"/>
      <c r="C17" s="4" t="s">
        <v>10</v>
      </c>
      <c r="D17" s="46">
        <v>2</v>
      </c>
      <c r="E17" s="34" t="s">
        <v>18</v>
      </c>
      <c r="F17" s="41">
        <v>0</v>
      </c>
      <c r="G17" s="35">
        <v>0</v>
      </c>
      <c r="H17" s="35">
        <v>1</v>
      </c>
      <c r="I17" s="42">
        <v>0</v>
      </c>
      <c r="J17" s="40">
        <f t="shared" si="0"/>
        <v>1</v>
      </c>
      <c r="K17" s="36">
        <v>1</v>
      </c>
      <c r="O17" s="3" t="s">
        <v>18</v>
      </c>
      <c r="P17" s="8">
        <v>2360</v>
      </c>
      <c r="Q17" s="2">
        <v>645</v>
      </c>
      <c r="R17" s="2">
        <v>685</v>
      </c>
      <c r="S17" s="9">
        <v>700</v>
      </c>
    </row>
    <row r="18" spans="2:19" x14ac:dyDescent="0.25">
      <c r="B18" s="4"/>
      <c r="C18" s="4" t="s">
        <v>11</v>
      </c>
      <c r="D18" s="46">
        <v>2</v>
      </c>
      <c r="E18" s="34" t="s">
        <v>19</v>
      </c>
      <c r="F18" s="41">
        <v>0</v>
      </c>
      <c r="G18" s="35">
        <v>1</v>
      </c>
      <c r="H18" s="35">
        <v>0</v>
      </c>
      <c r="I18" s="42">
        <v>0</v>
      </c>
      <c r="J18" s="40">
        <f t="shared" si="0"/>
        <v>1</v>
      </c>
      <c r="K18" s="36">
        <v>1</v>
      </c>
      <c r="O18" s="3" t="s">
        <v>19</v>
      </c>
      <c r="P18" s="8">
        <v>2460</v>
      </c>
      <c r="Q18" s="2">
        <v>230</v>
      </c>
      <c r="R18" s="2">
        <v>1075</v>
      </c>
      <c r="S18" s="9">
        <v>1330</v>
      </c>
    </row>
    <row r="19" spans="2:19" x14ac:dyDescent="0.25">
      <c r="B19" s="4">
        <v>5</v>
      </c>
      <c r="C19" s="4" t="s">
        <v>4</v>
      </c>
      <c r="D19" s="46">
        <v>3</v>
      </c>
      <c r="E19" s="34" t="s">
        <v>20</v>
      </c>
      <c r="F19" s="41">
        <v>1</v>
      </c>
      <c r="G19" s="35">
        <v>0</v>
      </c>
      <c r="H19" s="35">
        <v>0</v>
      </c>
      <c r="I19" s="42">
        <v>0</v>
      </c>
      <c r="J19" s="40">
        <f t="shared" si="0"/>
        <v>1</v>
      </c>
      <c r="K19" s="36">
        <v>1</v>
      </c>
      <c r="O19" s="3" t="s">
        <v>20</v>
      </c>
      <c r="P19" s="8">
        <v>1875</v>
      </c>
      <c r="Q19" s="2">
        <v>510</v>
      </c>
      <c r="R19" s="2">
        <v>525</v>
      </c>
      <c r="S19" s="9">
        <v>755</v>
      </c>
    </row>
    <row r="20" spans="2:19" x14ac:dyDescent="0.25">
      <c r="B20" s="4">
        <v>1</v>
      </c>
      <c r="C20" s="4" t="s">
        <v>10</v>
      </c>
      <c r="D20" s="46">
        <v>3</v>
      </c>
      <c r="E20" s="34" t="s">
        <v>21</v>
      </c>
      <c r="F20" s="41">
        <v>0</v>
      </c>
      <c r="G20" s="35">
        <v>0</v>
      </c>
      <c r="H20" s="35">
        <v>1</v>
      </c>
      <c r="I20" s="42">
        <v>0</v>
      </c>
      <c r="J20" s="40">
        <f t="shared" si="0"/>
        <v>1</v>
      </c>
      <c r="K20" s="36">
        <v>1</v>
      </c>
      <c r="O20" s="3" t="s">
        <v>21</v>
      </c>
      <c r="P20" s="8">
        <v>2415</v>
      </c>
      <c r="Q20" s="2">
        <v>425</v>
      </c>
      <c r="R20" s="2">
        <v>810</v>
      </c>
      <c r="S20" s="9">
        <v>975</v>
      </c>
    </row>
    <row r="21" spans="2:19" x14ac:dyDescent="0.25">
      <c r="B21" s="4">
        <v>2</v>
      </c>
      <c r="C21" s="4" t="s">
        <v>4</v>
      </c>
      <c r="D21" s="46">
        <v>3</v>
      </c>
      <c r="E21" s="34" t="s">
        <v>22</v>
      </c>
      <c r="F21" s="41">
        <v>0</v>
      </c>
      <c r="G21" s="35">
        <v>1</v>
      </c>
      <c r="H21" s="35">
        <v>0</v>
      </c>
      <c r="I21" s="42">
        <v>0</v>
      </c>
      <c r="J21" s="40">
        <f t="shared" si="0"/>
        <v>1</v>
      </c>
      <c r="K21" s="36">
        <v>1</v>
      </c>
      <c r="O21" s="3" t="s">
        <v>22</v>
      </c>
      <c r="P21" s="8">
        <v>2385</v>
      </c>
      <c r="Q21" s="2">
        <v>195</v>
      </c>
      <c r="R21" s="2">
        <v>1165</v>
      </c>
      <c r="S21" s="9">
        <v>1390</v>
      </c>
    </row>
    <row r="22" spans="2:19" x14ac:dyDescent="0.25">
      <c r="B22" s="4"/>
      <c r="C22" s="4" t="s">
        <v>4</v>
      </c>
      <c r="D22" s="46">
        <v>3</v>
      </c>
      <c r="E22" s="34" t="s">
        <v>23</v>
      </c>
      <c r="F22" s="41">
        <v>0</v>
      </c>
      <c r="G22" s="35">
        <v>0</v>
      </c>
      <c r="H22" s="35">
        <v>0</v>
      </c>
      <c r="I22" s="42">
        <v>1</v>
      </c>
      <c r="J22" s="40">
        <f t="shared" si="0"/>
        <v>1</v>
      </c>
      <c r="K22" s="36">
        <v>1</v>
      </c>
      <c r="O22" s="3" t="s">
        <v>23</v>
      </c>
      <c r="P22" s="8">
        <v>2480</v>
      </c>
      <c r="Q22" s="2">
        <v>1200</v>
      </c>
      <c r="R22" s="2">
        <v>565</v>
      </c>
      <c r="S22" s="9">
        <v>185</v>
      </c>
    </row>
    <row r="23" spans="2:19" x14ac:dyDescent="0.25">
      <c r="B23" s="4">
        <v>2</v>
      </c>
      <c r="C23" s="4" t="s">
        <v>4</v>
      </c>
      <c r="D23" s="46">
        <v>4</v>
      </c>
      <c r="E23" s="34" t="s">
        <v>24</v>
      </c>
      <c r="F23" s="41">
        <v>1</v>
      </c>
      <c r="G23" s="35">
        <v>0</v>
      </c>
      <c r="H23" s="35">
        <v>0</v>
      </c>
      <c r="I23" s="42">
        <v>0</v>
      </c>
      <c r="J23" s="40">
        <f t="shared" si="0"/>
        <v>1</v>
      </c>
      <c r="K23" s="36">
        <v>1</v>
      </c>
      <c r="O23" s="3" t="s">
        <v>24</v>
      </c>
      <c r="P23" s="8">
        <v>2075</v>
      </c>
      <c r="Q23" s="2">
        <v>280</v>
      </c>
      <c r="R23" s="2">
        <v>745</v>
      </c>
      <c r="S23" s="9">
        <v>1025</v>
      </c>
    </row>
    <row r="24" spans="2:19" x14ac:dyDescent="0.25">
      <c r="B24" s="4"/>
      <c r="C24" s="4" t="s">
        <v>5</v>
      </c>
      <c r="D24" s="46">
        <v>4</v>
      </c>
      <c r="E24" s="34" t="s">
        <v>25</v>
      </c>
      <c r="F24" s="41">
        <v>0</v>
      </c>
      <c r="G24" s="35">
        <v>0</v>
      </c>
      <c r="H24" s="35">
        <v>1</v>
      </c>
      <c r="I24" s="42">
        <v>0</v>
      </c>
      <c r="J24" s="40">
        <f t="shared" si="0"/>
        <v>1</v>
      </c>
      <c r="K24" s="36">
        <v>1</v>
      </c>
      <c r="O24" s="3" t="s">
        <v>25</v>
      </c>
      <c r="P24" s="8">
        <v>2360</v>
      </c>
      <c r="Q24" s="2">
        <v>950</v>
      </c>
      <c r="R24" s="2">
        <v>190</v>
      </c>
      <c r="S24" s="9">
        <v>275</v>
      </c>
    </row>
    <row r="25" spans="2:19" x14ac:dyDescent="0.25">
      <c r="B25" s="4">
        <v>1</v>
      </c>
      <c r="C25" s="4" t="s">
        <v>12</v>
      </c>
      <c r="D25" s="46">
        <v>4</v>
      </c>
      <c r="E25" s="34" t="s">
        <v>26</v>
      </c>
      <c r="F25" s="41">
        <v>0</v>
      </c>
      <c r="G25" s="35">
        <v>0</v>
      </c>
      <c r="H25" s="35">
        <v>0</v>
      </c>
      <c r="I25" s="42">
        <v>1</v>
      </c>
      <c r="J25" s="40">
        <f t="shared" si="0"/>
        <v>1</v>
      </c>
      <c r="K25" s="36">
        <v>1</v>
      </c>
      <c r="O25" s="3" t="s">
        <v>26</v>
      </c>
      <c r="P25" s="8">
        <v>2670</v>
      </c>
      <c r="Q25" s="2">
        <v>1305</v>
      </c>
      <c r="R25" s="2">
        <v>645</v>
      </c>
      <c r="S25" s="9">
        <v>200</v>
      </c>
    </row>
    <row r="26" spans="2:19" x14ac:dyDescent="0.25">
      <c r="B26" s="4"/>
      <c r="C26" s="4" t="s">
        <v>12</v>
      </c>
      <c r="D26" s="46">
        <v>4</v>
      </c>
      <c r="E26" s="34" t="s">
        <v>27</v>
      </c>
      <c r="F26" s="41">
        <v>0</v>
      </c>
      <c r="G26" s="35">
        <v>1</v>
      </c>
      <c r="H26" s="35">
        <v>0</v>
      </c>
      <c r="I26" s="42">
        <v>0</v>
      </c>
      <c r="J26" s="40">
        <f t="shared" si="0"/>
        <v>1</v>
      </c>
      <c r="K26" s="36">
        <v>1</v>
      </c>
      <c r="O26" s="3" t="s">
        <v>27</v>
      </c>
      <c r="P26" s="8">
        <v>3135</v>
      </c>
      <c r="Q26" s="2">
        <v>1180</v>
      </c>
      <c r="R26" s="2">
        <v>1185</v>
      </c>
      <c r="S26" s="9">
        <v>1195</v>
      </c>
    </row>
    <row r="27" spans="2:19" x14ac:dyDescent="0.25">
      <c r="B27" s="4">
        <v>5</v>
      </c>
      <c r="C27" s="4" t="s">
        <v>13</v>
      </c>
      <c r="D27" s="46">
        <v>5</v>
      </c>
      <c r="E27" s="34" t="s">
        <v>28</v>
      </c>
      <c r="F27" s="41">
        <v>0</v>
      </c>
      <c r="G27" s="35">
        <v>0</v>
      </c>
      <c r="H27" s="35">
        <v>0</v>
      </c>
      <c r="I27" s="42">
        <v>1</v>
      </c>
      <c r="J27" s="40">
        <f t="shared" si="0"/>
        <v>1</v>
      </c>
      <c r="K27" s="36">
        <v>1</v>
      </c>
      <c r="O27" s="3" t="s">
        <v>28</v>
      </c>
      <c r="P27" s="8">
        <v>2945</v>
      </c>
      <c r="Q27" s="2">
        <v>1605</v>
      </c>
      <c r="R27" s="2">
        <v>770</v>
      </c>
      <c r="S27" s="9">
        <v>590</v>
      </c>
    </row>
    <row r="28" spans="2:19" x14ac:dyDescent="0.25">
      <c r="B28" s="4">
        <v>3</v>
      </c>
      <c r="C28" s="4" t="s">
        <v>13</v>
      </c>
      <c r="D28" s="46">
        <v>5</v>
      </c>
      <c r="E28" s="34" t="s">
        <v>29</v>
      </c>
      <c r="F28" s="41">
        <v>0</v>
      </c>
      <c r="G28" s="35">
        <v>1</v>
      </c>
      <c r="H28" s="35">
        <v>0</v>
      </c>
      <c r="I28" s="42">
        <v>0</v>
      </c>
      <c r="J28" s="40">
        <f t="shared" si="0"/>
        <v>1</v>
      </c>
      <c r="K28" s="36">
        <v>1</v>
      </c>
      <c r="O28" s="3" t="s">
        <v>29</v>
      </c>
      <c r="P28" s="8">
        <v>1825</v>
      </c>
      <c r="Q28" s="2">
        <v>715</v>
      </c>
      <c r="R28" s="2">
        <v>480</v>
      </c>
      <c r="S28" s="9">
        <v>745</v>
      </c>
    </row>
    <row r="29" spans="2:19" x14ac:dyDescent="0.25">
      <c r="B29" s="4"/>
      <c r="C29" s="4" t="s">
        <v>14</v>
      </c>
      <c r="D29" s="46">
        <v>5</v>
      </c>
      <c r="E29" s="34" t="s">
        <v>30</v>
      </c>
      <c r="F29" s="41">
        <v>1</v>
      </c>
      <c r="G29" s="35">
        <v>0</v>
      </c>
      <c r="H29" s="35">
        <v>0</v>
      </c>
      <c r="I29" s="42">
        <v>0</v>
      </c>
      <c r="J29" s="40">
        <f t="shared" si="0"/>
        <v>1</v>
      </c>
      <c r="K29" s="36">
        <v>1</v>
      </c>
      <c r="O29" s="3" t="s">
        <v>30</v>
      </c>
      <c r="P29" s="8">
        <v>1370</v>
      </c>
      <c r="Q29" s="2">
        <v>845</v>
      </c>
      <c r="R29" s="2">
        <v>1020</v>
      </c>
      <c r="S29" s="9">
        <v>1305</v>
      </c>
    </row>
    <row r="30" spans="2:19" x14ac:dyDescent="0.25">
      <c r="B30" s="4"/>
      <c r="C30" s="4" t="s">
        <v>10</v>
      </c>
      <c r="D30" s="46">
        <v>5</v>
      </c>
      <c r="E30" s="34" t="s">
        <v>31</v>
      </c>
      <c r="F30" s="41">
        <v>0</v>
      </c>
      <c r="G30" s="35">
        <v>0</v>
      </c>
      <c r="H30" s="35">
        <v>1</v>
      </c>
      <c r="I30" s="42">
        <v>0</v>
      </c>
      <c r="J30" s="40">
        <f t="shared" si="0"/>
        <v>1</v>
      </c>
      <c r="K30" s="36">
        <v>1</v>
      </c>
      <c r="O30" s="3" t="s">
        <v>31</v>
      </c>
      <c r="P30" s="8">
        <v>2575</v>
      </c>
      <c r="Q30" s="2">
        <v>740</v>
      </c>
      <c r="R30" s="2">
        <v>445</v>
      </c>
      <c r="S30" s="9">
        <v>555</v>
      </c>
    </row>
    <row r="31" spans="2:19" x14ac:dyDescent="0.25">
      <c r="B31" s="4"/>
      <c r="C31" s="4" t="s">
        <v>4</v>
      </c>
      <c r="D31" s="46">
        <v>6</v>
      </c>
      <c r="E31" s="34" t="s">
        <v>32</v>
      </c>
      <c r="F31" s="41">
        <v>0</v>
      </c>
      <c r="G31" s="35">
        <v>0</v>
      </c>
      <c r="H31" s="35">
        <v>1</v>
      </c>
      <c r="I31" s="42">
        <v>0</v>
      </c>
      <c r="J31" s="40">
        <f t="shared" si="0"/>
        <v>1</v>
      </c>
      <c r="K31" s="36">
        <v>1</v>
      </c>
      <c r="O31" s="3" t="s">
        <v>32</v>
      </c>
      <c r="P31" s="8">
        <v>1805</v>
      </c>
      <c r="Q31" s="2">
        <v>375</v>
      </c>
      <c r="R31" s="2">
        <v>925</v>
      </c>
      <c r="S31" s="9">
        <v>1260</v>
      </c>
    </row>
    <row r="32" spans="2:19" x14ac:dyDescent="0.25">
      <c r="B32" s="4"/>
      <c r="C32" s="4" t="s">
        <v>3</v>
      </c>
      <c r="D32" s="46">
        <v>6</v>
      </c>
      <c r="E32" s="34" t="s">
        <v>33</v>
      </c>
      <c r="F32" s="41">
        <v>0</v>
      </c>
      <c r="G32" s="35">
        <v>0</v>
      </c>
      <c r="H32" s="35">
        <v>0</v>
      </c>
      <c r="I32" s="42">
        <v>1</v>
      </c>
      <c r="J32" s="40">
        <f t="shared" si="0"/>
        <v>1</v>
      </c>
      <c r="K32" s="36">
        <v>1</v>
      </c>
      <c r="O32" s="3" t="s">
        <v>33</v>
      </c>
      <c r="P32" s="8">
        <v>720</v>
      </c>
      <c r="Q32" s="2">
        <v>1145</v>
      </c>
      <c r="R32" s="2">
        <v>1325</v>
      </c>
      <c r="S32" s="9">
        <v>1600</v>
      </c>
    </row>
    <row r="33" spans="2:19" x14ac:dyDescent="0.25">
      <c r="B33" s="4"/>
      <c r="C33" s="4" t="s">
        <v>15</v>
      </c>
      <c r="D33" s="46">
        <v>6</v>
      </c>
      <c r="E33" s="34" t="s">
        <v>34</v>
      </c>
      <c r="F33" s="41">
        <v>0</v>
      </c>
      <c r="G33" s="35">
        <v>1</v>
      </c>
      <c r="H33" s="35">
        <v>0</v>
      </c>
      <c r="I33" s="42">
        <v>0</v>
      </c>
      <c r="J33" s="40">
        <f t="shared" si="0"/>
        <v>1</v>
      </c>
      <c r="K33" s="36">
        <v>1</v>
      </c>
      <c r="O33" s="3" t="s">
        <v>34</v>
      </c>
      <c r="P33" s="8">
        <v>1300</v>
      </c>
      <c r="Q33" s="2">
        <v>1275</v>
      </c>
      <c r="R33" s="2">
        <v>2105</v>
      </c>
      <c r="S33" s="9">
        <v>2325</v>
      </c>
    </row>
    <row r="34" spans="2:19" ht="15.75" thickBot="1" x14ac:dyDescent="0.3">
      <c r="B34" s="4"/>
      <c r="C34" s="4" t="s">
        <v>14</v>
      </c>
      <c r="D34" s="46">
        <v>6</v>
      </c>
      <c r="E34" s="34" t="s">
        <v>35</v>
      </c>
      <c r="F34" s="43">
        <v>1</v>
      </c>
      <c r="G34" s="44">
        <v>0</v>
      </c>
      <c r="H34" s="44">
        <v>0</v>
      </c>
      <c r="I34" s="45">
        <v>0</v>
      </c>
      <c r="J34" s="40">
        <f t="shared" si="0"/>
        <v>1</v>
      </c>
      <c r="K34" s="36">
        <v>1</v>
      </c>
      <c r="O34" s="3" t="s">
        <v>35</v>
      </c>
      <c r="P34" s="10">
        <v>1200</v>
      </c>
      <c r="Q34" s="11">
        <v>1445</v>
      </c>
      <c r="R34" s="11">
        <v>2190</v>
      </c>
      <c r="S34" s="12">
        <v>2540</v>
      </c>
    </row>
    <row r="35" spans="2:19" x14ac:dyDescent="0.25">
      <c r="B35" s="4"/>
      <c r="C35" s="4"/>
      <c r="D35" s="4"/>
      <c r="E35" s="34" t="s">
        <v>38</v>
      </c>
      <c r="F35" s="35">
        <f>SUM(F15:F34)</f>
        <v>5</v>
      </c>
      <c r="G35" s="35">
        <f t="shared" ref="G35:I35" si="1">SUM(G15:G34)</f>
        <v>5</v>
      </c>
      <c r="H35" s="35">
        <f t="shared" si="1"/>
        <v>5</v>
      </c>
      <c r="I35" s="35">
        <f t="shared" si="1"/>
        <v>5</v>
      </c>
      <c r="J35" s="40"/>
      <c r="K35" s="36"/>
    </row>
    <row r="36" spans="2:19" x14ac:dyDescent="0.25">
      <c r="B36" s="4"/>
      <c r="C36" s="4"/>
      <c r="D36" s="4"/>
      <c r="E36" s="34"/>
      <c r="F36" s="35"/>
      <c r="G36" s="35">
        <v>5</v>
      </c>
      <c r="H36" s="35">
        <v>5</v>
      </c>
      <c r="I36" s="35">
        <v>5</v>
      </c>
      <c r="J36" s="40"/>
      <c r="K36" s="36"/>
    </row>
    <row r="37" spans="2:19" x14ac:dyDescent="0.25">
      <c r="B37" s="4"/>
      <c r="C37" s="4"/>
      <c r="D37" s="46" t="s">
        <v>69</v>
      </c>
      <c r="E37" s="49"/>
      <c r="F37" s="46">
        <f>SUM(F15:F18)</f>
        <v>1</v>
      </c>
      <c r="G37" s="46">
        <f t="shared" ref="G37:I37" si="2">SUM(G15:G18)</f>
        <v>1</v>
      </c>
      <c r="H37" s="46">
        <f t="shared" si="2"/>
        <v>1</v>
      </c>
      <c r="I37" s="46">
        <f t="shared" si="2"/>
        <v>1</v>
      </c>
    </row>
    <row r="38" spans="2:19" x14ac:dyDescent="0.25">
      <c r="B38" s="4"/>
      <c r="C38" s="4"/>
      <c r="D38" s="46" t="s">
        <v>70</v>
      </c>
      <c r="E38" s="49"/>
      <c r="F38" s="46">
        <f>SUM(F19:F22)</f>
        <v>1</v>
      </c>
      <c r="G38" s="46">
        <f t="shared" ref="G38:I38" si="3">SUM(G19:G22)</f>
        <v>1</v>
      </c>
      <c r="H38" s="46">
        <f t="shared" si="3"/>
        <v>1</v>
      </c>
      <c r="I38" s="46">
        <f t="shared" si="3"/>
        <v>1</v>
      </c>
    </row>
    <row r="39" spans="2:19" x14ac:dyDescent="0.25">
      <c r="B39" s="4"/>
      <c r="C39" s="4"/>
      <c r="D39" s="46" t="s">
        <v>71</v>
      </c>
      <c r="E39" s="49"/>
      <c r="F39" s="46">
        <f>SUM(F23:F26)</f>
        <v>1</v>
      </c>
      <c r="G39" s="46">
        <f t="shared" ref="G39:I39" si="4">SUM(G23:G26)</f>
        <v>1</v>
      </c>
      <c r="H39" s="46">
        <f t="shared" si="4"/>
        <v>1</v>
      </c>
      <c r="I39" s="46">
        <f t="shared" si="4"/>
        <v>1</v>
      </c>
    </row>
    <row r="40" spans="2:19" x14ac:dyDescent="0.25">
      <c r="B40" s="4"/>
      <c r="C40" s="4"/>
      <c r="D40" s="46" t="s">
        <v>72</v>
      </c>
      <c r="E40" s="49"/>
      <c r="F40" s="46">
        <f>SUM(F27:F30)</f>
        <v>1</v>
      </c>
      <c r="G40" s="46">
        <f t="shared" ref="G40:I40" si="5">SUM(G27:G30)</f>
        <v>1</v>
      </c>
      <c r="H40" s="46">
        <f t="shared" si="5"/>
        <v>1</v>
      </c>
      <c r="I40" s="46">
        <f t="shared" si="5"/>
        <v>1</v>
      </c>
    </row>
    <row r="41" spans="2:19" x14ac:dyDescent="0.25">
      <c r="B41" s="4"/>
      <c r="C41" s="4"/>
      <c r="D41" s="46" t="s">
        <v>73</v>
      </c>
      <c r="E41" s="49"/>
      <c r="F41" s="46">
        <f>SUM(F31:F34)</f>
        <v>1</v>
      </c>
      <c r="G41" s="46">
        <f t="shared" ref="G41:I41" si="6">SUM(G31:G34)</f>
        <v>1</v>
      </c>
      <c r="H41" s="46">
        <f t="shared" si="6"/>
        <v>1</v>
      </c>
      <c r="I41" s="46">
        <f t="shared" si="6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F79F-63B9-47DC-9C56-2A6F68C46710}">
  <dimension ref="A1:AD92"/>
  <sheetViews>
    <sheetView zoomScale="80" zoomScaleNormal="80" workbookViewId="0">
      <selection activeCell="J66" sqref="J66"/>
    </sheetView>
  </sheetViews>
  <sheetFormatPr defaultColWidth="11.5703125" defaultRowHeight="15" x14ac:dyDescent="0.25"/>
  <cols>
    <col min="2" max="2" width="11.5703125" style="4"/>
    <col min="3" max="4" width="11.42578125" style="4" customWidth="1"/>
    <col min="5" max="5" width="11.42578125" style="3" customWidth="1"/>
    <col min="6" max="9" width="11.42578125" style="4" customWidth="1"/>
    <col min="10" max="26" width="11.42578125" customWidth="1"/>
  </cols>
  <sheetData>
    <row r="1" spans="1:14" x14ac:dyDescent="0.25">
      <c r="A1" t="s">
        <v>36</v>
      </c>
    </row>
    <row r="2" spans="1:14" x14ac:dyDescent="0.25">
      <c r="A2" t="s">
        <v>37</v>
      </c>
      <c r="F2" s="4" t="s">
        <v>64</v>
      </c>
      <c r="G2" s="4" t="s">
        <v>65</v>
      </c>
      <c r="H2" s="4" t="s">
        <v>66</v>
      </c>
      <c r="I2" s="4" t="s">
        <v>67</v>
      </c>
    </row>
    <row r="3" spans="1:14" x14ac:dyDescent="0.25">
      <c r="E3" s="3" t="s">
        <v>0</v>
      </c>
      <c r="F3" s="4">
        <v>5</v>
      </c>
      <c r="I3" s="4">
        <v>2</v>
      </c>
    </row>
    <row r="4" spans="1:14" x14ac:dyDescent="0.25">
      <c r="E4" s="3" t="s">
        <v>1</v>
      </c>
      <c r="F4" s="4" t="s">
        <v>3</v>
      </c>
      <c r="G4" s="4" t="s">
        <v>4</v>
      </c>
      <c r="H4" s="4" t="s">
        <v>5</v>
      </c>
      <c r="I4" s="4" t="s">
        <v>5</v>
      </c>
    </row>
    <row r="5" spans="1:14" x14ac:dyDescent="0.25">
      <c r="D5" s="17"/>
      <c r="E5" s="18" t="s">
        <v>2</v>
      </c>
      <c r="F5" s="19">
        <v>1</v>
      </c>
      <c r="G5" s="19">
        <v>1</v>
      </c>
      <c r="H5" s="19">
        <v>1</v>
      </c>
      <c r="I5" s="19">
        <v>1</v>
      </c>
      <c r="J5" s="20"/>
      <c r="K5" s="21"/>
      <c r="M5" s="4"/>
    </row>
    <row r="6" spans="1:14" ht="15.75" thickBot="1" x14ac:dyDescent="0.3">
      <c r="B6" s="4" t="s">
        <v>0</v>
      </c>
      <c r="C6" s="4" t="s">
        <v>1</v>
      </c>
      <c r="D6" s="17" t="s">
        <v>2</v>
      </c>
      <c r="E6" s="18"/>
      <c r="F6" s="19" t="s">
        <v>6</v>
      </c>
      <c r="G6" s="19" t="s">
        <v>7</v>
      </c>
      <c r="H6" s="19" t="s">
        <v>8</v>
      </c>
      <c r="I6" s="19" t="s">
        <v>9</v>
      </c>
      <c r="J6" s="19" t="s">
        <v>38</v>
      </c>
      <c r="K6" s="21"/>
      <c r="M6" s="4"/>
    </row>
    <row r="7" spans="1:14" x14ac:dyDescent="0.25">
      <c r="B7" s="4">
        <v>2</v>
      </c>
      <c r="C7" s="4" t="s">
        <v>5</v>
      </c>
      <c r="D7" s="17">
        <v>2</v>
      </c>
      <c r="E7" s="18" t="s">
        <v>16</v>
      </c>
      <c r="F7" s="22">
        <v>0</v>
      </c>
      <c r="G7" s="23">
        <v>0</v>
      </c>
      <c r="H7" s="23">
        <v>0</v>
      </c>
      <c r="I7" s="24">
        <v>1</v>
      </c>
      <c r="J7" s="20">
        <f>SUM(F7:I7)</f>
        <v>1</v>
      </c>
      <c r="K7" s="21">
        <v>1</v>
      </c>
      <c r="M7" s="4"/>
      <c r="N7" s="4"/>
    </row>
    <row r="8" spans="1:14" x14ac:dyDescent="0.25">
      <c r="C8" s="4" t="s">
        <v>5</v>
      </c>
      <c r="D8" s="17">
        <v>2</v>
      </c>
      <c r="E8" s="18" t="s">
        <v>17</v>
      </c>
      <c r="F8" s="25">
        <v>1</v>
      </c>
      <c r="G8" s="26">
        <v>0</v>
      </c>
      <c r="H8" s="26">
        <v>0</v>
      </c>
      <c r="I8" s="27">
        <v>0</v>
      </c>
      <c r="J8" s="20">
        <f t="shared" ref="J8:J38" si="0">SUM(F8:I8)</f>
        <v>1</v>
      </c>
      <c r="K8" s="21">
        <v>1</v>
      </c>
      <c r="M8" s="4"/>
      <c r="N8" s="4"/>
    </row>
    <row r="9" spans="1:14" x14ac:dyDescent="0.25">
      <c r="C9" s="4" t="s">
        <v>10</v>
      </c>
      <c r="D9" s="17">
        <v>2</v>
      </c>
      <c r="E9" s="18" t="s">
        <v>18</v>
      </c>
      <c r="F9" s="25">
        <v>0</v>
      </c>
      <c r="G9" s="26">
        <v>0</v>
      </c>
      <c r="H9" s="26">
        <v>1</v>
      </c>
      <c r="I9" s="27">
        <v>0</v>
      </c>
      <c r="J9" s="20">
        <f t="shared" si="0"/>
        <v>1</v>
      </c>
      <c r="K9" s="21">
        <v>1</v>
      </c>
      <c r="M9" s="4"/>
      <c r="N9" s="4"/>
    </row>
    <row r="10" spans="1:14" ht="15.75" thickBot="1" x14ac:dyDescent="0.3">
      <c r="C10" s="4" t="s">
        <v>11</v>
      </c>
      <c r="D10" s="17">
        <v>2</v>
      </c>
      <c r="E10" s="18" t="s">
        <v>19</v>
      </c>
      <c r="F10" s="28">
        <v>0</v>
      </c>
      <c r="G10" s="29">
        <v>1</v>
      </c>
      <c r="H10" s="29">
        <v>0</v>
      </c>
      <c r="I10" s="30">
        <v>0</v>
      </c>
      <c r="J10" s="20">
        <f t="shared" si="0"/>
        <v>1</v>
      </c>
      <c r="K10" s="21">
        <v>1</v>
      </c>
      <c r="M10" s="4"/>
      <c r="N10" s="4"/>
    </row>
    <row r="11" spans="1:14" x14ac:dyDescent="0.25">
      <c r="D11" s="17"/>
      <c r="E11" s="18"/>
      <c r="F11" s="26">
        <f>SUM(F7:F10)</f>
        <v>1</v>
      </c>
      <c r="G11" s="26">
        <f t="shared" ref="G11:I11" si="1">SUM(G7:G10)</f>
        <v>1</v>
      </c>
      <c r="H11" s="26">
        <f t="shared" si="1"/>
        <v>1</v>
      </c>
      <c r="I11" s="26">
        <f t="shared" si="1"/>
        <v>1</v>
      </c>
      <c r="J11" s="20"/>
      <c r="K11" s="21"/>
      <c r="M11" s="4"/>
      <c r="N11" s="4"/>
    </row>
    <row r="12" spans="1:14" x14ac:dyDescent="0.25">
      <c r="D12" s="17"/>
      <c r="E12" s="18"/>
      <c r="F12" s="26">
        <v>1</v>
      </c>
      <c r="G12" s="26">
        <v>1</v>
      </c>
      <c r="H12" s="26">
        <v>1</v>
      </c>
      <c r="I12" s="26">
        <v>1</v>
      </c>
      <c r="J12" s="20"/>
      <c r="K12" s="21"/>
      <c r="M12" s="4"/>
      <c r="N12" s="4"/>
    </row>
    <row r="13" spans="1:14" ht="15.75" thickBot="1" x14ac:dyDescent="0.3">
      <c r="D13" s="17"/>
      <c r="E13" s="18"/>
      <c r="F13" s="26"/>
      <c r="G13" s="26"/>
      <c r="H13" s="26"/>
      <c r="I13" s="26"/>
      <c r="J13" s="20"/>
      <c r="K13" s="21"/>
      <c r="M13" s="4"/>
      <c r="N13" s="4"/>
    </row>
    <row r="14" spans="1:14" x14ac:dyDescent="0.25">
      <c r="B14" s="4">
        <v>5</v>
      </c>
      <c r="C14" s="4" t="s">
        <v>4</v>
      </c>
      <c r="D14" s="17">
        <v>3</v>
      </c>
      <c r="E14" s="18" t="s">
        <v>20</v>
      </c>
      <c r="F14" s="22">
        <v>1</v>
      </c>
      <c r="G14" s="23">
        <v>0</v>
      </c>
      <c r="H14" s="23">
        <v>0</v>
      </c>
      <c r="I14" s="24">
        <v>0</v>
      </c>
      <c r="J14" s="20">
        <f t="shared" si="0"/>
        <v>1</v>
      </c>
      <c r="K14" s="21">
        <v>1</v>
      </c>
      <c r="M14" s="4"/>
      <c r="N14" s="4"/>
    </row>
    <row r="15" spans="1:14" x14ac:dyDescent="0.25">
      <c r="B15" s="4">
        <v>1</v>
      </c>
      <c r="C15" s="4" t="s">
        <v>10</v>
      </c>
      <c r="D15" s="17">
        <v>3</v>
      </c>
      <c r="E15" s="18" t="s">
        <v>21</v>
      </c>
      <c r="F15" s="25">
        <v>0</v>
      </c>
      <c r="G15" s="26">
        <v>0</v>
      </c>
      <c r="H15" s="26">
        <v>1</v>
      </c>
      <c r="I15" s="27">
        <v>0</v>
      </c>
      <c r="J15" s="20">
        <f t="shared" si="0"/>
        <v>1</v>
      </c>
      <c r="K15" s="21">
        <v>1</v>
      </c>
      <c r="M15" s="4"/>
      <c r="N15" s="4"/>
    </row>
    <row r="16" spans="1:14" x14ac:dyDescent="0.25">
      <c r="B16" s="4">
        <v>2</v>
      </c>
      <c r="C16" s="4" t="s">
        <v>4</v>
      </c>
      <c r="D16" s="17">
        <v>3</v>
      </c>
      <c r="E16" s="18" t="s">
        <v>22</v>
      </c>
      <c r="F16" s="25">
        <v>0</v>
      </c>
      <c r="G16" s="26">
        <v>1</v>
      </c>
      <c r="H16" s="26">
        <v>0</v>
      </c>
      <c r="I16" s="27">
        <v>0</v>
      </c>
      <c r="J16" s="20">
        <f t="shared" si="0"/>
        <v>1</v>
      </c>
      <c r="K16" s="21">
        <v>1</v>
      </c>
      <c r="M16" s="4"/>
    </row>
    <row r="17" spans="2:13" ht="15.75" thickBot="1" x14ac:dyDescent="0.3">
      <c r="C17" s="4" t="s">
        <v>4</v>
      </c>
      <c r="D17" s="17">
        <v>3</v>
      </c>
      <c r="E17" s="18" t="s">
        <v>23</v>
      </c>
      <c r="F17" s="28">
        <v>0</v>
      </c>
      <c r="G17" s="29">
        <v>0</v>
      </c>
      <c r="H17" s="29">
        <v>0</v>
      </c>
      <c r="I17" s="30">
        <v>1</v>
      </c>
      <c r="J17" s="20">
        <f t="shared" si="0"/>
        <v>1</v>
      </c>
      <c r="K17" s="21">
        <v>1</v>
      </c>
      <c r="M17" s="4"/>
    </row>
    <row r="18" spans="2:13" x14ac:dyDescent="0.25">
      <c r="D18" s="17"/>
      <c r="E18" s="18"/>
      <c r="F18" s="26">
        <f>SUM(F14:F17)</f>
        <v>1</v>
      </c>
      <c r="G18" s="26">
        <f t="shared" ref="G18" si="2">SUM(G14:G17)</f>
        <v>1</v>
      </c>
      <c r="H18" s="26">
        <f t="shared" ref="H18" si="3">SUM(H14:H17)</f>
        <v>1</v>
      </c>
      <c r="I18" s="26">
        <f t="shared" ref="I18" si="4">SUM(I14:I17)</f>
        <v>1</v>
      </c>
      <c r="J18" s="20"/>
      <c r="K18" s="21"/>
      <c r="M18" s="4"/>
    </row>
    <row r="19" spans="2:13" x14ac:dyDescent="0.25">
      <c r="D19" s="17"/>
      <c r="E19" s="18"/>
      <c r="F19" s="26">
        <v>1</v>
      </c>
      <c r="G19" s="26">
        <v>1</v>
      </c>
      <c r="H19" s="26">
        <v>1</v>
      </c>
      <c r="I19" s="26">
        <v>1</v>
      </c>
      <c r="J19" s="20"/>
      <c r="K19" s="21"/>
      <c r="M19" s="4"/>
    </row>
    <row r="20" spans="2:13" ht="15.75" thickBot="1" x14ac:dyDescent="0.3">
      <c r="D20" s="17"/>
      <c r="E20" s="18"/>
      <c r="F20" s="26"/>
      <c r="G20" s="26"/>
      <c r="H20" s="26"/>
      <c r="I20" s="26"/>
      <c r="J20" s="20"/>
      <c r="K20" s="21"/>
      <c r="M20" s="4"/>
    </row>
    <row r="21" spans="2:13" x14ac:dyDescent="0.25">
      <c r="B21" s="4">
        <v>2</v>
      </c>
      <c r="C21" s="4" t="s">
        <v>4</v>
      </c>
      <c r="D21" s="17">
        <v>4</v>
      </c>
      <c r="E21" s="18" t="s">
        <v>24</v>
      </c>
      <c r="F21" s="22">
        <v>1</v>
      </c>
      <c r="G21" s="23">
        <v>0</v>
      </c>
      <c r="H21" s="23">
        <v>0</v>
      </c>
      <c r="I21" s="24">
        <v>0</v>
      </c>
      <c r="J21" s="20">
        <f t="shared" si="0"/>
        <v>1</v>
      </c>
      <c r="K21" s="21">
        <v>1</v>
      </c>
      <c r="M21" s="4"/>
    </row>
    <row r="22" spans="2:13" x14ac:dyDescent="0.25">
      <c r="C22" s="4" t="s">
        <v>5</v>
      </c>
      <c r="D22" s="17">
        <v>4</v>
      </c>
      <c r="E22" s="18" t="s">
        <v>25</v>
      </c>
      <c r="F22" s="25">
        <v>0</v>
      </c>
      <c r="G22" s="26">
        <v>0</v>
      </c>
      <c r="H22" s="26">
        <v>1</v>
      </c>
      <c r="I22" s="27">
        <v>0</v>
      </c>
      <c r="J22" s="20">
        <f t="shared" si="0"/>
        <v>1</v>
      </c>
      <c r="K22" s="21">
        <v>1</v>
      </c>
      <c r="M22" s="4"/>
    </row>
    <row r="23" spans="2:13" x14ac:dyDescent="0.25">
      <c r="B23" s="4">
        <v>1</v>
      </c>
      <c r="C23" s="4" t="s">
        <v>12</v>
      </c>
      <c r="D23" s="17">
        <v>4</v>
      </c>
      <c r="E23" s="18" t="s">
        <v>26</v>
      </c>
      <c r="F23" s="25">
        <v>0</v>
      </c>
      <c r="G23" s="26">
        <v>0</v>
      </c>
      <c r="H23" s="26">
        <v>0</v>
      </c>
      <c r="I23" s="27">
        <v>1</v>
      </c>
      <c r="J23" s="20">
        <f t="shared" si="0"/>
        <v>1</v>
      </c>
      <c r="K23" s="21">
        <v>1</v>
      </c>
      <c r="M23" s="4"/>
    </row>
    <row r="24" spans="2:13" ht="15.75" thickBot="1" x14ac:dyDescent="0.3">
      <c r="C24" s="4" t="s">
        <v>12</v>
      </c>
      <c r="D24" s="17">
        <v>4</v>
      </c>
      <c r="E24" s="18" t="s">
        <v>27</v>
      </c>
      <c r="F24" s="28">
        <v>0</v>
      </c>
      <c r="G24" s="29">
        <v>1</v>
      </c>
      <c r="H24" s="29">
        <v>0</v>
      </c>
      <c r="I24" s="30">
        <v>0</v>
      </c>
      <c r="J24" s="20">
        <f t="shared" si="0"/>
        <v>1</v>
      </c>
      <c r="K24" s="21">
        <v>1</v>
      </c>
      <c r="M24" s="4"/>
    </row>
    <row r="25" spans="2:13" x14ac:dyDescent="0.25">
      <c r="D25" s="17"/>
      <c r="E25" s="18"/>
      <c r="F25" s="26">
        <f>SUM(F21:F24)</f>
        <v>1</v>
      </c>
      <c r="G25" s="26">
        <f t="shared" ref="G25" si="5">SUM(G21:G24)</f>
        <v>1</v>
      </c>
      <c r="H25" s="26">
        <f t="shared" ref="H25" si="6">SUM(H21:H24)</f>
        <v>1</v>
      </c>
      <c r="I25" s="26">
        <f t="shared" ref="I25" si="7">SUM(I21:I24)</f>
        <v>1</v>
      </c>
      <c r="J25" s="20"/>
      <c r="K25" s="21"/>
      <c r="M25" s="4"/>
    </row>
    <row r="26" spans="2:13" x14ac:dyDescent="0.25">
      <c r="D26" s="17"/>
      <c r="E26" s="18"/>
      <c r="F26" s="26">
        <v>1</v>
      </c>
      <c r="G26" s="26">
        <v>1</v>
      </c>
      <c r="H26" s="26">
        <v>1</v>
      </c>
      <c r="I26" s="26">
        <v>1</v>
      </c>
      <c r="J26" s="20"/>
      <c r="K26" s="21"/>
      <c r="M26" s="4"/>
    </row>
    <row r="27" spans="2:13" ht="15.75" thickBot="1" x14ac:dyDescent="0.3">
      <c r="D27" s="17"/>
      <c r="E27" s="18"/>
      <c r="F27" s="26"/>
      <c r="G27" s="26"/>
      <c r="H27" s="26"/>
      <c r="I27" s="26"/>
      <c r="J27" s="20"/>
      <c r="K27" s="21"/>
      <c r="M27" s="4"/>
    </row>
    <row r="28" spans="2:13" x14ac:dyDescent="0.25">
      <c r="B28" s="4">
        <v>5</v>
      </c>
      <c r="C28" s="4" t="s">
        <v>13</v>
      </c>
      <c r="D28" s="17">
        <v>5</v>
      </c>
      <c r="E28" s="18" t="s">
        <v>28</v>
      </c>
      <c r="F28" s="22">
        <v>0</v>
      </c>
      <c r="G28" s="23">
        <v>0</v>
      </c>
      <c r="H28" s="23">
        <v>0</v>
      </c>
      <c r="I28" s="24">
        <v>1</v>
      </c>
      <c r="J28" s="20">
        <f t="shared" si="0"/>
        <v>1</v>
      </c>
      <c r="K28" s="21">
        <v>1</v>
      </c>
      <c r="M28" s="4"/>
    </row>
    <row r="29" spans="2:13" x14ac:dyDescent="0.25">
      <c r="B29" s="4">
        <v>3</v>
      </c>
      <c r="C29" s="4" t="s">
        <v>13</v>
      </c>
      <c r="D29" s="17">
        <v>5</v>
      </c>
      <c r="E29" s="18" t="s">
        <v>29</v>
      </c>
      <c r="F29" s="25">
        <v>0</v>
      </c>
      <c r="G29" s="26">
        <v>1</v>
      </c>
      <c r="H29" s="26">
        <v>0</v>
      </c>
      <c r="I29" s="27">
        <v>0</v>
      </c>
      <c r="J29" s="20">
        <f t="shared" si="0"/>
        <v>1</v>
      </c>
      <c r="K29" s="21">
        <v>1</v>
      </c>
      <c r="M29" s="4"/>
    </row>
    <row r="30" spans="2:13" x14ac:dyDescent="0.25">
      <c r="C30" s="4" t="s">
        <v>14</v>
      </c>
      <c r="D30" s="17">
        <v>5</v>
      </c>
      <c r="E30" s="18" t="s">
        <v>30</v>
      </c>
      <c r="F30" s="25">
        <v>1</v>
      </c>
      <c r="G30" s="26">
        <v>0</v>
      </c>
      <c r="H30" s="26">
        <v>0</v>
      </c>
      <c r="I30" s="27">
        <v>0</v>
      </c>
      <c r="J30" s="20">
        <f t="shared" si="0"/>
        <v>1</v>
      </c>
      <c r="K30" s="21">
        <v>1</v>
      </c>
      <c r="M30" s="4"/>
    </row>
    <row r="31" spans="2:13" ht="15.75" thickBot="1" x14ac:dyDescent="0.3">
      <c r="C31" s="4" t="s">
        <v>10</v>
      </c>
      <c r="D31" s="17">
        <v>5</v>
      </c>
      <c r="E31" s="18" t="s">
        <v>31</v>
      </c>
      <c r="F31" s="28">
        <v>0</v>
      </c>
      <c r="G31" s="29">
        <v>0</v>
      </c>
      <c r="H31" s="29">
        <v>1</v>
      </c>
      <c r="I31" s="30">
        <v>0</v>
      </c>
      <c r="J31" s="20">
        <f t="shared" si="0"/>
        <v>1</v>
      </c>
      <c r="K31" s="21">
        <v>1</v>
      </c>
      <c r="M31" s="4"/>
    </row>
    <row r="32" spans="2:13" x14ac:dyDescent="0.25">
      <c r="D32" s="17"/>
      <c r="E32" s="18"/>
      <c r="F32" s="26">
        <f>SUM(F28:F31)</f>
        <v>1</v>
      </c>
      <c r="G32" s="26">
        <f t="shared" ref="G32" si="8">SUM(G28:G31)</f>
        <v>1</v>
      </c>
      <c r="H32" s="26">
        <f t="shared" ref="H32" si="9">SUM(H28:H31)</f>
        <v>1</v>
      </c>
      <c r="I32" s="26">
        <f t="shared" ref="I32" si="10">SUM(I28:I31)</f>
        <v>1</v>
      </c>
      <c r="J32" s="20"/>
      <c r="K32" s="21"/>
      <c r="M32" s="4"/>
    </row>
    <row r="33" spans="2:13" x14ac:dyDescent="0.25">
      <c r="D33" s="17"/>
      <c r="E33" s="18"/>
      <c r="F33" s="26">
        <v>1</v>
      </c>
      <c r="G33" s="26">
        <v>1</v>
      </c>
      <c r="H33" s="26">
        <v>1</v>
      </c>
      <c r="I33" s="26">
        <v>1</v>
      </c>
      <c r="J33" s="20"/>
      <c r="K33" s="21"/>
      <c r="M33" s="4"/>
    </row>
    <row r="34" spans="2:13" ht="15.75" thickBot="1" x14ac:dyDescent="0.3">
      <c r="D34" s="17"/>
      <c r="E34" s="18"/>
      <c r="F34" s="26"/>
      <c r="G34" s="26"/>
      <c r="H34" s="26"/>
      <c r="I34" s="26"/>
      <c r="J34" s="20"/>
      <c r="K34" s="21"/>
      <c r="M34" s="4"/>
    </row>
    <row r="35" spans="2:13" x14ac:dyDescent="0.25">
      <c r="C35" s="4" t="s">
        <v>4</v>
      </c>
      <c r="D35" s="17">
        <v>6</v>
      </c>
      <c r="E35" s="18" t="s">
        <v>32</v>
      </c>
      <c r="F35" s="22">
        <v>0</v>
      </c>
      <c r="G35" s="23">
        <v>0</v>
      </c>
      <c r="H35" s="23">
        <v>1</v>
      </c>
      <c r="I35" s="24">
        <v>0</v>
      </c>
      <c r="J35" s="20">
        <f t="shared" si="0"/>
        <v>1</v>
      </c>
      <c r="K35" s="21">
        <v>1</v>
      </c>
      <c r="M35" s="4"/>
    </row>
    <row r="36" spans="2:13" x14ac:dyDescent="0.25">
      <c r="C36" s="4" t="s">
        <v>3</v>
      </c>
      <c r="D36" s="17">
        <v>6</v>
      </c>
      <c r="E36" s="18" t="s">
        <v>33</v>
      </c>
      <c r="F36" s="25">
        <v>0</v>
      </c>
      <c r="G36" s="26">
        <v>0</v>
      </c>
      <c r="H36" s="26">
        <v>0</v>
      </c>
      <c r="I36" s="27">
        <v>1</v>
      </c>
      <c r="J36" s="20">
        <f t="shared" si="0"/>
        <v>1</v>
      </c>
      <c r="K36" s="21">
        <v>1</v>
      </c>
      <c r="M36" s="4"/>
    </row>
    <row r="37" spans="2:13" x14ac:dyDescent="0.25">
      <c r="C37" s="4" t="s">
        <v>15</v>
      </c>
      <c r="D37" s="17">
        <v>6</v>
      </c>
      <c r="E37" s="18" t="s">
        <v>34</v>
      </c>
      <c r="F37" s="25">
        <v>0</v>
      </c>
      <c r="G37" s="26">
        <v>1</v>
      </c>
      <c r="H37" s="26">
        <v>0</v>
      </c>
      <c r="I37" s="27">
        <v>0</v>
      </c>
      <c r="J37" s="20">
        <f t="shared" si="0"/>
        <v>1</v>
      </c>
      <c r="K37" s="21">
        <v>1</v>
      </c>
      <c r="M37" s="4"/>
    </row>
    <row r="38" spans="2:13" ht="15.75" thickBot="1" x14ac:dyDescent="0.3">
      <c r="C38" s="4" t="s">
        <v>14</v>
      </c>
      <c r="D38" s="17">
        <v>6</v>
      </c>
      <c r="E38" s="18" t="s">
        <v>35</v>
      </c>
      <c r="F38" s="28">
        <v>1</v>
      </c>
      <c r="G38" s="29">
        <v>0</v>
      </c>
      <c r="H38" s="29">
        <v>0</v>
      </c>
      <c r="I38" s="30">
        <v>0</v>
      </c>
      <c r="J38" s="20">
        <f t="shared" si="0"/>
        <v>1</v>
      </c>
      <c r="K38" s="21">
        <v>1</v>
      </c>
      <c r="M38" s="4"/>
    </row>
    <row r="39" spans="2:13" x14ac:dyDescent="0.25">
      <c r="D39" s="17"/>
      <c r="E39" s="18" t="s">
        <v>38</v>
      </c>
      <c r="F39" s="26">
        <f>SUM(F35:F38)</f>
        <v>1</v>
      </c>
      <c r="G39" s="26">
        <f t="shared" ref="G39" si="11">SUM(G35:G38)</f>
        <v>1</v>
      </c>
      <c r="H39" s="26">
        <f t="shared" ref="H39" si="12">SUM(H35:H38)</f>
        <v>1</v>
      </c>
      <c r="I39" s="26">
        <f t="shared" ref="I39" si="13">SUM(I35:I38)</f>
        <v>1</v>
      </c>
      <c r="J39" s="20"/>
      <c r="K39" s="21"/>
      <c r="M39" s="4"/>
    </row>
    <row r="40" spans="2:13" x14ac:dyDescent="0.25">
      <c r="D40" s="17" t="s">
        <v>45</v>
      </c>
      <c r="E40" s="18"/>
      <c r="F40" s="26">
        <v>1</v>
      </c>
      <c r="G40" s="26">
        <v>1</v>
      </c>
      <c r="H40" s="26">
        <v>1</v>
      </c>
      <c r="I40" s="26">
        <v>1</v>
      </c>
      <c r="J40" s="20"/>
      <c r="K40" s="21"/>
      <c r="M40" s="4"/>
    </row>
    <row r="41" spans="2:13" x14ac:dyDescent="0.25">
      <c r="E41" s="14"/>
      <c r="F41" s="2"/>
      <c r="G41" s="2"/>
      <c r="H41" s="2"/>
      <c r="I41" s="2"/>
      <c r="J41" s="13"/>
    </row>
    <row r="42" spans="2:13" x14ac:dyDescent="0.25">
      <c r="L42">
        <f>SUMPRODUCT(F7:I10,F47:I50)</f>
        <v>3120</v>
      </c>
      <c r="M42">
        <v>2</v>
      </c>
    </row>
    <row r="43" spans="2:13" x14ac:dyDescent="0.25">
      <c r="E43" s="3" t="s">
        <v>0</v>
      </c>
      <c r="F43" s="4">
        <v>5</v>
      </c>
      <c r="I43" s="4">
        <v>2</v>
      </c>
      <c r="L43">
        <f>SUMPRODUCT(F14:I17,F51:I54)</f>
        <v>3065</v>
      </c>
      <c r="M43">
        <v>3</v>
      </c>
    </row>
    <row r="44" spans="2:13" x14ac:dyDescent="0.25">
      <c r="E44" s="3" t="s">
        <v>1</v>
      </c>
      <c r="F44" s="4" t="s">
        <v>3</v>
      </c>
      <c r="G44" s="4" t="s">
        <v>4</v>
      </c>
      <c r="H44" s="4" t="s">
        <v>5</v>
      </c>
      <c r="I44" s="4" t="s">
        <v>5</v>
      </c>
      <c r="L44">
        <f>SUMPRODUCT(F21:I24,F55:I58)</f>
        <v>3645</v>
      </c>
      <c r="M44">
        <v>4</v>
      </c>
    </row>
    <row r="45" spans="2:13" x14ac:dyDescent="0.25">
      <c r="E45" s="3" t="s">
        <v>2</v>
      </c>
      <c r="F45" s="4">
        <v>1</v>
      </c>
      <c r="G45" s="4">
        <v>1</v>
      </c>
      <c r="H45" s="4">
        <v>1</v>
      </c>
      <c r="I45" s="4">
        <v>1</v>
      </c>
      <c r="L45">
        <f>SUMPRODUCT(F28:I31,F59:I62)</f>
        <v>3120</v>
      </c>
      <c r="M45">
        <v>5</v>
      </c>
    </row>
    <row r="46" spans="2:13" ht="15.75" thickBot="1" x14ac:dyDescent="0.3">
      <c r="B46" s="4" t="s">
        <v>0</v>
      </c>
      <c r="C46" s="4" t="s">
        <v>1</v>
      </c>
      <c r="D46" s="4" t="s">
        <v>2</v>
      </c>
      <c r="F46" s="4" t="s">
        <v>6</v>
      </c>
      <c r="G46" s="4" t="s">
        <v>7</v>
      </c>
      <c r="H46" s="4" t="s">
        <v>8</v>
      </c>
      <c r="I46" s="4" t="s">
        <v>9</v>
      </c>
      <c r="L46">
        <f>SUMPRODUCT(F35:I38,F63:I66)</f>
        <v>5000</v>
      </c>
      <c r="M46">
        <v>6</v>
      </c>
    </row>
    <row r="47" spans="2:13" ht="15.75" thickBot="1" x14ac:dyDescent="0.3">
      <c r="B47" s="4">
        <v>2</v>
      </c>
      <c r="C47" s="4" t="s">
        <v>5</v>
      </c>
      <c r="D47" s="4">
        <v>2</v>
      </c>
      <c r="E47" s="3" t="s">
        <v>16</v>
      </c>
      <c r="F47" s="5">
        <v>2500</v>
      </c>
      <c r="G47" s="6">
        <v>1120</v>
      </c>
      <c r="H47" s="6">
        <v>320</v>
      </c>
      <c r="I47" s="7">
        <v>180</v>
      </c>
      <c r="L47" s="15">
        <f>SUM(L42:L46)</f>
        <v>17950</v>
      </c>
      <c r="M47" s="16" t="s">
        <v>46</v>
      </c>
    </row>
    <row r="48" spans="2:13" x14ac:dyDescent="0.25">
      <c r="C48" s="4" t="s">
        <v>5</v>
      </c>
      <c r="D48" s="4">
        <v>2</v>
      </c>
      <c r="E48" s="3" t="s">
        <v>17</v>
      </c>
      <c r="F48" s="8">
        <v>2025</v>
      </c>
      <c r="G48" s="2">
        <v>785</v>
      </c>
      <c r="H48" s="2">
        <v>415</v>
      </c>
      <c r="I48" s="9">
        <v>575</v>
      </c>
    </row>
    <row r="49" spans="2:9" x14ac:dyDescent="0.25">
      <c r="C49" s="4" t="s">
        <v>10</v>
      </c>
      <c r="D49" s="4">
        <v>2</v>
      </c>
      <c r="E49" s="3" t="s">
        <v>18</v>
      </c>
      <c r="F49" s="8">
        <v>2360</v>
      </c>
      <c r="G49" s="2">
        <v>645</v>
      </c>
      <c r="H49" s="2">
        <v>685</v>
      </c>
      <c r="I49" s="9">
        <v>700</v>
      </c>
    </row>
    <row r="50" spans="2:9" x14ac:dyDescent="0.25">
      <c r="C50" s="4" t="s">
        <v>11</v>
      </c>
      <c r="D50" s="4">
        <v>2</v>
      </c>
      <c r="E50" s="3" t="s">
        <v>19</v>
      </c>
      <c r="F50" s="8">
        <v>2460</v>
      </c>
      <c r="G50" s="2">
        <v>230</v>
      </c>
      <c r="H50" s="2">
        <v>1075</v>
      </c>
      <c r="I50" s="9">
        <v>1330</v>
      </c>
    </row>
    <row r="51" spans="2:9" x14ac:dyDescent="0.25">
      <c r="B51" s="4">
        <v>5</v>
      </c>
      <c r="C51" s="4" t="s">
        <v>4</v>
      </c>
      <c r="D51" s="4">
        <v>3</v>
      </c>
      <c r="E51" s="3" t="s">
        <v>20</v>
      </c>
      <c r="F51" s="8">
        <v>1875</v>
      </c>
      <c r="G51" s="2">
        <v>510</v>
      </c>
      <c r="H51" s="2">
        <v>525</v>
      </c>
      <c r="I51" s="9">
        <v>755</v>
      </c>
    </row>
    <row r="52" spans="2:9" x14ac:dyDescent="0.25">
      <c r="B52" s="4">
        <v>1</v>
      </c>
      <c r="C52" s="4" t="s">
        <v>10</v>
      </c>
      <c r="D52" s="4">
        <v>3</v>
      </c>
      <c r="E52" s="3" t="s">
        <v>21</v>
      </c>
      <c r="F52" s="8">
        <v>2415</v>
      </c>
      <c r="G52" s="2">
        <v>425</v>
      </c>
      <c r="H52" s="2">
        <v>810</v>
      </c>
      <c r="I52" s="9">
        <v>975</v>
      </c>
    </row>
    <row r="53" spans="2:9" x14ac:dyDescent="0.25">
      <c r="B53" s="4">
        <v>2</v>
      </c>
      <c r="C53" s="4" t="s">
        <v>4</v>
      </c>
      <c r="D53" s="4">
        <v>3</v>
      </c>
      <c r="E53" s="3" t="s">
        <v>22</v>
      </c>
      <c r="F53" s="8">
        <v>2385</v>
      </c>
      <c r="G53" s="2">
        <v>195</v>
      </c>
      <c r="H53" s="2">
        <v>1165</v>
      </c>
      <c r="I53" s="9">
        <v>1390</v>
      </c>
    </row>
    <row r="54" spans="2:9" x14ac:dyDescent="0.25">
      <c r="C54" s="4" t="s">
        <v>4</v>
      </c>
      <c r="D54" s="4">
        <v>3</v>
      </c>
      <c r="E54" s="3" t="s">
        <v>23</v>
      </c>
      <c r="F54" s="8">
        <v>2480</v>
      </c>
      <c r="G54" s="2">
        <v>1200</v>
      </c>
      <c r="H54" s="2">
        <v>565</v>
      </c>
      <c r="I54" s="9">
        <v>185</v>
      </c>
    </row>
    <row r="55" spans="2:9" x14ac:dyDescent="0.25">
      <c r="B55" s="4">
        <v>2</v>
      </c>
      <c r="C55" s="4" t="s">
        <v>4</v>
      </c>
      <c r="D55" s="4">
        <v>4</v>
      </c>
      <c r="E55" s="3" t="s">
        <v>24</v>
      </c>
      <c r="F55" s="8">
        <v>2075</v>
      </c>
      <c r="G55" s="2">
        <v>280</v>
      </c>
      <c r="H55" s="2">
        <v>745</v>
      </c>
      <c r="I55" s="9">
        <v>1025</v>
      </c>
    </row>
    <row r="56" spans="2:9" x14ac:dyDescent="0.25">
      <c r="C56" s="4" t="s">
        <v>5</v>
      </c>
      <c r="D56" s="4">
        <v>4</v>
      </c>
      <c r="E56" s="3" t="s">
        <v>25</v>
      </c>
      <c r="F56" s="8">
        <v>2360</v>
      </c>
      <c r="G56" s="2">
        <v>950</v>
      </c>
      <c r="H56" s="2">
        <v>190</v>
      </c>
      <c r="I56" s="9">
        <v>275</v>
      </c>
    </row>
    <row r="57" spans="2:9" x14ac:dyDescent="0.25">
      <c r="B57" s="4">
        <v>1</v>
      </c>
      <c r="C57" s="4" t="s">
        <v>12</v>
      </c>
      <c r="D57" s="4">
        <v>4</v>
      </c>
      <c r="E57" s="3" t="s">
        <v>26</v>
      </c>
      <c r="F57" s="8">
        <v>2670</v>
      </c>
      <c r="G57" s="2">
        <v>1305</v>
      </c>
      <c r="H57" s="2">
        <v>645</v>
      </c>
      <c r="I57" s="9">
        <v>200</v>
      </c>
    </row>
    <row r="58" spans="2:9" x14ac:dyDescent="0.25">
      <c r="C58" s="4" t="s">
        <v>12</v>
      </c>
      <c r="D58" s="4">
        <v>4</v>
      </c>
      <c r="E58" s="3" t="s">
        <v>27</v>
      </c>
      <c r="F58" s="8">
        <v>3135</v>
      </c>
      <c r="G58" s="2">
        <v>1180</v>
      </c>
      <c r="H58" s="2">
        <v>1185</v>
      </c>
      <c r="I58" s="9">
        <v>1195</v>
      </c>
    </row>
    <row r="59" spans="2:9" x14ac:dyDescent="0.25">
      <c r="B59" s="4">
        <v>5</v>
      </c>
      <c r="C59" s="4" t="s">
        <v>13</v>
      </c>
      <c r="D59" s="4">
        <v>5</v>
      </c>
      <c r="E59" s="3" t="s">
        <v>28</v>
      </c>
      <c r="F59" s="8">
        <v>2945</v>
      </c>
      <c r="G59" s="2">
        <v>1605</v>
      </c>
      <c r="H59" s="2">
        <v>770</v>
      </c>
      <c r="I59" s="9">
        <v>590</v>
      </c>
    </row>
    <row r="60" spans="2:9" x14ac:dyDescent="0.25">
      <c r="B60" s="4">
        <v>3</v>
      </c>
      <c r="C60" s="4" t="s">
        <v>13</v>
      </c>
      <c r="D60" s="4">
        <v>5</v>
      </c>
      <c r="E60" s="3" t="s">
        <v>29</v>
      </c>
      <c r="F60" s="8">
        <v>1825</v>
      </c>
      <c r="G60" s="2">
        <v>715</v>
      </c>
      <c r="H60" s="2">
        <v>480</v>
      </c>
      <c r="I60" s="9">
        <v>745</v>
      </c>
    </row>
    <row r="61" spans="2:9" x14ac:dyDescent="0.25">
      <c r="C61" s="4" t="s">
        <v>14</v>
      </c>
      <c r="D61" s="4">
        <v>5</v>
      </c>
      <c r="E61" s="3" t="s">
        <v>30</v>
      </c>
      <c r="F61" s="8">
        <v>1370</v>
      </c>
      <c r="G61" s="2">
        <v>845</v>
      </c>
      <c r="H61" s="2">
        <v>1020</v>
      </c>
      <c r="I61" s="9">
        <v>1305</v>
      </c>
    </row>
    <row r="62" spans="2:9" x14ac:dyDescent="0.25">
      <c r="C62" s="4" t="s">
        <v>10</v>
      </c>
      <c r="D62" s="4">
        <v>5</v>
      </c>
      <c r="E62" s="3" t="s">
        <v>31</v>
      </c>
      <c r="F62" s="8">
        <v>2575</v>
      </c>
      <c r="G62" s="2">
        <v>740</v>
      </c>
      <c r="H62" s="2">
        <v>445</v>
      </c>
      <c r="I62" s="9">
        <v>555</v>
      </c>
    </row>
    <row r="63" spans="2:9" x14ac:dyDescent="0.25">
      <c r="C63" s="4" t="s">
        <v>4</v>
      </c>
      <c r="D63" s="4">
        <v>6</v>
      </c>
      <c r="E63" s="3" t="s">
        <v>32</v>
      </c>
      <c r="F63" s="8">
        <v>1805</v>
      </c>
      <c r="G63" s="2">
        <v>375</v>
      </c>
      <c r="H63" s="2">
        <v>925</v>
      </c>
      <c r="I63" s="9">
        <v>1260</v>
      </c>
    </row>
    <row r="64" spans="2:9" x14ac:dyDescent="0.25">
      <c r="C64" s="4" t="s">
        <v>3</v>
      </c>
      <c r="D64" s="4">
        <v>6</v>
      </c>
      <c r="E64" s="3" t="s">
        <v>33</v>
      </c>
      <c r="F64" s="8">
        <v>720</v>
      </c>
      <c r="G64" s="2">
        <v>1145</v>
      </c>
      <c r="H64" s="2">
        <v>1325</v>
      </c>
      <c r="I64" s="9">
        <v>1600</v>
      </c>
    </row>
    <row r="65" spans="2:30" x14ac:dyDescent="0.25">
      <c r="C65" s="4" t="s">
        <v>15</v>
      </c>
      <c r="D65" s="4">
        <v>6</v>
      </c>
      <c r="E65" s="3" t="s">
        <v>34</v>
      </c>
      <c r="F65" s="8">
        <v>1300</v>
      </c>
      <c r="G65" s="2">
        <v>1275</v>
      </c>
      <c r="H65" s="2">
        <v>2105</v>
      </c>
      <c r="I65" s="9">
        <v>2325</v>
      </c>
    </row>
    <row r="66" spans="2:30" x14ac:dyDescent="0.25">
      <c r="C66" s="4" t="s">
        <v>14</v>
      </c>
      <c r="D66" s="4">
        <v>6</v>
      </c>
      <c r="E66" s="3" t="s">
        <v>35</v>
      </c>
      <c r="F66" s="10">
        <v>1200</v>
      </c>
      <c r="G66" s="11">
        <v>1445</v>
      </c>
      <c r="H66" s="11">
        <v>2190</v>
      </c>
      <c r="I66" s="12">
        <v>2540</v>
      </c>
    </row>
    <row r="68" spans="2:30" x14ac:dyDescent="0.25">
      <c r="AA68" t="s">
        <v>48</v>
      </c>
      <c r="AB68" t="s">
        <v>49</v>
      </c>
    </row>
    <row r="70" spans="2:30" s="1" customFormat="1" ht="15.75" thickBot="1" x14ac:dyDescent="0.3">
      <c r="C70" s="1" t="s">
        <v>6</v>
      </c>
      <c r="D70" s="1" t="s">
        <v>7</v>
      </c>
      <c r="E70" s="1" t="s">
        <v>8</v>
      </c>
      <c r="F70" s="1" t="s">
        <v>9</v>
      </c>
      <c r="G70" s="1" t="s">
        <v>39</v>
      </c>
      <c r="H70" s="1" t="s">
        <v>17</v>
      </c>
      <c r="I70" s="1" t="s">
        <v>18</v>
      </c>
      <c r="J70" s="1" t="s">
        <v>19</v>
      </c>
      <c r="K70" s="1" t="s">
        <v>20</v>
      </c>
      <c r="L70" s="1" t="s">
        <v>21</v>
      </c>
      <c r="M70" s="1" t="s">
        <v>22</v>
      </c>
      <c r="N70" s="1" t="s">
        <v>40</v>
      </c>
      <c r="O70" s="1" t="s">
        <v>24</v>
      </c>
      <c r="P70" s="1" t="s">
        <v>25</v>
      </c>
      <c r="Q70" s="1" t="s">
        <v>26</v>
      </c>
      <c r="R70" s="1" t="s">
        <v>27</v>
      </c>
      <c r="S70" s="1" t="s">
        <v>28</v>
      </c>
      <c r="T70" s="1" t="s">
        <v>41</v>
      </c>
      <c r="U70" s="1" t="s">
        <v>30</v>
      </c>
      <c r="V70" s="1" t="s">
        <v>31</v>
      </c>
      <c r="W70" s="1" t="s">
        <v>42</v>
      </c>
      <c r="X70" s="1" t="s">
        <v>33</v>
      </c>
      <c r="Y70" s="1" t="s">
        <v>34</v>
      </c>
      <c r="Z70" s="1" t="s">
        <v>35</v>
      </c>
    </row>
    <row r="71" spans="2:30" s="1" customFormat="1" ht="15.75" thickBot="1" x14ac:dyDescent="0.3">
      <c r="B71" s="1" t="s">
        <v>47</v>
      </c>
      <c r="C71" s="59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1"/>
      <c r="AA71" s="4"/>
      <c r="AB71" s="4"/>
      <c r="AC71" s="4"/>
    </row>
    <row r="72" spans="2:30" s="1" customFormat="1" x14ac:dyDescent="0.25"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4"/>
      <c r="AB72" s="4"/>
      <c r="AC72" s="63"/>
    </row>
    <row r="73" spans="2:30" s="1" customFormat="1" x14ac:dyDescent="0.25">
      <c r="B73" s="4" t="s">
        <v>43</v>
      </c>
      <c r="C73" s="4">
        <v>1</v>
      </c>
      <c r="D73" s="4"/>
      <c r="E73" s="4"/>
      <c r="F73" s="4">
        <v>1</v>
      </c>
      <c r="G73" s="4">
        <v>1</v>
      </c>
      <c r="H73" s="4"/>
      <c r="I73" s="4"/>
      <c r="J73" s="4"/>
      <c r="K73" s="4">
        <v>1</v>
      </c>
      <c r="L73" s="4">
        <v>1</v>
      </c>
      <c r="M73" s="4">
        <v>1</v>
      </c>
      <c r="N73" s="4"/>
      <c r="O73" s="4">
        <v>1</v>
      </c>
      <c r="P73" s="4"/>
      <c r="Q73" s="4">
        <v>1</v>
      </c>
      <c r="R73" s="4"/>
      <c r="S73" s="4">
        <v>1</v>
      </c>
      <c r="T73" s="4">
        <v>1</v>
      </c>
      <c r="U73" s="4"/>
      <c r="V73" s="4"/>
      <c r="W73" s="4"/>
      <c r="X73" s="4"/>
      <c r="Y73" s="4"/>
      <c r="Z73" s="4"/>
      <c r="AA73" s="4"/>
      <c r="AB73" s="4">
        <v>1</v>
      </c>
      <c r="AC73" s="64" t="s">
        <v>75</v>
      </c>
    </row>
    <row r="74" spans="2:30" x14ac:dyDescent="0.25">
      <c r="B74" s="4" t="s">
        <v>51</v>
      </c>
      <c r="E74" s="4">
        <v>1</v>
      </c>
      <c r="F74" s="4">
        <v>1</v>
      </c>
      <c r="G74" s="4">
        <v>1</v>
      </c>
      <c r="H74" s="4">
        <v>1</v>
      </c>
      <c r="J74" s="4"/>
      <c r="K74" s="4"/>
      <c r="L74" s="4"/>
      <c r="M74" s="4"/>
      <c r="N74" s="4"/>
      <c r="O74" s="4"/>
      <c r="P74" s="4">
        <v>1</v>
      </c>
      <c r="Q74" s="4"/>
      <c r="R74" s="4"/>
      <c r="S74" s="4"/>
      <c r="T74" s="4"/>
      <c r="U74" s="4"/>
      <c r="V74" s="62"/>
      <c r="W74" s="62"/>
      <c r="X74" s="62"/>
      <c r="Y74" s="62"/>
      <c r="Z74" s="62"/>
      <c r="AA74" s="62"/>
      <c r="AB74" s="55">
        <v>1</v>
      </c>
      <c r="AC74" s="64" t="s">
        <v>50</v>
      </c>
      <c r="AD74" s="13"/>
    </row>
    <row r="75" spans="2:30" x14ac:dyDescent="0.25">
      <c r="B75" s="4" t="s">
        <v>52</v>
      </c>
      <c r="D75" s="4">
        <v>1</v>
      </c>
      <c r="E75" s="4"/>
      <c r="J75" s="4"/>
      <c r="K75" s="4">
        <v>1</v>
      </c>
      <c r="L75" s="4"/>
      <c r="M75" s="4">
        <v>1</v>
      </c>
      <c r="N75" s="4">
        <v>1</v>
      </c>
      <c r="O75" s="4">
        <v>1</v>
      </c>
      <c r="P75" s="4"/>
      <c r="Q75" s="4"/>
      <c r="R75" s="4"/>
      <c r="S75" s="4"/>
      <c r="T75" s="4"/>
      <c r="U75" s="4"/>
      <c r="V75" s="62"/>
      <c r="W75" s="62">
        <v>1</v>
      </c>
      <c r="X75" s="62"/>
      <c r="Y75" s="62"/>
      <c r="Z75" s="62"/>
      <c r="AA75" s="62"/>
      <c r="AB75" s="55">
        <v>1</v>
      </c>
      <c r="AC75" s="64" t="s">
        <v>50</v>
      </c>
      <c r="AD75" s="13"/>
    </row>
    <row r="76" spans="2:30" x14ac:dyDescent="0.25">
      <c r="B76" s="4" t="s">
        <v>53</v>
      </c>
      <c r="E76" s="4"/>
      <c r="I76" s="4">
        <v>1</v>
      </c>
      <c r="J76" s="4"/>
      <c r="K76" s="4"/>
      <c r="L76" s="4">
        <v>1</v>
      </c>
      <c r="M76" s="4"/>
      <c r="N76" s="4"/>
      <c r="O76" s="4"/>
      <c r="P76" s="4"/>
      <c r="Q76" s="4"/>
      <c r="R76" s="4"/>
      <c r="S76" s="4"/>
      <c r="T76" s="4"/>
      <c r="U76" s="4"/>
      <c r="V76" s="4">
        <v>1</v>
      </c>
      <c r="W76" s="4"/>
      <c r="X76" s="4"/>
      <c r="Y76" s="4"/>
      <c r="Z76" s="4"/>
      <c r="AA76" s="4"/>
      <c r="AB76" s="55">
        <v>1</v>
      </c>
      <c r="AC76" s="64" t="s">
        <v>50</v>
      </c>
    </row>
    <row r="77" spans="2:30" x14ac:dyDescent="0.25">
      <c r="B77" s="4" t="s">
        <v>54</v>
      </c>
      <c r="E77" s="4"/>
      <c r="J77" s="4">
        <v>1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55">
        <v>1</v>
      </c>
      <c r="AC77" s="64" t="s">
        <v>50</v>
      </c>
    </row>
    <row r="78" spans="2:30" x14ac:dyDescent="0.25">
      <c r="B78" s="4" t="s">
        <v>55</v>
      </c>
      <c r="E78" s="4"/>
      <c r="J78" s="4"/>
      <c r="K78" s="4"/>
      <c r="L78" s="4"/>
      <c r="M78" s="4"/>
      <c r="N78" s="4"/>
      <c r="O78" s="4"/>
      <c r="P78" s="4"/>
      <c r="Q78" s="4">
        <v>1</v>
      </c>
      <c r="R78" s="4">
        <v>1</v>
      </c>
      <c r="S78" s="4"/>
      <c r="T78" s="4"/>
      <c r="U78" s="4"/>
      <c r="V78" s="4"/>
      <c r="W78" s="4"/>
      <c r="X78" s="4"/>
      <c r="Y78" s="4"/>
      <c r="Z78" s="4"/>
      <c r="AA78" s="4"/>
      <c r="AB78" s="55">
        <v>1</v>
      </c>
      <c r="AC78" s="64" t="s">
        <v>50</v>
      </c>
    </row>
    <row r="79" spans="2:30" x14ac:dyDescent="0.25">
      <c r="B79" s="4" t="s">
        <v>56</v>
      </c>
      <c r="E79" s="4"/>
      <c r="J79" s="4"/>
      <c r="K79" s="4"/>
      <c r="L79" s="4"/>
      <c r="M79" s="4"/>
      <c r="N79" s="4"/>
      <c r="O79" s="4"/>
      <c r="P79" s="4"/>
      <c r="Q79" s="4"/>
      <c r="R79" s="4"/>
      <c r="S79" s="4">
        <v>1</v>
      </c>
      <c r="T79" s="4">
        <v>1</v>
      </c>
      <c r="U79" s="4"/>
      <c r="V79" s="4"/>
      <c r="W79" s="4"/>
      <c r="X79" s="4"/>
      <c r="Y79" s="4"/>
      <c r="Z79" s="4"/>
      <c r="AA79" s="4"/>
      <c r="AB79" s="55">
        <v>1</v>
      </c>
      <c r="AC79" s="64" t="s">
        <v>50</v>
      </c>
    </row>
    <row r="80" spans="2:30" x14ac:dyDescent="0.25">
      <c r="B80" s="4" t="s">
        <v>57</v>
      </c>
      <c r="E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>
        <v>1</v>
      </c>
      <c r="V80" s="4"/>
      <c r="W80" s="4"/>
      <c r="X80" s="4"/>
      <c r="Y80" s="4"/>
      <c r="Z80" s="4">
        <v>1</v>
      </c>
      <c r="AA80" s="4"/>
      <c r="AB80" s="55">
        <v>1</v>
      </c>
      <c r="AC80" s="64" t="s">
        <v>50</v>
      </c>
    </row>
    <row r="81" spans="2:29" x14ac:dyDescent="0.25">
      <c r="B81" s="4" t="s">
        <v>3</v>
      </c>
      <c r="C81" s="4">
        <v>1</v>
      </c>
      <c r="E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>
        <v>1</v>
      </c>
      <c r="Y81" s="4"/>
      <c r="Z81" s="4"/>
      <c r="AA81" s="4"/>
      <c r="AB81" s="55">
        <v>1</v>
      </c>
      <c r="AC81" s="64" t="s">
        <v>50</v>
      </c>
    </row>
    <row r="82" spans="2:29" x14ac:dyDescent="0.25">
      <c r="B82" s="4" t="s">
        <v>15</v>
      </c>
      <c r="E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>
        <v>1</v>
      </c>
      <c r="Z82" s="4"/>
      <c r="AA82" s="4"/>
      <c r="AB82" s="55">
        <v>1</v>
      </c>
      <c r="AC82" s="64" t="s">
        <v>50</v>
      </c>
    </row>
    <row r="83" spans="2:29" x14ac:dyDescent="0.25">
      <c r="B83" s="4" t="s">
        <v>58</v>
      </c>
      <c r="C83" s="4">
        <v>1</v>
      </c>
      <c r="D83" s="4">
        <v>1</v>
      </c>
      <c r="E83" s="4">
        <v>1</v>
      </c>
      <c r="F83" s="4">
        <v>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55">
        <v>1</v>
      </c>
      <c r="AC83" s="64" t="s">
        <v>75</v>
      </c>
    </row>
    <row r="84" spans="2:29" x14ac:dyDescent="0.25">
      <c r="B84" s="4" t="s">
        <v>59</v>
      </c>
      <c r="E84" s="4"/>
      <c r="G84" s="4">
        <v>1</v>
      </c>
      <c r="H84" s="4">
        <v>1</v>
      </c>
      <c r="I84" s="4">
        <v>1</v>
      </c>
      <c r="J84" s="4">
        <v>1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55">
        <v>1</v>
      </c>
      <c r="AC84" s="64" t="s">
        <v>75</v>
      </c>
    </row>
    <row r="85" spans="2:29" x14ac:dyDescent="0.25">
      <c r="B85" s="4" t="s">
        <v>60</v>
      </c>
      <c r="E85" s="4"/>
      <c r="J85" s="4"/>
      <c r="K85" s="4">
        <v>1</v>
      </c>
      <c r="L85" s="4">
        <v>1</v>
      </c>
      <c r="M85" s="4">
        <v>1</v>
      </c>
      <c r="N85" s="4">
        <v>1</v>
      </c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55">
        <v>1</v>
      </c>
      <c r="AC85" s="64" t="s">
        <v>75</v>
      </c>
    </row>
    <row r="86" spans="2:29" x14ac:dyDescent="0.25">
      <c r="B86" s="4" t="s">
        <v>61</v>
      </c>
      <c r="E86" s="4"/>
      <c r="J86" s="4"/>
      <c r="K86" s="4"/>
      <c r="L86" s="4"/>
      <c r="M86" s="4"/>
      <c r="N86" s="4"/>
      <c r="O86" s="4">
        <v>1</v>
      </c>
      <c r="P86" s="4">
        <v>1</v>
      </c>
      <c r="Q86" s="4">
        <v>1</v>
      </c>
      <c r="R86" s="4">
        <v>1</v>
      </c>
      <c r="S86" s="4"/>
      <c r="T86" s="4"/>
      <c r="U86" s="4"/>
      <c r="V86" s="4"/>
      <c r="W86" s="4"/>
      <c r="X86" s="4"/>
      <c r="Y86" s="4"/>
      <c r="Z86" s="4"/>
      <c r="AA86" s="4"/>
      <c r="AB86" s="55">
        <v>1</v>
      </c>
      <c r="AC86" s="64" t="s">
        <v>75</v>
      </c>
    </row>
    <row r="87" spans="2:29" x14ac:dyDescent="0.25">
      <c r="B87" s="4" t="s">
        <v>62</v>
      </c>
      <c r="E87" s="4"/>
      <c r="J87" s="4"/>
      <c r="K87" s="4"/>
      <c r="L87" s="4"/>
      <c r="M87" s="4"/>
      <c r="N87" s="4"/>
      <c r="O87" s="4"/>
      <c r="P87" s="4"/>
      <c r="Q87" s="4"/>
      <c r="R87" s="4"/>
      <c r="S87" s="4">
        <v>1</v>
      </c>
      <c r="T87" s="4">
        <v>1</v>
      </c>
      <c r="U87" s="4">
        <v>1</v>
      </c>
      <c r="V87" s="4">
        <v>1</v>
      </c>
      <c r="W87" s="4"/>
      <c r="X87" s="4"/>
      <c r="Y87" s="4"/>
      <c r="Z87" s="4"/>
      <c r="AA87" s="4"/>
      <c r="AB87" s="55">
        <v>1</v>
      </c>
      <c r="AC87" s="64" t="s">
        <v>75</v>
      </c>
    </row>
    <row r="88" spans="2:29" x14ac:dyDescent="0.25">
      <c r="B88" s="4" t="s">
        <v>63</v>
      </c>
      <c r="E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>
        <v>1</v>
      </c>
      <c r="X88" s="4">
        <v>1</v>
      </c>
      <c r="Y88" s="4">
        <v>1</v>
      </c>
      <c r="Z88" s="4">
        <v>1</v>
      </c>
      <c r="AA88" s="4"/>
      <c r="AB88" s="55">
        <v>1</v>
      </c>
      <c r="AC88" s="64" t="s">
        <v>75</v>
      </c>
    </row>
    <row r="89" spans="2:29" x14ac:dyDescent="0.25">
      <c r="E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2:29" x14ac:dyDescent="0.25">
      <c r="E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2:29" x14ac:dyDescent="0.25">
      <c r="E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2:29" x14ac:dyDescent="0.25">
      <c r="E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A1F7-E893-4CE1-88A1-5F17245A875D}">
  <dimension ref="A1:AE60"/>
  <sheetViews>
    <sheetView zoomScale="90" zoomScaleNormal="90" workbookViewId="0">
      <selection activeCell="D36" sqref="D36:D45"/>
    </sheetView>
  </sheetViews>
  <sheetFormatPr defaultRowHeight="15" x14ac:dyDescent="0.25"/>
  <cols>
    <col min="1" max="1" width="9.42578125" customWidth="1"/>
    <col min="2" max="2" width="7" bestFit="1" customWidth="1"/>
    <col min="3" max="3" width="5.28515625" bestFit="1" customWidth="1"/>
    <col min="4" max="4" width="14.5703125" bestFit="1" customWidth="1"/>
    <col min="5" max="5" width="10" bestFit="1" customWidth="1"/>
    <col min="6" max="6" width="7.85546875" bestFit="1" customWidth="1"/>
    <col min="7" max="7" width="8.28515625" bestFit="1" customWidth="1"/>
    <col min="8" max="8" width="10.28515625" bestFit="1" customWidth="1"/>
    <col min="10" max="10" width="9.140625" style="31"/>
    <col min="11" max="11" width="14.5703125" style="31" bestFit="1" customWidth="1"/>
    <col min="12" max="17" width="10.140625" style="31" customWidth="1"/>
    <col min="18" max="20" width="9.140625" style="31"/>
  </cols>
  <sheetData>
    <row r="1" spans="1:17" x14ac:dyDescent="0.25">
      <c r="A1" s="4" t="s">
        <v>44</v>
      </c>
      <c r="B1" s="4"/>
      <c r="C1" s="4"/>
      <c r="E1" s="4"/>
      <c r="F1" s="4"/>
      <c r="G1" s="4"/>
      <c r="H1" s="4"/>
    </row>
    <row r="2" spans="1:17" x14ac:dyDescent="0.25">
      <c r="A2" s="4"/>
      <c r="B2" s="4"/>
      <c r="C2" s="4"/>
      <c r="E2" s="4" t="s">
        <v>64</v>
      </c>
      <c r="F2" s="4" t="s">
        <v>65</v>
      </c>
      <c r="G2" s="4" t="s">
        <v>66</v>
      </c>
      <c r="H2" s="4" t="s">
        <v>67</v>
      </c>
    </row>
    <row r="3" spans="1:17" x14ac:dyDescent="0.25">
      <c r="A3" s="4"/>
      <c r="B3" s="4"/>
      <c r="C3" s="4"/>
      <c r="D3" t="s">
        <v>0</v>
      </c>
      <c r="E3" s="4">
        <v>5</v>
      </c>
      <c r="F3" s="4"/>
      <c r="G3" s="4"/>
      <c r="H3" s="4">
        <v>2</v>
      </c>
      <c r="K3" s="31" t="s">
        <v>68</v>
      </c>
      <c r="L3" s="31">
        <f>SUMPRODUCT(E7:H26,L7:O26)</f>
        <v>17950</v>
      </c>
    </row>
    <row r="4" spans="1:17" x14ac:dyDescent="0.25">
      <c r="A4" s="4"/>
      <c r="B4" s="4"/>
      <c r="C4" s="4"/>
      <c r="D4" t="s">
        <v>1</v>
      </c>
      <c r="E4" s="4" t="s">
        <v>3</v>
      </c>
      <c r="F4" s="4" t="s">
        <v>4</v>
      </c>
      <c r="G4" s="4" t="s">
        <v>5</v>
      </c>
      <c r="H4" s="4" t="s">
        <v>5</v>
      </c>
      <c r="K4" s="56"/>
      <c r="L4" s="56"/>
      <c r="M4" s="56"/>
      <c r="N4" s="56"/>
    </row>
    <row r="5" spans="1:17" x14ac:dyDescent="0.25">
      <c r="A5" s="4"/>
      <c r="B5" s="4"/>
      <c r="C5" s="31"/>
      <c r="D5" s="47" t="s">
        <v>2</v>
      </c>
      <c r="E5" s="48">
        <v>1</v>
      </c>
      <c r="F5" s="48">
        <v>1</v>
      </c>
      <c r="G5" s="48">
        <v>1</v>
      </c>
      <c r="H5" s="48">
        <v>1</v>
      </c>
      <c r="K5" s="4"/>
      <c r="L5" s="4"/>
      <c r="M5" s="4"/>
      <c r="N5" s="4"/>
    </row>
    <row r="6" spans="1:17" ht="15.75" thickBot="1" x14ac:dyDescent="0.3">
      <c r="A6" s="4" t="s">
        <v>0</v>
      </c>
      <c r="B6" s="4" t="s">
        <v>1</v>
      </c>
      <c r="C6" s="46" t="s">
        <v>2</v>
      </c>
      <c r="D6" s="3"/>
      <c r="E6" s="4" t="s">
        <v>6</v>
      </c>
      <c r="F6" s="4" t="s">
        <v>7</v>
      </c>
      <c r="G6" s="4" t="s">
        <v>8</v>
      </c>
      <c r="H6" s="4" t="s">
        <v>9</v>
      </c>
      <c r="K6" s="34"/>
      <c r="L6" s="35" t="s">
        <v>6</v>
      </c>
      <c r="M6" s="35" t="s">
        <v>7</v>
      </c>
      <c r="N6" s="35" t="s">
        <v>8</v>
      </c>
      <c r="O6" s="35" t="s">
        <v>9</v>
      </c>
      <c r="P6" s="35" t="s">
        <v>38</v>
      </c>
      <c r="Q6" s="57" t="s">
        <v>45</v>
      </c>
    </row>
    <row r="7" spans="1:17" x14ac:dyDescent="0.25">
      <c r="A7" s="4">
        <v>2</v>
      </c>
      <c r="B7" s="4" t="s">
        <v>5</v>
      </c>
      <c r="C7" s="46">
        <v>2</v>
      </c>
      <c r="D7" s="3" t="s">
        <v>16</v>
      </c>
      <c r="E7" s="5">
        <v>2500</v>
      </c>
      <c r="F7" s="6">
        <v>1120</v>
      </c>
      <c r="G7" s="6">
        <v>320</v>
      </c>
      <c r="H7" s="7">
        <v>180</v>
      </c>
      <c r="K7" s="34" t="s">
        <v>16</v>
      </c>
      <c r="L7" s="37">
        <v>0</v>
      </c>
      <c r="M7" s="38">
        <v>0</v>
      </c>
      <c r="N7" s="38">
        <v>0</v>
      </c>
      <c r="O7" s="39">
        <v>1</v>
      </c>
      <c r="P7" s="35">
        <f>SUM(L7:O7)</f>
        <v>1</v>
      </c>
      <c r="Q7" s="57">
        <v>1</v>
      </c>
    </row>
    <row r="8" spans="1:17" x14ac:dyDescent="0.25">
      <c r="A8" s="4"/>
      <c r="B8" s="4" t="s">
        <v>5</v>
      </c>
      <c r="C8" s="46">
        <v>2</v>
      </c>
      <c r="D8" s="3" t="s">
        <v>17</v>
      </c>
      <c r="E8" s="8">
        <v>2025</v>
      </c>
      <c r="F8" s="2">
        <v>785</v>
      </c>
      <c r="G8" s="2">
        <v>415</v>
      </c>
      <c r="H8" s="9">
        <v>575</v>
      </c>
      <c r="K8" s="34" t="s">
        <v>17</v>
      </c>
      <c r="L8" s="41">
        <v>1</v>
      </c>
      <c r="M8" s="35">
        <v>0</v>
      </c>
      <c r="N8" s="35">
        <v>0</v>
      </c>
      <c r="O8" s="42">
        <v>0</v>
      </c>
      <c r="P8" s="35">
        <f t="shared" ref="P8:P26" si="0">SUM(L8:O8)</f>
        <v>1</v>
      </c>
      <c r="Q8" s="57">
        <v>1</v>
      </c>
    </row>
    <row r="9" spans="1:17" x14ac:dyDescent="0.25">
      <c r="A9" s="4"/>
      <c r="B9" s="4" t="s">
        <v>10</v>
      </c>
      <c r="C9" s="46">
        <v>2</v>
      </c>
      <c r="D9" s="3" t="s">
        <v>18</v>
      </c>
      <c r="E9" s="8">
        <v>2360</v>
      </c>
      <c r="F9" s="2">
        <v>645</v>
      </c>
      <c r="G9" s="2">
        <v>685</v>
      </c>
      <c r="H9" s="9">
        <v>700</v>
      </c>
      <c r="K9" s="34" t="s">
        <v>18</v>
      </c>
      <c r="L9" s="41">
        <v>0</v>
      </c>
      <c r="M9" s="35">
        <v>0</v>
      </c>
      <c r="N9" s="35">
        <v>1</v>
      </c>
      <c r="O9" s="42">
        <v>0</v>
      </c>
      <c r="P9" s="35">
        <f t="shared" si="0"/>
        <v>1</v>
      </c>
      <c r="Q9" s="57">
        <v>1</v>
      </c>
    </row>
    <row r="10" spans="1:17" x14ac:dyDescent="0.25">
      <c r="A10" s="4"/>
      <c r="B10" s="4" t="s">
        <v>11</v>
      </c>
      <c r="C10" s="46">
        <v>2</v>
      </c>
      <c r="D10" s="3" t="s">
        <v>19</v>
      </c>
      <c r="E10" s="8">
        <v>2460</v>
      </c>
      <c r="F10" s="2">
        <v>230</v>
      </c>
      <c r="G10" s="2">
        <v>1075</v>
      </c>
      <c r="H10" s="9">
        <v>1330</v>
      </c>
      <c r="K10" s="34" t="s">
        <v>19</v>
      </c>
      <c r="L10" s="41">
        <v>0</v>
      </c>
      <c r="M10" s="35">
        <v>1</v>
      </c>
      <c r="N10" s="35">
        <v>0</v>
      </c>
      <c r="O10" s="42">
        <v>0</v>
      </c>
      <c r="P10" s="35">
        <f t="shared" si="0"/>
        <v>1</v>
      </c>
      <c r="Q10" s="57">
        <v>1</v>
      </c>
    </row>
    <row r="11" spans="1:17" x14ac:dyDescent="0.25">
      <c r="A11" s="4">
        <v>5</v>
      </c>
      <c r="B11" s="4" t="s">
        <v>4</v>
      </c>
      <c r="C11" s="46">
        <v>3</v>
      </c>
      <c r="D11" s="3" t="s">
        <v>20</v>
      </c>
      <c r="E11" s="8">
        <v>1875</v>
      </c>
      <c r="F11" s="2">
        <v>510</v>
      </c>
      <c r="G11" s="2">
        <v>525</v>
      </c>
      <c r="H11" s="9">
        <v>755</v>
      </c>
      <c r="K11" s="34" t="s">
        <v>20</v>
      </c>
      <c r="L11" s="41">
        <v>1</v>
      </c>
      <c r="M11" s="35">
        <v>0</v>
      </c>
      <c r="N11" s="35">
        <v>0</v>
      </c>
      <c r="O11" s="42">
        <v>0</v>
      </c>
      <c r="P11" s="35">
        <f t="shared" si="0"/>
        <v>1</v>
      </c>
      <c r="Q11" s="57">
        <v>1</v>
      </c>
    </row>
    <row r="12" spans="1:17" x14ac:dyDescent="0.25">
      <c r="A12" s="4">
        <v>1</v>
      </c>
      <c r="B12" s="4" t="s">
        <v>10</v>
      </c>
      <c r="C12" s="46">
        <v>3</v>
      </c>
      <c r="D12" s="3" t="s">
        <v>21</v>
      </c>
      <c r="E12" s="8">
        <v>2415</v>
      </c>
      <c r="F12" s="2">
        <v>425</v>
      </c>
      <c r="G12" s="2">
        <v>810</v>
      </c>
      <c r="H12" s="9">
        <v>975</v>
      </c>
      <c r="K12" s="34" t="s">
        <v>21</v>
      </c>
      <c r="L12" s="41">
        <v>0</v>
      </c>
      <c r="M12" s="35">
        <v>0</v>
      </c>
      <c r="N12" s="35">
        <v>1</v>
      </c>
      <c r="O12" s="42">
        <v>0</v>
      </c>
      <c r="P12" s="35">
        <f t="shared" si="0"/>
        <v>1</v>
      </c>
      <c r="Q12" s="57">
        <v>1</v>
      </c>
    </row>
    <row r="13" spans="1:17" x14ac:dyDescent="0.25">
      <c r="A13" s="4">
        <v>2</v>
      </c>
      <c r="B13" s="4" t="s">
        <v>4</v>
      </c>
      <c r="C13" s="46">
        <v>3</v>
      </c>
      <c r="D13" s="3" t="s">
        <v>22</v>
      </c>
      <c r="E13" s="8">
        <v>2385</v>
      </c>
      <c r="F13" s="2">
        <v>195</v>
      </c>
      <c r="G13" s="2">
        <v>1165</v>
      </c>
      <c r="H13" s="9">
        <v>1390</v>
      </c>
      <c r="K13" s="34" t="s">
        <v>22</v>
      </c>
      <c r="L13" s="41">
        <v>0</v>
      </c>
      <c r="M13" s="35">
        <v>1</v>
      </c>
      <c r="N13" s="35">
        <v>0</v>
      </c>
      <c r="O13" s="42">
        <v>0</v>
      </c>
      <c r="P13" s="35">
        <f t="shared" si="0"/>
        <v>1</v>
      </c>
      <c r="Q13" s="57">
        <v>1</v>
      </c>
    </row>
    <row r="14" spans="1:17" x14ac:dyDescent="0.25">
      <c r="A14" s="4"/>
      <c r="B14" s="4" t="s">
        <v>4</v>
      </c>
      <c r="C14" s="46">
        <v>3</v>
      </c>
      <c r="D14" s="3" t="s">
        <v>23</v>
      </c>
      <c r="E14" s="8">
        <v>2480</v>
      </c>
      <c r="F14" s="2">
        <v>1200</v>
      </c>
      <c r="G14" s="2">
        <v>565</v>
      </c>
      <c r="H14" s="9">
        <v>185</v>
      </c>
      <c r="K14" s="34" t="s">
        <v>23</v>
      </c>
      <c r="L14" s="41">
        <v>0</v>
      </c>
      <c r="M14" s="35">
        <v>0</v>
      </c>
      <c r="N14" s="35">
        <v>0</v>
      </c>
      <c r="O14" s="42">
        <v>1</v>
      </c>
      <c r="P14" s="35">
        <f t="shared" si="0"/>
        <v>1</v>
      </c>
      <c r="Q14" s="57">
        <v>1</v>
      </c>
    </row>
    <row r="15" spans="1:17" x14ac:dyDescent="0.25">
      <c r="A15" s="4">
        <v>2</v>
      </c>
      <c r="B15" s="4" t="s">
        <v>4</v>
      </c>
      <c r="C15" s="46">
        <v>4</v>
      </c>
      <c r="D15" s="3" t="s">
        <v>24</v>
      </c>
      <c r="E15" s="8">
        <v>2075</v>
      </c>
      <c r="F15" s="2">
        <v>280</v>
      </c>
      <c r="G15" s="2">
        <v>745</v>
      </c>
      <c r="H15" s="9">
        <v>1025</v>
      </c>
      <c r="K15" s="34" t="s">
        <v>24</v>
      </c>
      <c r="L15" s="41">
        <v>1</v>
      </c>
      <c r="M15" s="35">
        <v>0</v>
      </c>
      <c r="N15" s="35">
        <v>0</v>
      </c>
      <c r="O15" s="42">
        <v>0</v>
      </c>
      <c r="P15" s="35">
        <f t="shared" si="0"/>
        <v>1</v>
      </c>
      <c r="Q15" s="57">
        <v>1</v>
      </c>
    </row>
    <row r="16" spans="1:17" x14ac:dyDescent="0.25">
      <c r="A16" s="4"/>
      <c r="B16" s="4" t="s">
        <v>5</v>
      </c>
      <c r="C16" s="46">
        <v>4</v>
      </c>
      <c r="D16" s="3" t="s">
        <v>25</v>
      </c>
      <c r="E16" s="8">
        <v>2360</v>
      </c>
      <c r="F16" s="2">
        <v>950</v>
      </c>
      <c r="G16" s="2">
        <v>190</v>
      </c>
      <c r="H16" s="9">
        <v>275</v>
      </c>
      <c r="K16" s="34" t="s">
        <v>25</v>
      </c>
      <c r="L16" s="41">
        <v>0</v>
      </c>
      <c r="M16" s="35">
        <v>0</v>
      </c>
      <c r="N16" s="35">
        <v>1</v>
      </c>
      <c r="O16" s="42">
        <v>0</v>
      </c>
      <c r="P16" s="35">
        <f t="shared" si="0"/>
        <v>1</v>
      </c>
      <c r="Q16" s="57">
        <v>1</v>
      </c>
    </row>
    <row r="17" spans="1:30" x14ac:dyDescent="0.25">
      <c r="A17" s="4">
        <v>1</v>
      </c>
      <c r="B17" s="4" t="s">
        <v>12</v>
      </c>
      <c r="C17" s="46">
        <v>4</v>
      </c>
      <c r="D17" s="3" t="s">
        <v>26</v>
      </c>
      <c r="E17" s="8">
        <v>2670</v>
      </c>
      <c r="F17" s="2">
        <v>1305</v>
      </c>
      <c r="G17" s="2">
        <v>645</v>
      </c>
      <c r="H17" s="9">
        <v>200</v>
      </c>
      <c r="K17" s="34" t="s">
        <v>26</v>
      </c>
      <c r="L17" s="41">
        <v>0</v>
      </c>
      <c r="M17" s="35">
        <v>0</v>
      </c>
      <c r="N17" s="35">
        <v>0</v>
      </c>
      <c r="O17" s="42">
        <v>1</v>
      </c>
      <c r="P17" s="35">
        <f t="shared" si="0"/>
        <v>1</v>
      </c>
      <c r="Q17" s="57">
        <v>1</v>
      </c>
    </row>
    <row r="18" spans="1:30" x14ac:dyDescent="0.25">
      <c r="A18" s="4"/>
      <c r="B18" s="4" t="s">
        <v>12</v>
      </c>
      <c r="C18" s="46">
        <v>4</v>
      </c>
      <c r="D18" s="3" t="s">
        <v>27</v>
      </c>
      <c r="E18" s="8">
        <v>3135</v>
      </c>
      <c r="F18" s="2">
        <v>1180</v>
      </c>
      <c r="G18" s="2">
        <v>1185</v>
      </c>
      <c r="H18" s="9">
        <v>1195</v>
      </c>
      <c r="K18" s="34" t="s">
        <v>27</v>
      </c>
      <c r="L18" s="41">
        <v>0</v>
      </c>
      <c r="M18" s="35">
        <v>1</v>
      </c>
      <c r="N18" s="35">
        <v>0</v>
      </c>
      <c r="O18" s="42">
        <v>0</v>
      </c>
      <c r="P18" s="35">
        <f t="shared" si="0"/>
        <v>1</v>
      </c>
      <c r="Q18" s="57">
        <v>1</v>
      </c>
    </row>
    <row r="19" spans="1:30" x14ac:dyDescent="0.25">
      <c r="A19" s="4">
        <v>5</v>
      </c>
      <c r="B19" s="4" t="s">
        <v>13</v>
      </c>
      <c r="C19" s="46">
        <v>5</v>
      </c>
      <c r="D19" s="3" t="s">
        <v>28</v>
      </c>
      <c r="E19" s="8">
        <v>2945</v>
      </c>
      <c r="F19" s="2">
        <v>1605</v>
      </c>
      <c r="G19" s="2">
        <v>770</v>
      </c>
      <c r="H19" s="9">
        <v>590</v>
      </c>
      <c r="K19" s="34" t="s">
        <v>28</v>
      </c>
      <c r="L19" s="41">
        <v>0</v>
      </c>
      <c r="M19" s="35">
        <v>0</v>
      </c>
      <c r="N19" s="35">
        <v>0</v>
      </c>
      <c r="O19" s="42">
        <v>1</v>
      </c>
      <c r="P19" s="35">
        <f t="shared" si="0"/>
        <v>1</v>
      </c>
      <c r="Q19" s="57">
        <v>1</v>
      </c>
    </row>
    <row r="20" spans="1:30" x14ac:dyDescent="0.25">
      <c r="A20" s="4">
        <v>3</v>
      </c>
      <c r="B20" s="4" t="s">
        <v>13</v>
      </c>
      <c r="C20" s="46">
        <v>5</v>
      </c>
      <c r="D20" s="3" t="s">
        <v>29</v>
      </c>
      <c r="E20" s="8">
        <v>1825</v>
      </c>
      <c r="F20" s="2">
        <v>715</v>
      </c>
      <c r="G20" s="2">
        <v>480</v>
      </c>
      <c r="H20" s="9">
        <v>745</v>
      </c>
      <c r="K20" s="34" t="s">
        <v>29</v>
      </c>
      <c r="L20" s="41">
        <v>0</v>
      </c>
      <c r="M20" s="35">
        <v>1</v>
      </c>
      <c r="N20" s="35">
        <v>0</v>
      </c>
      <c r="O20" s="42">
        <v>0</v>
      </c>
      <c r="P20" s="35">
        <f t="shared" si="0"/>
        <v>1</v>
      </c>
      <c r="Q20" s="57">
        <v>1</v>
      </c>
    </row>
    <row r="21" spans="1:30" x14ac:dyDescent="0.25">
      <c r="A21" s="4"/>
      <c r="B21" s="4" t="s">
        <v>14</v>
      </c>
      <c r="C21" s="46">
        <v>5</v>
      </c>
      <c r="D21" s="3" t="s">
        <v>30</v>
      </c>
      <c r="E21" s="8">
        <v>1370</v>
      </c>
      <c r="F21" s="2">
        <v>845</v>
      </c>
      <c r="G21" s="2">
        <v>1020</v>
      </c>
      <c r="H21" s="9">
        <v>1305</v>
      </c>
      <c r="K21" s="34" t="s">
        <v>30</v>
      </c>
      <c r="L21" s="41">
        <v>1</v>
      </c>
      <c r="M21" s="35">
        <v>0</v>
      </c>
      <c r="N21" s="35">
        <v>0</v>
      </c>
      <c r="O21" s="42">
        <v>0</v>
      </c>
      <c r="P21" s="35">
        <f t="shared" si="0"/>
        <v>1</v>
      </c>
      <c r="Q21" s="57">
        <v>1</v>
      </c>
    </row>
    <row r="22" spans="1:30" x14ac:dyDescent="0.25">
      <c r="A22" s="4"/>
      <c r="B22" s="4" t="s">
        <v>10</v>
      </c>
      <c r="C22" s="46">
        <v>5</v>
      </c>
      <c r="D22" s="3" t="s">
        <v>31</v>
      </c>
      <c r="E22" s="8">
        <v>2575</v>
      </c>
      <c r="F22" s="2">
        <v>740</v>
      </c>
      <c r="G22" s="2">
        <v>445</v>
      </c>
      <c r="H22" s="9">
        <v>555</v>
      </c>
      <c r="K22" s="34" t="s">
        <v>31</v>
      </c>
      <c r="L22" s="41">
        <v>0</v>
      </c>
      <c r="M22" s="35">
        <v>0</v>
      </c>
      <c r="N22" s="35">
        <v>1</v>
      </c>
      <c r="O22" s="42">
        <v>0</v>
      </c>
      <c r="P22" s="35">
        <f t="shared" si="0"/>
        <v>1</v>
      </c>
      <c r="Q22" s="57">
        <v>1</v>
      </c>
    </row>
    <row r="23" spans="1:30" x14ac:dyDescent="0.25">
      <c r="A23" s="4"/>
      <c r="B23" s="4" t="s">
        <v>4</v>
      </c>
      <c r="C23" s="46">
        <v>6</v>
      </c>
      <c r="D23" s="3" t="s">
        <v>32</v>
      </c>
      <c r="E23" s="8">
        <v>1805</v>
      </c>
      <c r="F23" s="2">
        <v>375</v>
      </c>
      <c r="G23" s="2">
        <v>925</v>
      </c>
      <c r="H23" s="9">
        <v>1260</v>
      </c>
      <c r="K23" s="34" t="s">
        <v>32</v>
      </c>
      <c r="L23" s="41">
        <v>0</v>
      </c>
      <c r="M23" s="35">
        <v>0</v>
      </c>
      <c r="N23" s="35">
        <v>1</v>
      </c>
      <c r="O23" s="42">
        <v>0</v>
      </c>
      <c r="P23" s="35">
        <f t="shared" si="0"/>
        <v>1</v>
      </c>
      <c r="Q23" s="57">
        <v>1</v>
      </c>
    </row>
    <row r="24" spans="1:30" x14ac:dyDescent="0.25">
      <c r="A24" s="4"/>
      <c r="B24" s="4" t="s">
        <v>3</v>
      </c>
      <c r="C24" s="46">
        <v>6</v>
      </c>
      <c r="D24" s="3" t="s">
        <v>33</v>
      </c>
      <c r="E24" s="8">
        <v>720</v>
      </c>
      <c r="F24" s="2">
        <v>1145</v>
      </c>
      <c r="G24" s="2">
        <v>1325</v>
      </c>
      <c r="H24" s="9">
        <v>1600</v>
      </c>
      <c r="K24" s="34" t="s">
        <v>33</v>
      </c>
      <c r="L24" s="41">
        <v>0</v>
      </c>
      <c r="M24" s="35">
        <v>0</v>
      </c>
      <c r="N24" s="35">
        <v>0</v>
      </c>
      <c r="O24" s="42">
        <v>1</v>
      </c>
      <c r="P24" s="35">
        <f t="shared" si="0"/>
        <v>1</v>
      </c>
      <c r="Q24" s="57">
        <v>1</v>
      </c>
    </row>
    <row r="25" spans="1:30" x14ac:dyDescent="0.25">
      <c r="A25" s="4"/>
      <c r="B25" s="4" t="s">
        <v>15</v>
      </c>
      <c r="C25" s="46">
        <v>6</v>
      </c>
      <c r="D25" s="3" t="s">
        <v>34</v>
      </c>
      <c r="E25" s="8">
        <v>1300</v>
      </c>
      <c r="F25" s="2">
        <v>1275</v>
      </c>
      <c r="G25" s="2">
        <v>2105</v>
      </c>
      <c r="H25" s="9">
        <v>2325</v>
      </c>
      <c r="K25" s="34" t="s">
        <v>34</v>
      </c>
      <c r="L25" s="41">
        <v>0</v>
      </c>
      <c r="M25" s="35">
        <v>1</v>
      </c>
      <c r="N25" s="35">
        <v>0</v>
      </c>
      <c r="O25" s="42">
        <v>0</v>
      </c>
      <c r="P25" s="35">
        <f t="shared" si="0"/>
        <v>1</v>
      </c>
      <c r="Q25" s="57">
        <v>1</v>
      </c>
    </row>
    <row r="26" spans="1:30" ht="15.75" thickBot="1" x14ac:dyDescent="0.3">
      <c r="A26" s="4"/>
      <c r="B26" s="4" t="s">
        <v>14</v>
      </c>
      <c r="C26" s="46">
        <v>6</v>
      </c>
      <c r="D26" s="3" t="s">
        <v>35</v>
      </c>
      <c r="E26" s="10">
        <v>1200</v>
      </c>
      <c r="F26" s="11">
        <v>1445</v>
      </c>
      <c r="G26" s="11">
        <v>2190</v>
      </c>
      <c r="H26" s="12">
        <v>2540</v>
      </c>
      <c r="K26" s="34" t="s">
        <v>35</v>
      </c>
      <c r="L26" s="43">
        <v>1</v>
      </c>
      <c r="M26" s="44">
        <v>0</v>
      </c>
      <c r="N26" s="44">
        <v>0</v>
      </c>
      <c r="O26" s="45">
        <v>0</v>
      </c>
      <c r="P26" s="35">
        <f t="shared" si="0"/>
        <v>1</v>
      </c>
      <c r="Q26" s="57">
        <v>1</v>
      </c>
    </row>
    <row r="27" spans="1:30" x14ac:dyDescent="0.25">
      <c r="A27" s="4"/>
      <c r="B27" s="4"/>
      <c r="K27" s="58" t="s">
        <v>38</v>
      </c>
      <c r="L27" s="35">
        <f>SUM(L7:L26)</f>
        <v>5</v>
      </c>
      <c r="M27" s="35">
        <f t="shared" ref="M27:O27" si="1">SUM(M7:M26)</f>
        <v>5</v>
      </c>
      <c r="N27" s="35">
        <f t="shared" si="1"/>
        <v>5</v>
      </c>
      <c r="O27" s="35">
        <f t="shared" si="1"/>
        <v>5</v>
      </c>
      <c r="P27" s="35"/>
      <c r="Q27" s="57"/>
    </row>
    <row r="28" spans="1:30" x14ac:dyDescent="0.25">
      <c r="A28" s="4"/>
      <c r="B28" s="4"/>
      <c r="K28" s="58" t="s">
        <v>74</v>
      </c>
      <c r="L28" s="35">
        <v>5</v>
      </c>
      <c r="M28" s="35">
        <v>5</v>
      </c>
      <c r="N28" s="35">
        <v>5</v>
      </c>
      <c r="O28" s="35">
        <v>5</v>
      </c>
      <c r="P28" s="35"/>
      <c r="Q28" s="57"/>
    </row>
    <row r="29" spans="1:30" x14ac:dyDescent="0.25">
      <c r="E29" s="4"/>
      <c r="F29" s="4"/>
      <c r="G29" s="4"/>
      <c r="H29" s="4"/>
      <c r="I29" s="4"/>
    </row>
    <row r="30" spans="1:30" x14ac:dyDescent="0.25">
      <c r="E30" s="4"/>
      <c r="F30" s="4"/>
      <c r="G30" s="4"/>
      <c r="H30" s="4"/>
      <c r="I30" s="4"/>
    </row>
    <row r="31" spans="1:30" x14ac:dyDescent="0.25">
      <c r="E31" s="55"/>
      <c r="F31" s="55"/>
      <c r="G31" s="55"/>
      <c r="H31" s="5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t="s">
        <v>48</v>
      </c>
      <c r="AD31" t="s">
        <v>49</v>
      </c>
    </row>
    <row r="32" spans="1:30" x14ac:dyDescent="0.25">
      <c r="E32" s="4"/>
      <c r="F32" s="4"/>
      <c r="G32" s="4"/>
      <c r="H32" s="4"/>
      <c r="I32" s="4"/>
    </row>
    <row r="33" spans="4:31" s="3" customFormat="1" ht="15.75" thickBot="1" x14ac:dyDescent="0.3">
      <c r="E33" s="3" t="s">
        <v>6</v>
      </c>
      <c r="F33" s="3" t="s">
        <v>7</v>
      </c>
      <c r="G33" s="3" t="s">
        <v>8</v>
      </c>
      <c r="H33" s="3" t="s">
        <v>9</v>
      </c>
      <c r="I33" s="3" t="s">
        <v>39</v>
      </c>
      <c r="J33" s="67" t="s">
        <v>17</v>
      </c>
      <c r="K33" s="67" t="s">
        <v>18</v>
      </c>
      <c r="L33" s="67" t="s">
        <v>19</v>
      </c>
      <c r="M33" s="67" t="s">
        <v>20</v>
      </c>
      <c r="N33" s="67" t="s">
        <v>21</v>
      </c>
      <c r="O33" s="67" t="s">
        <v>22</v>
      </c>
      <c r="P33" s="67" t="s">
        <v>40</v>
      </c>
      <c r="Q33" s="67" t="s">
        <v>24</v>
      </c>
      <c r="R33" s="67" t="s">
        <v>25</v>
      </c>
      <c r="S33" s="67" t="s">
        <v>26</v>
      </c>
      <c r="T33" s="67" t="s">
        <v>27</v>
      </c>
      <c r="U33" s="3" t="s">
        <v>28</v>
      </c>
      <c r="V33" s="3" t="s">
        <v>41</v>
      </c>
      <c r="W33" s="3" t="s">
        <v>30</v>
      </c>
      <c r="X33" s="3" t="s">
        <v>31</v>
      </c>
      <c r="Y33" s="3" t="s">
        <v>42</v>
      </c>
      <c r="Z33" s="3" t="s">
        <v>33</v>
      </c>
      <c r="AA33" s="3" t="s">
        <v>34</v>
      </c>
      <c r="AB33" s="3" t="s">
        <v>35</v>
      </c>
    </row>
    <row r="34" spans="4:31" ht="15.75" thickBot="1" x14ac:dyDescent="0.3">
      <c r="D34" t="s">
        <v>47</v>
      </c>
      <c r="E34" s="59"/>
      <c r="F34" s="60"/>
      <c r="G34" s="60"/>
      <c r="H34" s="60"/>
      <c r="I34" s="60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0"/>
      <c r="V34" s="60"/>
      <c r="W34" s="60"/>
      <c r="X34" s="60"/>
      <c r="Y34" s="60"/>
      <c r="Z34" s="60"/>
      <c r="AA34" s="60"/>
      <c r="AB34" s="61"/>
      <c r="AC34" s="4"/>
      <c r="AD34" s="4"/>
      <c r="AE34" s="4"/>
    </row>
    <row r="35" spans="4:31" x14ac:dyDescent="0.25">
      <c r="E35" s="4"/>
      <c r="F35" s="4"/>
      <c r="G35" s="4"/>
      <c r="H35" s="4"/>
      <c r="I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4:31" x14ac:dyDescent="0.25">
      <c r="D36" t="s">
        <v>76</v>
      </c>
      <c r="E36" s="4"/>
      <c r="F36" s="4"/>
      <c r="G36" s="4">
        <v>1</v>
      </c>
      <c r="H36" s="4">
        <v>1</v>
      </c>
      <c r="I36" s="4">
        <v>1</v>
      </c>
      <c r="J36" s="31">
        <v>1</v>
      </c>
      <c r="R36" s="31">
        <v>1</v>
      </c>
      <c r="U36" s="4"/>
      <c r="V36" s="4"/>
      <c r="W36" s="4"/>
      <c r="X36" s="4"/>
      <c r="Y36" s="4"/>
      <c r="Z36" s="4"/>
      <c r="AA36" s="4"/>
      <c r="AB36" s="4"/>
      <c r="AC36" s="4"/>
      <c r="AD36" s="4">
        <v>1</v>
      </c>
      <c r="AE36" s="4" t="s">
        <v>80</v>
      </c>
    </row>
    <row r="37" spans="4:31" x14ac:dyDescent="0.25">
      <c r="D37" t="s">
        <v>77</v>
      </c>
      <c r="E37" s="4"/>
      <c r="F37" s="4">
        <v>1</v>
      </c>
      <c r="G37" s="4"/>
      <c r="H37" s="4"/>
      <c r="I37" s="4"/>
      <c r="M37" s="31">
        <v>1</v>
      </c>
      <c r="O37" s="31">
        <v>1</v>
      </c>
      <c r="P37" s="31">
        <v>1</v>
      </c>
      <c r="Q37" s="31">
        <v>1</v>
      </c>
      <c r="U37" s="4"/>
      <c r="V37" s="4"/>
      <c r="W37" s="4"/>
      <c r="X37" s="4"/>
      <c r="Y37" s="4">
        <v>1</v>
      </c>
      <c r="Z37" s="4"/>
      <c r="AA37" s="4"/>
      <c r="AB37" s="4"/>
      <c r="AC37" s="4"/>
      <c r="AD37" s="4">
        <v>1</v>
      </c>
      <c r="AE37" s="4" t="s">
        <v>80</v>
      </c>
    </row>
    <row r="38" spans="4:31" x14ac:dyDescent="0.25">
      <c r="D38" t="s">
        <v>43</v>
      </c>
      <c r="E38" s="4">
        <v>1</v>
      </c>
      <c r="F38" s="4"/>
      <c r="G38" s="4"/>
      <c r="H38" s="4">
        <v>1</v>
      </c>
      <c r="I38" s="4">
        <v>1</v>
      </c>
      <c r="M38" s="31">
        <v>1</v>
      </c>
      <c r="N38" s="31">
        <v>1</v>
      </c>
      <c r="O38" s="31">
        <v>1</v>
      </c>
      <c r="Q38" s="31">
        <v>1</v>
      </c>
      <c r="S38" s="31">
        <v>1</v>
      </c>
      <c r="U38" s="4">
        <v>1</v>
      </c>
      <c r="V38" s="4">
        <v>1</v>
      </c>
      <c r="W38" s="4"/>
      <c r="X38" s="4"/>
      <c r="Y38" s="4"/>
      <c r="Z38" s="4"/>
      <c r="AA38" s="4"/>
      <c r="AB38" s="4"/>
      <c r="AC38" s="4"/>
      <c r="AD38" s="4">
        <v>2</v>
      </c>
      <c r="AE38" s="4" t="s">
        <v>80</v>
      </c>
    </row>
    <row r="39" spans="4:31" x14ac:dyDescent="0.25">
      <c r="D39" t="s">
        <v>78</v>
      </c>
      <c r="E39" s="4"/>
      <c r="F39" s="4"/>
      <c r="G39" s="4">
        <v>1</v>
      </c>
      <c r="H39" s="4">
        <v>1</v>
      </c>
      <c r="I39" s="4">
        <v>1</v>
      </c>
      <c r="J39" s="31">
        <v>1</v>
      </c>
      <c r="R39" s="31">
        <v>1</v>
      </c>
      <c r="U39" s="4"/>
      <c r="V39" s="4"/>
      <c r="W39" s="4"/>
      <c r="X39" s="4"/>
      <c r="Y39" s="4"/>
      <c r="Z39" s="4"/>
      <c r="AA39" s="4"/>
      <c r="AB39" s="4"/>
      <c r="AC39" s="4"/>
      <c r="AD39" s="4">
        <v>2</v>
      </c>
      <c r="AE39" s="4" t="s">
        <v>75</v>
      </c>
    </row>
    <row r="40" spans="4:31" x14ac:dyDescent="0.25">
      <c r="D40" t="s">
        <v>79</v>
      </c>
      <c r="E40" s="4"/>
      <c r="F40" s="4">
        <v>1</v>
      </c>
      <c r="G40" s="4"/>
      <c r="H40" s="4"/>
      <c r="I40" s="4"/>
      <c r="M40" s="31">
        <v>1</v>
      </c>
      <c r="O40" s="31">
        <v>1</v>
      </c>
      <c r="P40" s="31">
        <v>1</v>
      </c>
      <c r="Q40" s="31">
        <v>1</v>
      </c>
      <c r="U40" s="4"/>
      <c r="V40" s="4"/>
      <c r="W40" s="4"/>
      <c r="X40" s="4"/>
      <c r="Y40" s="4">
        <v>1</v>
      </c>
      <c r="Z40" s="4"/>
      <c r="AA40" s="4"/>
      <c r="AB40" s="4"/>
      <c r="AC40" s="4"/>
      <c r="AD40" s="4">
        <v>2</v>
      </c>
      <c r="AE40" s="4" t="s">
        <v>75</v>
      </c>
    </row>
    <row r="41" spans="4:31" x14ac:dyDescent="0.25">
      <c r="D41" t="s">
        <v>53</v>
      </c>
      <c r="E41" s="4"/>
      <c r="F41" s="4"/>
      <c r="G41" s="4"/>
      <c r="H41" s="4"/>
      <c r="I41" s="4"/>
      <c r="K41" s="31">
        <v>1</v>
      </c>
      <c r="N41" s="31">
        <v>1</v>
      </c>
      <c r="U41" s="4"/>
      <c r="V41" s="4"/>
      <c r="W41" s="4"/>
      <c r="X41" s="4">
        <v>1</v>
      </c>
      <c r="Y41" s="4"/>
      <c r="Z41" s="4"/>
      <c r="AA41" s="4"/>
      <c r="AB41" s="4"/>
      <c r="AC41" s="4"/>
      <c r="AD41" s="4">
        <v>1</v>
      </c>
      <c r="AE41" s="4" t="s">
        <v>75</v>
      </c>
    </row>
    <row r="42" spans="4:31" x14ac:dyDescent="0.25">
      <c r="D42" t="s">
        <v>55</v>
      </c>
      <c r="E42" s="4"/>
      <c r="F42" s="4"/>
      <c r="G42" s="4"/>
      <c r="H42" s="4"/>
      <c r="I42" s="4"/>
      <c r="S42" s="31">
        <v>1</v>
      </c>
      <c r="T42" s="31">
        <v>1</v>
      </c>
      <c r="U42" s="4"/>
      <c r="V42" s="4"/>
      <c r="W42" s="4"/>
      <c r="X42" s="4"/>
      <c r="Y42" s="4"/>
      <c r="Z42" s="4"/>
      <c r="AA42" s="4"/>
      <c r="AB42" s="4"/>
      <c r="AC42" s="4"/>
      <c r="AD42" s="4">
        <v>1</v>
      </c>
      <c r="AE42" s="4" t="s">
        <v>75</v>
      </c>
    </row>
    <row r="43" spans="4:31" x14ac:dyDescent="0.25">
      <c r="D43" t="s">
        <v>56</v>
      </c>
      <c r="E43" s="4"/>
      <c r="F43" s="4"/>
      <c r="G43" s="4"/>
      <c r="H43" s="4"/>
      <c r="I43" s="4"/>
      <c r="U43" s="4">
        <v>1</v>
      </c>
      <c r="V43" s="4">
        <v>1</v>
      </c>
      <c r="W43" s="4"/>
      <c r="X43" s="4"/>
      <c r="Y43" s="4"/>
      <c r="Z43" s="4"/>
      <c r="AA43" s="4"/>
      <c r="AB43" s="4"/>
      <c r="AC43" s="4"/>
      <c r="AD43" s="4">
        <v>1</v>
      </c>
      <c r="AE43" s="4" t="s">
        <v>75</v>
      </c>
    </row>
    <row r="44" spans="4:31" x14ac:dyDescent="0.25">
      <c r="D44" t="s">
        <v>57</v>
      </c>
      <c r="E44" s="4"/>
      <c r="F44" s="4"/>
      <c r="G44" s="4"/>
      <c r="H44" s="4"/>
      <c r="I44" s="4"/>
      <c r="U44" s="4"/>
      <c r="V44" s="4"/>
      <c r="W44" s="4">
        <v>1</v>
      </c>
      <c r="X44" s="4"/>
      <c r="Y44" s="4"/>
      <c r="Z44" s="4"/>
      <c r="AA44" s="4"/>
      <c r="AB44" s="4">
        <v>1</v>
      </c>
      <c r="AC44" s="4"/>
      <c r="AD44" s="4">
        <v>1</v>
      </c>
      <c r="AE44" s="4" t="s">
        <v>75</v>
      </c>
    </row>
    <row r="45" spans="4:31" x14ac:dyDescent="0.25">
      <c r="D45" t="s">
        <v>3</v>
      </c>
      <c r="E45" s="4">
        <v>1</v>
      </c>
      <c r="F45" s="4"/>
      <c r="G45" s="4"/>
      <c r="H45" s="4"/>
      <c r="I45" s="4"/>
      <c r="U45" s="4"/>
      <c r="V45" s="4"/>
      <c r="W45" s="4"/>
      <c r="X45" s="4"/>
      <c r="Y45" s="4"/>
      <c r="Z45" s="4">
        <v>1</v>
      </c>
      <c r="AA45" s="4"/>
      <c r="AB45" s="4"/>
      <c r="AC45" s="4"/>
      <c r="AD45" s="4">
        <v>1</v>
      </c>
      <c r="AE45" s="4" t="s">
        <v>75</v>
      </c>
    </row>
    <row r="46" spans="4:31" x14ac:dyDescent="0.25">
      <c r="D46" t="s">
        <v>58</v>
      </c>
      <c r="E46" s="4">
        <v>1</v>
      </c>
      <c r="F46" s="4">
        <v>1</v>
      </c>
      <c r="G46" s="4">
        <v>1</v>
      </c>
      <c r="H46" s="4">
        <v>1</v>
      </c>
      <c r="I46" s="4"/>
      <c r="U46" s="4"/>
      <c r="V46" s="4"/>
      <c r="W46" s="4"/>
      <c r="X46" s="4"/>
      <c r="Y46" s="4"/>
      <c r="Z46" s="4"/>
      <c r="AA46" s="4"/>
      <c r="AB46" s="4"/>
      <c r="AC46" s="4"/>
      <c r="AD46" s="4">
        <v>1</v>
      </c>
      <c r="AE46" s="4" t="s">
        <v>75</v>
      </c>
    </row>
    <row r="47" spans="4:31" x14ac:dyDescent="0.25">
      <c r="D47" t="s">
        <v>59</v>
      </c>
      <c r="E47" s="4"/>
      <c r="F47" s="4"/>
      <c r="G47" s="4"/>
      <c r="H47" s="4"/>
      <c r="I47" s="4">
        <v>1</v>
      </c>
      <c r="J47" s="31">
        <v>1</v>
      </c>
      <c r="K47" s="31">
        <v>1</v>
      </c>
      <c r="L47" s="31">
        <v>1</v>
      </c>
      <c r="U47" s="4"/>
      <c r="V47" s="4"/>
      <c r="W47" s="4"/>
      <c r="X47" s="4"/>
      <c r="Y47" s="4"/>
      <c r="Z47" s="4"/>
      <c r="AA47" s="4"/>
      <c r="AB47" s="4"/>
      <c r="AC47" s="4"/>
      <c r="AD47" s="4">
        <v>1</v>
      </c>
      <c r="AE47" s="4" t="s">
        <v>75</v>
      </c>
    </row>
    <row r="48" spans="4:31" x14ac:dyDescent="0.25">
      <c r="D48" t="s">
        <v>60</v>
      </c>
      <c r="E48" s="4"/>
      <c r="F48" s="4"/>
      <c r="G48" s="4"/>
      <c r="H48" s="4"/>
      <c r="I48" s="4"/>
      <c r="M48" s="31">
        <v>1</v>
      </c>
      <c r="N48" s="31">
        <v>1</v>
      </c>
      <c r="O48" s="31">
        <v>1</v>
      </c>
      <c r="P48" s="31">
        <v>1</v>
      </c>
      <c r="U48" s="4"/>
      <c r="V48" s="4"/>
      <c r="W48" s="4"/>
      <c r="X48" s="4"/>
      <c r="Y48" s="4"/>
      <c r="Z48" s="4"/>
      <c r="AA48" s="4"/>
      <c r="AB48" s="4"/>
      <c r="AC48" s="4"/>
      <c r="AD48" s="4">
        <v>1</v>
      </c>
      <c r="AE48" s="4" t="s">
        <v>75</v>
      </c>
    </row>
    <row r="49" spans="4:31" x14ac:dyDescent="0.25">
      <c r="D49" t="s">
        <v>61</v>
      </c>
      <c r="E49" s="4"/>
      <c r="F49" s="4"/>
      <c r="G49" s="4"/>
      <c r="H49" s="4"/>
      <c r="I49" s="4"/>
      <c r="Q49" s="31">
        <v>1</v>
      </c>
      <c r="R49" s="31">
        <v>1</v>
      </c>
      <c r="S49" s="31">
        <v>1</v>
      </c>
      <c r="T49" s="31">
        <v>1</v>
      </c>
      <c r="U49" s="4"/>
      <c r="V49" s="4"/>
      <c r="W49" s="4"/>
      <c r="X49" s="4"/>
      <c r="Y49" s="4"/>
      <c r="Z49" s="4"/>
      <c r="AA49" s="4"/>
      <c r="AB49" s="4"/>
      <c r="AC49" s="4"/>
      <c r="AD49" s="4">
        <v>1</v>
      </c>
      <c r="AE49" s="4" t="s">
        <v>75</v>
      </c>
    </row>
    <row r="50" spans="4:31" x14ac:dyDescent="0.25">
      <c r="D50" t="s">
        <v>62</v>
      </c>
      <c r="E50" s="4"/>
      <c r="F50" s="4"/>
      <c r="G50" s="4"/>
      <c r="H50" s="4"/>
      <c r="I50" s="4"/>
      <c r="U50" s="4">
        <v>1</v>
      </c>
      <c r="V50" s="4">
        <v>1</v>
      </c>
      <c r="W50" s="4">
        <v>1</v>
      </c>
      <c r="X50" s="4">
        <v>1</v>
      </c>
      <c r="Y50" s="4"/>
      <c r="Z50" s="4"/>
      <c r="AA50" s="4"/>
      <c r="AB50" s="4"/>
      <c r="AC50" s="4"/>
      <c r="AD50" s="4">
        <v>1</v>
      </c>
      <c r="AE50" s="4" t="s">
        <v>75</v>
      </c>
    </row>
    <row r="51" spans="4:31" x14ac:dyDescent="0.25">
      <c r="D51" t="s">
        <v>63</v>
      </c>
      <c r="E51" s="4"/>
      <c r="F51" s="4"/>
      <c r="G51" s="4"/>
      <c r="H51" s="4"/>
      <c r="I51" s="4"/>
      <c r="U51" s="4"/>
      <c r="V51" s="4"/>
      <c r="W51" s="4"/>
      <c r="X51" s="4"/>
      <c r="Y51" s="4">
        <v>1</v>
      </c>
      <c r="Z51" s="4">
        <v>1</v>
      </c>
      <c r="AA51" s="4">
        <v>1</v>
      </c>
      <c r="AB51" s="4">
        <v>1</v>
      </c>
      <c r="AC51" s="4"/>
      <c r="AD51" s="4">
        <v>1</v>
      </c>
      <c r="AE51" s="4" t="s">
        <v>75</v>
      </c>
    </row>
    <row r="52" spans="4:31" x14ac:dyDescent="0.25">
      <c r="E52" s="4"/>
      <c r="F52" s="4"/>
      <c r="G52" s="4"/>
      <c r="H52" s="4"/>
      <c r="I52" s="4"/>
    </row>
    <row r="53" spans="4:31" x14ac:dyDescent="0.25">
      <c r="E53" s="4"/>
      <c r="F53" s="4"/>
      <c r="G53" s="4"/>
      <c r="H53" s="4"/>
      <c r="I53" s="4"/>
    </row>
    <row r="54" spans="4:31" x14ac:dyDescent="0.25">
      <c r="E54" s="4"/>
      <c r="F54" s="4"/>
      <c r="G54" s="4"/>
      <c r="H54" s="4"/>
      <c r="I54" s="4"/>
    </row>
    <row r="55" spans="4:31" x14ac:dyDescent="0.25">
      <c r="E55" s="4"/>
      <c r="F55" s="4"/>
      <c r="G55" s="4"/>
      <c r="H55" s="4"/>
      <c r="I55" s="4"/>
    </row>
    <row r="56" spans="4:31" x14ac:dyDescent="0.25">
      <c r="E56" s="4"/>
      <c r="F56" s="4"/>
      <c r="G56" s="4"/>
      <c r="H56" s="4"/>
      <c r="I56" s="4"/>
    </row>
    <row r="57" spans="4:31" x14ac:dyDescent="0.25">
      <c r="E57" s="4"/>
      <c r="F57" s="4"/>
      <c r="G57" s="4"/>
      <c r="H57" s="4"/>
      <c r="I57" s="4"/>
    </row>
    <row r="58" spans="4:31" x14ac:dyDescent="0.25">
      <c r="E58" s="4"/>
      <c r="F58" s="4"/>
      <c r="G58" s="4"/>
      <c r="H58" s="4"/>
      <c r="I58" s="4"/>
    </row>
    <row r="59" spans="4:31" x14ac:dyDescent="0.25">
      <c r="E59" s="4"/>
      <c r="F59" s="4"/>
      <c r="G59" s="4"/>
      <c r="H59" s="4"/>
      <c r="I59" s="4"/>
    </row>
    <row r="60" spans="4:31" x14ac:dyDescent="0.25">
      <c r="E60" s="4"/>
      <c r="F60" s="4"/>
      <c r="G60" s="4"/>
      <c r="H60" s="4"/>
      <c r="I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CP3-3 Solved</vt:lpstr>
      <vt:lpstr>Sheet1</vt:lpstr>
      <vt:lpstr>Sheet2</vt:lpstr>
      <vt:lpstr>Sheet4</vt:lpstr>
      <vt:lpstr>Sheet3</vt:lpstr>
    </vt:vector>
  </TitlesOfParts>
  <Company>BOKF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Davis</dc:creator>
  <cp:lastModifiedBy>Jason davis</cp:lastModifiedBy>
  <dcterms:created xsi:type="dcterms:W3CDTF">2021-03-29T16:15:40Z</dcterms:created>
  <dcterms:modified xsi:type="dcterms:W3CDTF">2021-04-07T15:46:00Z</dcterms:modified>
</cp:coreProperties>
</file>