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CP4\"/>
    </mc:Choice>
  </mc:AlternateContent>
  <xr:revisionPtr revIDLastSave="0" documentId="13_ncr:1_{AF0F6BD4-3973-4D2B-B9DE-9407C8DCBA54}" xr6:coauthVersionLast="46" xr6:coauthVersionMax="46" xr10:uidLastSave="{00000000-0000-0000-0000-000000000000}"/>
  <bookViews>
    <workbookView xWindow="-120" yWindow="-120" windowWidth="29040" windowHeight="16440" xr2:uid="{84FEE2D3-5D6C-45A2-AC13-6DD39290BA1E}"/>
  </bookViews>
  <sheets>
    <sheet name="CP4-1" sheetId="6" r:id="rId1"/>
  </sheets>
  <definedNames>
    <definedName name="solver_adj" localSheetId="0" hidden="1">'CP4-1'!$D$5:$E$7,'CP4-1'!$D$12:$G$14,'CP4-1'!$D$19:$E$22,'CP4-1'!$D$27:$G$30,'CP4-1'!$D$35:$E$38,'CP4-1'!$D$44:$I$47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'CP4-1'!$D$12:$G$14</definedName>
    <definedName name="solver_lhs10" localSheetId="0" hidden="1">'CP4-1'!$D$39:$E$39</definedName>
    <definedName name="solver_lhs11" localSheetId="0" hidden="1">'CP4-1'!$D$44:$I$47</definedName>
    <definedName name="solver_lhs12" localSheetId="0" hidden="1">'CP4-1'!$D$5:$E$7</definedName>
    <definedName name="solver_lhs13" localSheetId="0" hidden="1">'CP4-1'!$D$5:$E$7</definedName>
    <definedName name="solver_lhs14" localSheetId="0" hidden="1">'CP4-1'!$F$19:$F$22</definedName>
    <definedName name="solver_lhs15" localSheetId="0" hidden="1">'CP4-1'!$F$19:$F$22</definedName>
    <definedName name="solver_lhs16" localSheetId="0" hidden="1">'CP4-1'!$F$35:$F$38</definedName>
    <definedName name="solver_lhs17" localSheetId="0" hidden="1">'CP4-1'!$H$12:$H$14</definedName>
    <definedName name="solver_lhs18" localSheetId="0" hidden="1">'CP4-1'!$J$44:$J$47</definedName>
    <definedName name="solver_lhs19" localSheetId="0" hidden="1">'CP4-1'!$L$20:$M$23</definedName>
    <definedName name="solver_lhs2" localSheetId="0" hidden="1">'CP4-1'!$D$12:$G$14</definedName>
    <definedName name="solver_lhs20" localSheetId="0" hidden="1">'CP4-1'!$L$28:$M$31</definedName>
    <definedName name="solver_lhs3" localSheetId="0" hidden="1">'CP4-1'!$D$19:$E$22</definedName>
    <definedName name="solver_lhs4" localSheetId="0" hidden="1">'CP4-1'!$D$23:$E$23</definedName>
    <definedName name="solver_lhs5" localSheetId="0" hidden="1">'CP4-1'!$D$27:$G$30</definedName>
    <definedName name="solver_lhs6" localSheetId="0" hidden="1">'CP4-1'!$D$27:$G$30</definedName>
    <definedName name="solver_lhs7" localSheetId="0" hidden="1">'CP4-1'!$D$31:$G$31</definedName>
    <definedName name="solver_lhs8" localSheetId="0" hidden="1">'CP4-1'!$D$35:$E$38</definedName>
    <definedName name="solver_lhs9" localSheetId="0" hidden="1">'CP4-1'!$D$35:$E$38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'CP4-1'!$L$6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4</definedName>
    <definedName name="solver_rel12" localSheetId="0" hidden="1">1</definedName>
    <definedName name="solver_rel13" localSheetId="0" hidden="1">4</definedName>
    <definedName name="solver_rel14" localSheetId="0" hidden="1">1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4</definedName>
    <definedName name="solver_rel20" localSheetId="0" hidden="1">3</definedName>
    <definedName name="solver_rel3" localSheetId="0" hidden="1">4</definedName>
    <definedName name="solver_rel4" localSheetId="0" hidden="1">2</definedName>
    <definedName name="solver_rel5" localSheetId="0" hidden="1">1</definedName>
    <definedName name="solver_rel6" localSheetId="0" hidden="1">4</definedName>
    <definedName name="solver_rel7" localSheetId="0" hidden="1">2</definedName>
    <definedName name="solver_rel8" localSheetId="0" hidden="1">4</definedName>
    <definedName name="solver_rel9" localSheetId="0" hidden="1">3</definedName>
    <definedName name="solver_rhs1" localSheetId="0" hidden="1">250</definedName>
    <definedName name="solver_rhs10" localSheetId="0" hidden="1">'CP4-1'!$D$23:$E$23</definedName>
    <definedName name="solver_rhs11" localSheetId="0" hidden="1">"integer"</definedName>
    <definedName name="solver_rhs12" localSheetId="0" hidden="1">'CP4-1'!$G$5:$H$7</definedName>
    <definedName name="solver_rhs13" localSheetId="0" hidden="1">"integer"</definedName>
    <definedName name="solver_rhs14" localSheetId="0" hidden="1">'CP4-1'!$G$19:$G$22</definedName>
    <definedName name="solver_rhs15" localSheetId="0" hidden="1">'CP4-1'!$D$15:$G$15</definedName>
    <definedName name="solver_rhs16" localSheetId="0" hidden="1">'CP4-1'!$H$27:$H$30</definedName>
    <definedName name="solver_rhs17" localSheetId="0" hidden="1">'CP4-1'!$F$5:$F$7</definedName>
    <definedName name="solver_rhs18" localSheetId="0" hidden="1">'CP4-1'!$F$19:$F$22</definedName>
    <definedName name="solver_rhs19" localSheetId="0" hidden="1">'CP4-1'!$D$19:$E$22</definedName>
    <definedName name="solver_rhs2" localSheetId="0" hidden="1">"integer"</definedName>
    <definedName name="solver_rhs20" localSheetId="0" hidden="1">'CP4-1'!$O$28:$P$31</definedName>
    <definedName name="solver_rhs3" localSheetId="0" hidden="1">"integer"</definedName>
    <definedName name="solver_rhs4" localSheetId="0" hidden="1">'CP4-1'!$D$8:$E$8</definedName>
    <definedName name="solver_rhs5" localSheetId="0" hidden="1">250</definedName>
    <definedName name="solver_rhs6" localSheetId="0" hidden="1">"integer"</definedName>
    <definedName name="solver_rhs7" localSheetId="0" hidden="1">'CP4-1'!$F$19:$F$22</definedName>
    <definedName name="solver_rhs8" localSheetId="0" hidden="1">"integer"</definedName>
    <definedName name="solver_rhs9" localSheetId="0" hidden="1">'CP4-1'!$G$35:$H$38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M23" i="6"/>
  <c r="P31" i="6" s="1"/>
  <c r="M22" i="6"/>
  <c r="P30" i="6" s="1"/>
  <c r="M21" i="6"/>
  <c r="P29" i="6" s="1"/>
  <c r="M20" i="6"/>
  <c r="P28" i="6" s="1"/>
  <c r="L23" i="6"/>
  <c r="O31" i="6" s="1"/>
  <c r="L22" i="6"/>
  <c r="O30" i="6" s="1"/>
  <c r="L21" i="6"/>
  <c r="O29" i="6" s="1"/>
  <c r="L20" i="6"/>
  <c r="O28" i="6" s="1"/>
  <c r="L28" i="6"/>
  <c r="M29" i="6"/>
  <c r="M30" i="6"/>
  <c r="M31" i="6"/>
  <c r="M28" i="6"/>
  <c r="L31" i="6"/>
  <c r="L30" i="6"/>
  <c r="L29" i="6"/>
  <c r="E48" i="6"/>
  <c r="F48" i="6"/>
  <c r="G48" i="6"/>
  <c r="H48" i="6"/>
  <c r="I48" i="6"/>
  <c r="D48" i="6"/>
  <c r="J45" i="6"/>
  <c r="J46" i="6"/>
  <c r="J47" i="6"/>
  <c r="J44" i="6"/>
  <c r="E39" i="6"/>
  <c r="D39" i="6"/>
  <c r="F38" i="6"/>
  <c r="F37" i="6"/>
  <c r="F36" i="6"/>
  <c r="F35" i="6"/>
  <c r="L5" i="6"/>
  <c r="G31" i="6"/>
  <c r="F31" i="6"/>
  <c r="E31" i="6"/>
  <c r="D31" i="6"/>
  <c r="H30" i="6"/>
  <c r="H29" i="6"/>
  <c r="H28" i="6"/>
  <c r="H27" i="6"/>
  <c r="E23" i="6"/>
  <c r="D23" i="6"/>
  <c r="F22" i="6"/>
  <c r="F21" i="6"/>
  <c r="F20" i="6"/>
  <c r="F19" i="6"/>
  <c r="G15" i="6"/>
  <c r="F15" i="6"/>
  <c r="E15" i="6"/>
  <c r="D15" i="6"/>
  <c r="H14" i="6"/>
  <c r="H13" i="6"/>
  <c r="H12" i="6"/>
  <c r="E8" i="6"/>
  <c r="D8" i="6"/>
  <c r="F7" i="6"/>
  <c r="F6" i="6"/>
  <c r="F5" i="6"/>
  <c r="M24" i="6" l="1"/>
  <c r="L24" i="6"/>
  <c r="L6" i="6"/>
</calcChain>
</file>

<file path=xl/sharedStrings.xml><?xml version="1.0" encoding="utf-8"?>
<sst xmlns="http://schemas.openxmlformats.org/spreadsheetml/2006/main" count="83" uniqueCount="40">
  <si>
    <t>TM</t>
  </si>
  <si>
    <t>Sam</t>
  </si>
  <si>
    <t>ALPHA</t>
  </si>
  <si>
    <t>BETA</t>
  </si>
  <si>
    <t>GAMMA</t>
  </si>
  <si>
    <t>REG 1</t>
  </si>
  <si>
    <t>REG 2</t>
  </si>
  <si>
    <t>REG 3</t>
  </si>
  <si>
    <t>REG 4</t>
  </si>
  <si>
    <t>Capacity</t>
  </si>
  <si>
    <t>Wichita</t>
  </si>
  <si>
    <t>Ardmore</t>
  </si>
  <si>
    <t>LR</t>
  </si>
  <si>
    <t>Amarillo</t>
  </si>
  <si>
    <t>Storage</t>
  </si>
  <si>
    <t>Demand</t>
  </si>
  <si>
    <t>MAX TM</t>
  </si>
  <si>
    <t>MAX Sam</t>
  </si>
  <si>
    <t>MIN TM</t>
  </si>
  <si>
    <t>MIN Sam</t>
  </si>
  <si>
    <t>MIN Cost</t>
  </si>
  <si>
    <t>CP4-1: Girl Scout Cookies – Yum!</t>
  </si>
  <si>
    <t>Shipping 1</t>
  </si>
  <si>
    <t>Shipping 2</t>
  </si>
  <si>
    <t>Supply</t>
  </si>
  <si>
    <t>Shipping 1 Total</t>
  </si>
  <si>
    <t>Shipping 2 Total</t>
  </si>
  <si>
    <t>Quality</t>
  </si>
  <si>
    <t>TM Quality</t>
  </si>
  <si>
    <t>Sam Quality</t>
  </si>
  <si>
    <t>atm</t>
  </si>
  <si>
    <t>btm</t>
  </si>
  <si>
    <t>gtm</t>
  </si>
  <si>
    <t>asm</t>
  </si>
  <si>
    <t>bsm</t>
  </si>
  <si>
    <t>gsm</t>
  </si>
  <si>
    <t>SAM</t>
  </si>
  <si>
    <t>MIN TM Q</t>
  </si>
  <si>
    <t>Min Sam Q</t>
  </si>
  <si>
    <t xml:space="preserve">*Colors that match are equivalent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</si>
</sst>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44" fontId="0" fillId="0" borderId="1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 wrapText="1"/>
    </xf>
    <xf numFmtId="0" fontId="0" fillId="0" borderId="16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1" xfId="0" applyBorder="1"/>
    <xf numFmtId="0" fontId="0" fillId="0" borderId="20" xfId="0" applyFill="1" applyBorder="1" applyAlignment="1">
      <alignment horizontal="center"/>
    </xf>
    <xf numFmtId="0" fontId="2" fillId="0" borderId="0" xfId="0" applyFont="1" applyBorder="1"/>
    <xf numFmtId="0" fontId="0" fillId="0" borderId="20" xfId="0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horizontal="center" wrapText="1"/>
    </xf>
    <xf numFmtId="4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/>
    <xf numFmtId="0" fontId="0" fillId="0" borderId="0" xfId="0" applyNumberFormat="1" applyBorder="1"/>
    <xf numFmtId="0" fontId="0" fillId="4" borderId="0" xfId="0" applyFill="1" applyBorder="1"/>
    <xf numFmtId="0" fontId="0" fillId="0" borderId="22" xfId="0" applyBorder="1"/>
    <xf numFmtId="0" fontId="0" fillId="0" borderId="23" xfId="0" applyBorder="1"/>
    <xf numFmtId="0" fontId="0" fillId="0" borderId="23" xfId="0" applyFill="1" applyBorder="1" applyAlignment="1">
      <alignment horizontal="center"/>
    </xf>
    <xf numFmtId="0" fontId="0" fillId="0" borderId="24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1</xdr:row>
      <xdr:rowOff>57150</xdr:rowOff>
    </xdr:from>
    <xdr:to>
      <xdr:col>23</xdr:col>
      <xdr:colOff>132670</xdr:colOff>
      <xdr:row>19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3D9DBB-619D-499E-8231-3716860296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057"/>
        <a:stretch/>
      </xdr:blipFill>
      <xdr:spPr>
        <a:xfrm>
          <a:off x="12258675" y="247650"/>
          <a:ext cx="5438095" cy="347662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20</xdr:row>
      <xdr:rowOff>47625</xdr:rowOff>
    </xdr:from>
    <xdr:to>
      <xdr:col>23</xdr:col>
      <xdr:colOff>161244</xdr:colOff>
      <xdr:row>36</xdr:row>
      <xdr:rowOff>66286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1C68C0-FDF9-4C92-AB83-FA398F8DA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77725" y="3905250"/>
          <a:ext cx="5447619" cy="3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CDE6-FAB8-4F0B-9D29-F1D3D60BD39F}">
  <dimension ref="A1:S51"/>
  <sheetViews>
    <sheetView tabSelected="1" workbookViewId="0">
      <selection activeCell="U1" sqref="U1"/>
    </sheetView>
  </sheetViews>
  <sheetFormatPr defaultColWidth="11.42578125" defaultRowHeight="15" x14ac:dyDescent="0.25"/>
  <cols>
    <col min="16" max="16" width="12" customWidth="1"/>
  </cols>
  <sheetData>
    <row r="1" spans="1:19" x14ac:dyDescent="0.25">
      <c r="A1" s="52" t="s">
        <v>21</v>
      </c>
      <c r="B1" s="53"/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83" t="s">
        <v>39</v>
      </c>
      <c r="R1" s="83"/>
      <c r="S1" s="83"/>
    </row>
    <row r="2" spans="1:19" x14ac:dyDescent="0.25">
      <c r="A2" s="57"/>
      <c r="B2" s="58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9"/>
    </row>
    <row r="3" spans="1:19" x14ac:dyDescent="0.25">
      <c r="A3" s="60"/>
      <c r="B3" s="39"/>
      <c r="C3" s="6"/>
      <c r="D3" s="4"/>
      <c r="E3" s="4"/>
      <c r="F3" s="4"/>
      <c r="G3" s="4"/>
      <c r="H3" s="4"/>
      <c r="I3" s="4"/>
      <c r="J3" s="61"/>
      <c r="K3" s="5"/>
      <c r="L3" s="5"/>
      <c r="M3" s="5"/>
      <c r="N3" s="5"/>
      <c r="O3" s="5"/>
      <c r="P3" s="59"/>
    </row>
    <row r="4" spans="1:19" ht="15.75" thickBot="1" x14ac:dyDescent="0.3">
      <c r="A4" s="62"/>
      <c r="B4" s="63" t="s">
        <v>24</v>
      </c>
      <c r="C4" s="64"/>
      <c r="D4" s="65" t="s">
        <v>0</v>
      </c>
      <c r="E4" s="65" t="s">
        <v>1</v>
      </c>
      <c r="F4" s="65"/>
      <c r="G4" s="65" t="s">
        <v>16</v>
      </c>
      <c r="H4" s="65" t="s">
        <v>17</v>
      </c>
      <c r="I4" s="38"/>
      <c r="J4" s="38"/>
      <c r="K4" s="5"/>
      <c r="L4" s="66">
        <f>SUMPRODUCT(D12:G14,L10:O12)</f>
        <v>3280.1</v>
      </c>
      <c r="M4" s="67" t="s">
        <v>25</v>
      </c>
      <c r="N4" s="5"/>
      <c r="O4" s="5"/>
      <c r="P4" s="59"/>
    </row>
    <row r="5" spans="1:19" x14ac:dyDescent="0.25">
      <c r="A5" s="60"/>
      <c r="B5" s="39"/>
      <c r="C5" s="6" t="s">
        <v>2</v>
      </c>
      <c r="D5" s="16">
        <v>235</v>
      </c>
      <c r="E5" s="17">
        <v>255</v>
      </c>
      <c r="F5" s="68">
        <f>SUM(D5:E5)</f>
        <v>490</v>
      </c>
      <c r="G5" s="4">
        <v>325</v>
      </c>
      <c r="H5" s="4">
        <v>255</v>
      </c>
      <c r="I5" s="4"/>
      <c r="J5" s="4"/>
      <c r="K5" s="5"/>
      <c r="L5" s="66">
        <f>SUMPRODUCT(D27:G30,L13:O16)</f>
        <v>6514</v>
      </c>
      <c r="M5" s="67" t="s">
        <v>26</v>
      </c>
      <c r="N5" s="5"/>
      <c r="O5" s="5"/>
      <c r="P5" s="59"/>
    </row>
    <row r="6" spans="1:19" x14ac:dyDescent="0.25">
      <c r="A6" s="60"/>
      <c r="B6" s="39"/>
      <c r="C6" s="6" t="s">
        <v>3</v>
      </c>
      <c r="D6" s="18">
        <v>240</v>
      </c>
      <c r="E6" s="19">
        <v>235</v>
      </c>
      <c r="F6" s="68">
        <f t="shared" ref="F6:F7" si="0">SUM(D6:E6)</f>
        <v>475</v>
      </c>
      <c r="G6" s="4">
        <v>270</v>
      </c>
      <c r="H6" s="4">
        <v>330</v>
      </c>
      <c r="I6" s="4"/>
      <c r="J6" s="4"/>
      <c r="K6" s="5"/>
      <c r="L6" s="69">
        <f>L4+L5</f>
        <v>9794.1</v>
      </c>
      <c r="M6" s="70" t="s">
        <v>20</v>
      </c>
      <c r="N6" s="5"/>
      <c r="O6" s="5"/>
      <c r="P6" s="59"/>
    </row>
    <row r="7" spans="1:19" ht="15.75" thickBot="1" x14ac:dyDescent="0.3">
      <c r="A7" s="60"/>
      <c r="B7" s="39"/>
      <c r="C7" s="6" t="s">
        <v>4</v>
      </c>
      <c r="D7" s="20">
        <v>215</v>
      </c>
      <c r="E7" s="21">
        <v>260</v>
      </c>
      <c r="F7" s="68">
        <f t="shared" si="0"/>
        <v>475</v>
      </c>
      <c r="G7" s="4">
        <v>215</v>
      </c>
      <c r="H7" s="4">
        <v>260</v>
      </c>
      <c r="I7" s="4"/>
      <c r="J7" s="4"/>
      <c r="K7" s="5"/>
      <c r="L7" s="5"/>
      <c r="M7" s="5"/>
      <c r="N7" s="5"/>
      <c r="O7" s="5"/>
      <c r="P7" s="59"/>
    </row>
    <row r="8" spans="1:19" x14ac:dyDescent="0.25">
      <c r="A8" s="60"/>
      <c r="B8" s="39"/>
      <c r="C8" s="6"/>
      <c r="D8" s="71">
        <f>SUM(D5:D7)</f>
        <v>690</v>
      </c>
      <c r="E8" s="71">
        <f>SUM(E5:E7)</f>
        <v>750</v>
      </c>
      <c r="F8" s="4"/>
      <c r="G8" s="4"/>
      <c r="H8" s="4"/>
      <c r="I8" s="4"/>
      <c r="J8" s="4"/>
      <c r="K8" s="5"/>
      <c r="L8" s="5"/>
      <c r="M8" s="5"/>
      <c r="N8" s="5"/>
      <c r="O8" s="5"/>
      <c r="P8" s="59"/>
    </row>
    <row r="9" spans="1:19" x14ac:dyDescent="0.25">
      <c r="A9" s="60"/>
      <c r="B9" s="39"/>
      <c r="C9" s="6"/>
      <c r="D9" s="4"/>
      <c r="E9" s="4"/>
      <c r="F9" s="4"/>
      <c r="G9" s="4"/>
      <c r="H9" s="4"/>
      <c r="I9" s="4"/>
      <c r="J9" s="4"/>
      <c r="K9" s="3"/>
      <c r="L9" s="3" t="s">
        <v>10</v>
      </c>
      <c r="M9" s="3" t="s">
        <v>11</v>
      </c>
      <c r="N9" s="3" t="s">
        <v>12</v>
      </c>
      <c r="O9" s="3" t="s">
        <v>13</v>
      </c>
      <c r="P9" s="59"/>
    </row>
    <row r="10" spans="1:19" x14ac:dyDescent="0.25">
      <c r="A10" s="60"/>
      <c r="B10" s="39"/>
      <c r="C10" s="6"/>
      <c r="D10" s="4"/>
      <c r="E10" s="4"/>
      <c r="F10" s="4"/>
      <c r="G10" s="4"/>
      <c r="H10" s="4"/>
      <c r="I10" s="4"/>
      <c r="J10" s="4"/>
      <c r="K10" s="3" t="s">
        <v>2</v>
      </c>
      <c r="L10" s="7">
        <v>2.2999999999999998</v>
      </c>
      <c r="M10" s="8">
        <v>3.44</v>
      </c>
      <c r="N10" s="8">
        <v>3.22</v>
      </c>
      <c r="O10" s="9">
        <v>3.9</v>
      </c>
      <c r="P10" s="59"/>
    </row>
    <row r="11" spans="1:19" ht="15.75" thickBot="1" x14ac:dyDescent="0.3">
      <c r="A11" s="60"/>
      <c r="B11" s="39" t="s">
        <v>22</v>
      </c>
      <c r="C11" s="6"/>
      <c r="D11" s="3" t="s">
        <v>10</v>
      </c>
      <c r="E11" s="3" t="s">
        <v>11</v>
      </c>
      <c r="F11" s="3" t="s">
        <v>12</v>
      </c>
      <c r="G11" s="3" t="s">
        <v>13</v>
      </c>
      <c r="H11" s="4"/>
      <c r="I11" s="4"/>
      <c r="J11" s="4"/>
      <c r="K11" s="3" t="s">
        <v>3</v>
      </c>
      <c r="L11" s="10">
        <v>2.6</v>
      </c>
      <c r="M11" s="11">
        <v>4.33</v>
      </c>
      <c r="N11" s="11">
        <v>2.11</v>
      </c>
      <c r="O11" s="12">
        <v>3.2</v>
      </c>
      <c r="P11" s="59"/>
    </row>
    <row r="12" spans="1:19" x14ac:dyDescent="0.25">
      <c r="A12" s="60"/>
      <c r="B12" s="39"/>
      <c r="C12" s="6" t="s">
        <v>2</v>
      </c>
      <c r="D12" s="16">
        <v>250</v>
      </c>
      <c r="E12" s="22">
        <v>240</v>
      </c>
      <c r="F12" s="22">
        <v>0</v>
      </c>
      <c r="G12" s="17">
        <v>0</v>
      </c>
      <c r="H12" s="68">
        <f>SUM(D12:G12)</f>
        <v>490</v>
      </c>
      <c r="I12" s="4"/>
      <c r="J12" s="4"/>
      <c r="K12" s="3" t="s">
        <v>4</v>
      </c>
      <c r="L12" s="10">
        <v>1.8</v>
      </c>
      <c r="M12" s="11">
        <v>2</v>
      </c>
      <c r="N12" s="11">
        <v>1.75</v>
      </c>
      <c r="O12" s="12">
        <v>1.1000000000000001</v>
      </c>
      <c r="P12" s="59"/>
    </row>
    <row r="13" spans="1:19" x14ac:dyDescent="0.25">
      <c r="A13" s="60"/>
      <c r="B13" s="39"/>
      <c r="C13" s="6" t="s">
        <v>3</v>
      </c>
      <c r="D13" s="18">
        <v>155</v>
      </c>
      <c r="E13" s="4">
        <v>0</v>
      </c>
      <c r="F13" s="4">
        <v>250</v>
      </c>
      <c r="G13" s="19">
        <v>70</v>
      </c>
      <c r="H13" s="68">
        <f>SUM(D13:G13)</f>
        <v>475</v>
      </c>
      <c r="I13" s="4"/>
      <c r="J13" s="4"/>
      <c r="K13" s="3" t="s">
        <v>5</v>
      </c>
      <c r="L13" s="10">
        <v>3.2</v>
      </c>
      <c r="M13" s="11">
        <v>4.5999999999999996</v>
      </c>
      <c r="N13" s="11">
        <v>3.9</v>
      </c>
      <c r="O13" s="12">
        <v>5.7</v>
      </c>
      <c r="P13" s="59"/>
    </row>
    <row r="14" spans="1:19" ht="15.75" thickBot="1" x14ac:dyDescent="0.3">
      <c r="A14" s="60"/>
      <c r="B14" s="39"/>
      <c r="C14" s="6" t="s">
        <v>4</v>
      </c>
      <c r="D14" s="20">
        <v>0</v>
      </c>
      <c r="E14" s="23">
        <v>225</v>
      </c>
      <c r="F14" s="23">
        <v>0</v>
      </c>
      <c r="G14" s="21">
        <v>250</v>
      </c>
      <c r="H14" s="68">
        <f t="shared" ref="H14" si="1">SUM(D14:G14)</f>
        <v>475</v>
      </c>
      <c r="I14" s="4"/>
      <c r="J14" s="4"/>
      <c r="K14" s="3" t="s">
        <v>6</v>
      </c>
      <c r="L14" s="10">
        <v>5.7</v>
      </c>
      <c r="M14" s="11">
        <v>7.3</v>
      </c>
      <c r="N14" s="11">
        <v>6.3</v>
      </c>
      <c r="O14" s="12">
        <v>4.5999999999999996</v>
      </c>
      <c r="P14" s="59"/>
    </row>
    <row r="15" spans="1:19" x14ac:dyDescent="0.25">
      <c r="A15" s="60"/>
      <c r="B15" s="39"/>
      <c r="C15" s="6"/>
      <c r="D15" s="72">
        <f>SUM(D12:D14)</f>
        <v>405</v>
      </c>
      <c r="E15" s="72">
        <f t="shared" ref="E15:F15" si="2">SUM(E12:E14)</f>
        <v>465</v>
      </c>
      <c r="F15" s="72">
        <f t="shared" si="2"/>
        <v>250</v>
      </c>
      <c r="G15" s="72">
        <f>SUM(G12:G14)</f>
        <v>320</v>
      </c>
      <c r="H15" s="4"/>
      <c r="I15" s="4"/>
      <c r="J15" s="4"/>
      <c r="K15" s="3" t="s">
        <v>7</v>
      </c>
      <c r="L15" s="10">
        <v>3.2</v>
      </c>
      <c r="M15" s="11">
        <v>4.5</v>
      </c>
      <c r="N15" s="11">
        <v>5.7</v>
      </c>
      <c r="O15" s="12">
        <v>5.2</v>
      </c>
      <c r="P15" s="59"/>
    </row>
    <row r="16" spans="1:19" x14ac:dyDescent="0.25">
      <c r="A16" s="60"/>
      <c r="B16" s="39"/>
      <c r="C16" s="6"/>
      <c r="D16" s="4"/>
      <c r="E16" s="4"/>
      <c r="F16" s="4"/>
      <c r="G16" s="4"/>
      <c r="H16" s="4"/>
      <c r="I16" s="4"/>
      <c r="J16" s="4"/>
      <c r="K16" s="3" t="s">
        <v>8</v>
      </c>
      <c r="L16" s="13">
        <v>4.0999999999999996</v>
      </c>
      <c r="M16" s="14">
        <v>5.3</v>
      </c>
      <c r="N16" s="14">
        <v>8.1999999999999993</v>
      </c>
      <c r="O16" s="15">
        <v>6.1</v>
      </c>
      <c r="P16" s="59"/>
    </row>
    <row r="17" spans="1:16" x14ac:dyDescent="0.25">
      <c r="A17" s="60"/>
      <c r="B17" s="39"/>
      <c r="C17" s="6"/>
      <c r="D17" s="4"/>
      <c r="E17" s="4"/>
      <c r="F17" s="4"/>
      <c r="G17" s="4"/>
      <c r="H17" s="4"/>
      <c r="I17" s="4"/>
      <c r="J17" s="4"/>
      <c r="K17" s="5"/>
      <c r="L17" s="5"/>
      <c r="M17" s="5"/>
      <c r="N17" s="5"/>
      <c r="O17" s="5"/>
      <c r="P17" s="59"/>
    </row>
    <row r="18" spans="1:16" ht="15.75" thickBot="1" x14ac:dyDescent="0.3">
      <c r="A18" s="60"/>
      <c r="B18" s="39" t="s">
        <v>14</v>
      </c>
      <c r="C18" s="6"/>
      <c r="D18" s="4" t="s">
        <v>0</v>
      </c>
      <c r="E18" s="4" t="s">
        <v>1</v>
      </c>
      <c r="F18" s="4"/>
      <c r="G18" s="4" t="s">
        <v>9</v>
      </c>
      <c r="H18" s="38"/>
      <c r="I18" s="38"/>
      <c r="J18" s="38"/>
      <c r="K18" s="5"/>
      <c r="L18" s="5"/>
      <c r="M18" s="5"/>
      <c r="N18" s="5"/>
      <c r="O18" s="5"/>
      <c r="P18" s="59"/>
    </row>
    <row r="19" spans="1:16" x14ac:dyDescent="0.25">
      <c r="A19" s="60"/>
      <c r="B19" s="39"/>
      <c r="C19" s="6" t="s">
        <v>10</v>
      </c>
      <c r="D19" s="46">
        <v>0</v>
      </c>
      <c r="E19" s="47">
        <v>405</v>
      </c>
      <c r="F19" s="72">
        <f>SUM(D19:E19)</f>
        <v>405</v>
      </c>
      <c r="G19" s="4">
        <v>405</v>
      </c>
      <c r="H19" s="4"/>
      <c r="I19" s="4"/>
      <c r="J19" s="5"/>
      <c r="K19" s="4"/>
      <c r="L19" s="3" t="s">
        <v>0</v>
      </c>
      <c r="M19" s="3" t="s">
        <v>36</v>
      </c>
      <c r="N19" s="5"/>
      <c r="O19" s="5"/>
      <c r="P19" s="59"/>
    </row>
    <row r="20" spans="1:16" x14ac:dyDescent="0.25">
      <c r="A20" s="60"/>
      <c r="B20" s="39"/>
      <c r="C20" s="6" t="s">
        <v>11</v>
      </c>
      <c r="D20" s="48">
        <v>120</v>
      </c>
      <c r="E20" s="49">
        <v>345</v>
      </c>
      <c r="F20" s="72">
        <f t="shared" ref="F20:F22" si="3">SUM(D20:E20)</f>
        <v>465</v>
      </c>
      <c r="G20" s="4">
        <v>465</v>
      </c>
      <c r="H20" s="4"/>
      <c r="I20" s="4"/>
      <c r="J20" s="5"/>
      <c r="K20" s="6" t="s">
        <v>10</v>
      </c>
      <c r="L20" s="40">
        <f>D44+E44+F44</f>
        <v>0</v>
      </c>
      <c r="M20" s="41">
        <f>G44+H44+I44</f>
        <v>405</v>
      </c>
      <c r="N20" s="3"/>
      <c r="O20" s="5"/>
      <c r="P20" s="59"/>
    </row>
    <row r="21" spans="1:16" x14ac:dyDescent="0.25">
      <c r="A21" s="60"/>
      <c r="B21" s="39"/>
      <c r="C21" s="6" t="s">
        <v>12</v>
      </c>
      <c r="D21" s="48">
        <v>250</v>
      </c>
      <c r="E21" s="49">
        <v>0</v>
      </c>
      <c r="F21" s="72">
        <f t="shared" si="3"/>
        <v>250</v>
      </c>
      <c r="G21" s="4">
        <v>315</v>
      </c>
      <c r="H21" s="4"/>
      <c r="I21" s="4"/>
      <c r="J21" s="5"/>
      <c r="K21" s="6" t="s">
        <v>11</v>
      </c>
      <c r="L21" s="42">
        <f>D45+E45+F45</f>
        <v>120</v>
      </c>
      <c r="M21" s="43">
        <f>G45+H45+I45</f>
        <v>345</v>
      </c>
      <c r="N21" s="5"/>
      <c r="O21" s="5"/>
      <c r="P21" s="59"/>
    </row>
    <row r="22" spans="1:16" ht="15.75" thickBot="1" x14ac:dyDescent="0.3">
      <c r="A22" s="60"/>
      <c r="B22" s="39"/>
      <c r="C22" s="6" t="s">
        <v>13</v>
      </c>
      <c r="D22" s="50">
        <v>320</v>
      </c>
      <c r="E22" s="51">
        <v>0</v>
      </c>
      <c r="F22" s="72">
        <f t="shared" si="3"/>
        <v>320</v>
      </c>
      <c r="G22" s="4">
        <v>525</v>
      </c>
      <c r="H22" s="4"/>
      <c r="I22" s="4"/>
      <c r="J22" s="5"/>
      <c r="K22" s="6" t="s">
        <v>12</v>
      </c>
      <c r="L22" s="42">
        <f>D46+E46+F46</f>
        <v>250</v>
      </c>
      <c r="M22" s="43">
        <f>G46+H46+I46</f>
        <v>0</v>
      </c>
      <c r="N22" s="5"/>
      <c r="O22" s="5"/>
      <c r="P22" s="59"/>
    </row>
    <row r="23" spans="1:16" x14ac:dyDescent="0.25">
      <c r="A23" s="60"/>
      <c r="B23" s="39"/>
      <c r="C23" s="6"/>
      <c r="D23" s="71">
        <f>SUM(D19:D22)</f>
        <v>690</v>
      </c>
      <c r="E23" s="71">
        <f>SUM(E19:E22)</f>
        <v>750</v>
      </c>
      <c r="F23" s="4"/>
      <c r="G23" s="4"/>
      <c r="H23" s="4"/>
      <c r="I23" s="4"/>
      <c r="J23" s="5"/>
      <c r="K23" s="6" t="s">
        <v>13</v>
      </c>
      <c r="L23" s="44">
        <f>D47+E47+F47</f>
        <v>320</v>
      </c>
      <c r="M23" s="45">
        <f>G47+H47+I47</f>
        <v>0</v>
      </c>
      <c r="N23" s="5"/>
      <c r="O23" s="5"/>
      <c r="P23" s="59"/>
    </row>
    <row r="24" spans="1:16" x14ac:dyDescent="0.25">
      <c r="A24" s="60"/>
      <c r="B24" s="39"/>
      <c r="C24" s="6"/>
      <c r="D24" s="4"/>
      <c r="E24" s="4"/>
      <c r="F24" s="4"/>
      <c r="G24" s="4"/>
      <c r="H24" s="4"/>
      <c r="I24" s="4"/>
      <c r="J24" s="5"/>
      <c r="K24" s="3"/>
      <c r="L24" s="4">
        <f>SUM(L20:L23)</f>
        <v>690</v>
      </c>
      <c r="M24" s="4">
        <f>SUM(M20:M23)</f>
        <v>750</v>
      </c>
      <c r="N24" s="5"/>
      <c r="O24" s="5"/>
      <c r="P24" s="59"/>
    </row>
    <row r="25" spans="1:16" x14ac:dyDescent="0.25">
      <c r="A25" s="60"/>
      <c r="B25" s="39"/>
      <c r="C25" s="6"/>
      <c r="D25" s="4"/>
      <c r="E25" s="4"/>
      <c r="F25" s="4"/>
      <c r="G25" s="4"/>
      <c r="H25" s="4"/>
      <c r="I25" s="4"/>
      <c r="J25" s="4"/>
      <c r="K25" s="3"/>
      <c r="L25" s="5"/>
      <c r="M25" s="5"/>
      <c r="N25" s="5"/>
      <c r="O25" s="5"/>
      <c r="P25" s="59"/>
    </row>
    <row r="26" spans="1:16" ht="15.75" thickBot="1" x14ac:dyDescent="0.3">
      <c r="A26" s="60"/>
      <c r="B26" s="39" t="s">
        <v>23</v>
      </c>
      <c r="C26" s="6"/>
      <c r="D26" s="3" t="s">
        <v>10</v>
      </c>
      <c r="E26" s="3" t="s">
        <v>11</v>
      </c>
      <c r="F26" s="3" t="s">
        <v>12</v>
      </c>
      <c r="G26" s="3" t="s">
        <v>13</v>
      </c>
      <c r="H26" s="4"/>
      <c r="I26" s="4"/>
      <c r="J26" s="4"/>
      <c r="K26" s="3"/>
      <c r="L26" s="5"/>
      <c r="M26" s="5"/>
      <c r="N26" s="5"/>
      <c r="O26" s="5"/>
      <c r="P26" s="59"/>
    </row>
    <row r="27" spans="1:16" ht="15.75" customHeight="1" x14ac:dyDescent="0.25">
      <c r="A27" s="60"/>
      <c r="B27" s="39"/>
      <c r="C27" s="6" t="s">
        <v>5</v>
      </c>
      <c r="D27" s="16">
        <v>0</v>
      </c>
      <c r="E27" s="22">
        <v>0</v>
      </c>
      <c r="F27" s="22">
        <v>190</v>
      </c>
      <c r="G27" s="17">
        <v>0</v>
      </c>
      <c r="H27" s="73">
        <f>SUM(D27:G27)</f>
        <v>190</v>
      </c>
      <c r="I27" s="4"/>
      <c r="J27" s="4"/>
      <c r="K27" s="4"/>
      <c r="L27" s="65" t="s">
        <v>28</v>
      </c>
      <c r="M27" s="74" t="s">
        <v>29</v>
      </c>
      <c r="N27" s="5"/>
      <c r="O27" s="3" t="s">
        <v>37</v>
      </c>
      <c r="P27" s="75" t="s">
        <v>38</v>
      </c>
    </row>
    <row r="28" spans="1:16" x14ac:dyDescent="0.25">
      <c r="A28" s="60"/>
      <c r="B28" s="39"/>
      <c r="C28" s="6" t="s">
        <v>6</v>
      </c>
      <c r="D28" s="18">
        <v>0</v>
      </c>
      <c r="E28" s="4">
        <v>0</v>
      </c>
      <c r="F28" s="4">
        <v>0</v>
      </c>
      <c r="G28" s="19">
        <v>220</v>
      </c>
      <c r="H28" s="73">
        <f>SUM(D28:G28)</f>
        <v>220</v>
      </c>
      <c r="I28" s="4"/>
      <c r="J28" s="5"/>
      <c r="K28" s="6" t="s">
        <v>10</v>
      </c>
      <c r="L28" s="24">
        <f>SUMPRODUCT($D$42:$F$42,D44:F44)</f>
        <v>0</v>
      </c>
      <c r="M28" s="3">
        <f>SUMPRODUCT($G$42:$I$42,G44:I44)</f>
        <v>2025</v>
      </c>
      <c r="N28" s="5"/>
      <c r="O28" s="3">
        <f>L20*4.4</f>
        <v>0</v>
      </c>
      <c r="P28" s="75">
        <f>M20*4.5</f>
        <v>1822.5</v>
      </c>
    </row>
    <row r="29" spans="1:16" x14ac:dyDescent="0.25">
      <c r="A29" s="60"/>
      <c r="B29" s="39"/>
      <c r="C29" s="6" t="s">
        <v>7</v>
      </c>
      <c r="D29" s="18">
        <v>160</v>
      </c>
      <c r="E29" s="4">
        <v>215</v>
      </c>
      <c r="F29" s="4">
        <v>60</v>
      </c>
      <c r="G29" s="19">
        <v>0</v>
      </c>
      <c r="H29" s="73">
        <f>SUM(D29:G29)</f>
        <v>435</v>
      </c>
      <c r="I29" s="4"/>
      <c r="J29" s="5"/>
      <c r="K29" s="6" t="s">
        <v>11</v>
      </c>
      <c r="L29" s="24">
        <f>SUMPRODUCT($D$42:$F$42,D45:F45)</f>
        <v>528</v>
      </c>
      <c r="M29" s="3">
        <f>SUMPRODUCT($G$42:$I$42,G45:I45)</f>
        <v>1552.8000000000002</v>
      </c>
      <c r="N29" s="5"/>
      <c r="O29" s="3">
        <f>L21*4.4</f>
        <v>528</v>
      </c>
      <c r="P29" s="75">
        <f>M21*4.5</f>
        <v>1552.5</v>
      </c>
    </row>
    <row r="30" spans="1:16" ht="15.75" thickBot="1" x14ac:dyDescent="0.3">
      <c r="A30" s="60"/>
      <c r="B30" s="39"/>
      <c r="C30" s="6" t="s">
        <v>8</v>
      </c>
      <c r="D30" s="20">
        <v>245</v>
      </c>
      <c r="E30" s="23">
        <v>250</v>
      </c>
      <c r="F30" s="23">
        <v>0</v>
      </c>
      <c r="G30" s="21">
        <v>100</v>
      </c>
      <c r="H30" s="73">
        <f>SUM(D30:G30)</f>
        <v>595</v>
      </c>
      <c r="I30" s="4"/>
      <c r="J30" s="5"/>
      <c r="K30" s="6" t="s">
        <v>12</v>
      </c>
      <c r="L30" s="24">
        <f>SUMPRODUCT($D$42:$F$42,D46:F46)</f>
        <v>1250</v>
      </c>
      <c r="M30" s="3">
        <f>SUMPRODUCT($G$42:$I$42,G46:I46)</f>
        <v>0</v>
      </c>
      <c r="N30" s="5"/>
      <c r="O30" s="3">
        <f t="shared" ref="O29:O31" si="4">L22*4.4</f>
        <v>1100</v>
      </c>
      <c r="P30" s="75">
        <f>M22*4.5</f>
        <v>0</v>
      </c>
    </row>
    <row r="31" spans="1:16" x14ac:dyDescent="0.25">
      <c r="A31" s="60"/>
      <c r="B31" s="39"/>
      <c r="C31" s="6"/>
      <c r="D31" s="72">
        <f>SUM(D27:D30)</f>
        <v>405</v>
      </c>
      <c r="E31" s="72">
        <f t="shared" ref="E31" si="5">SUM(E27:E30)</f>
        <v>465</v>
      </c>
      <c r="F31" s="72">
        <f>SUM(F27:F30)</f>
        <v>250</v>
      </c>
      <c r="G31" s="72">
        <f t="shared" ref="G31" si="6">SUM(G27:G30)</f>
        <v>320</v>
      </c>
      <c r="H31" s="4"/>
      <c r="I31" s="4"/>
      <c r="J31" s="5"/>
      <c r="K31" s="6" t="s">
        <v>13</v>
      </c>
      <c r="L31" s="24">
        <f>SUMPRODUCT($D$42:$F$42,D47:F47)</f>
        <v>1600</v>
      </c>
      <c r="M31" s="3">
        <f>SUMPRODUCT($G$42:$I$42,G47:I47)</f>
        <v>0</v>
      </c>
      <c r="N31" s="5"/>
      <c r="O31" s="3">
        <f t="shared" si="4"/>
        <v>1408</v>
      </c>
      <c r="P31" s="75">
        <f t="shared" ref="P29:P31" si="7">M23*4.5</f>
        <v>0</v>
      </c>
    </row>
    <row r="32" spans="1:16" x14ac:dyDescent="0.25">
      <c r="A32" s="60"/>
      <c r="B32" s="39"/>
      <c r="C32" s="6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9"/>
    </row>
    <row r="33" spans="1:16" x14ac:dyDescent="0.25">
      <c r="A33" s="60"/>
      <c r="B33" s="39"/>
      <c r="C33" s="6"/>
      <c r="D33" s="4"/>
      <c r="E33" s="4"/>
      <c r="F33" s="4"/>
      <c r="G33" s="4"/>
      <c r="H33" s="4"/>
      <c r="I33" s="4"/>
      <c r="J33" s="5"/>
      <c r="K33" s="4"/>
      <c r="L33" s="4"/>
      <c r="M33" s="4"/>
      <c r="N33" s="4"/>
      <c r="O33" s="4"/>
      <c r="P33" s="59"/>
    </row>
    <row r="34" spans="1:16" ht="15.75" thickBot="1" x14ac:dyDescent="0.3">
      <c r="A34" s="60"/>
      <c r="B34" s="39" t="s">
        <v>15</v>
      </c>
      <c r="C34" s="6"/>
      <c r="D34" s="4" t="s">
        <v>0</v>
      </c>
      <c r="E34" s="4" t="s">
        <v>1</v>
      </c>
      <c r="F34" s="4"/>
      <c r="G34" s="4" t="s">
        <v>18</v>
      </c>
      <c r="H34" s="4" t="s">
        <v>19</v>
      </c>
      <c r="I34" s="4"/>
      <c r="J34" s="5"/>
      <c r="K34" s="5"/>
      <c r="L34" s="3"/>
      <c r="M34" s="4"/>
      <c r="N34" s="3"/>
      <c r="O34" s="5"/>
      <c r="P34" s="59"/>
    </row>
    <row r="35" spans="1:16" x14ac:dyDescent="0.25">
      <c r="A35" s="60"/>
      <c r="B35" s="39"/>
      <c r="C35" s="6" t="s">
        <v>5</v>
      </c>
      <c r="D35" s="16">
        <v>115</v>
      </c>
      <c r="E35" s="17">
        <v>75</v>
      </c>
      <c r="F35" s="73">
        <f>SUM(D35:E35)</f>
        <v>190</v>
      </c>
      <c r="G35" s="4">
        <v>115</v>
      </c>
      <c r="H35" s="4">
        <v>75</v>
      </c>
      <c r="I35" s="4"/>
      <c r="J35" s="5"/>
      <c r="K35" s="5"/>
      <c r="L35" s="3"/>
      <c r="M35" s="4"/>
      <c r="N35" s="3"/>
      <c r="O35" s="5"/>
      <c r="P35" s="59"/>
    </row>
    <row r="36" spans="1:16" x14ac:dyDescent="0.25">
      <c r="A36" s="60"/>
      <c r="B36" s="39"/>
      <c r="C36" s="6" t="s">
        <v>6</v>
      </c>
      <c r="D36" s="18">
        <v>85</v>
      </c>
      <c r="E36" s="19">
        <v>135</v>
      </c>
      <c r="F36" s="73">
        <f t="shared" ref="F36:F38" si="8">SUM(D36:E36)</f>
        <v>220</v>
      </c>
      <c r="G36" s="4">
        <v>85</v>
      </c>
      <c r="H36" s="4">
        <v>135</v>
      </c>
      <c r="I36" s="4"/>
      <c r="J36" s="5"/>
      <c r="K36" s="5"/>
      <c r="L36" s="5"/>
      <c r="M36" s="5"/>
      <c r="N36" s="5"/>
      <c r="O36" s="5"/>
      <c r="P36" s="59"/>
    </row>
    <row r="37" spans="1:16" x14ac:dyDescent="0.25">
      <c r="A37" s="60"/>
      <c r="B37" s="39"/>
      <c r="C37" s="6" t="s">
        <v>7</v>
      </c>
      <c r="D37" s="18">
        <v>250</v>
      </c>
      <c r="E37" s="19">
        <v>185</v>
      </c>
      <c r="F37" s="73">
        <f t="shared" si="8"/>
        <v>435</v>
      </c>
      <c r="G37" s="4">
        <v>250</v>
      </c>
      <c r="H37" s="4">
        <v>185</v>
      </c>
      <c r="I37" s="4"/>
      <c r="J37" s="5"/>
      <c r="K37" s="5"/>
      <c r="L37" s="5"/>
      <c r="M37" s="5"/>
      <c r="N37" s="5"/>
      <c r="O37" s="5"/>
      <c r="P37" s="59"/>
    </row>
    <row r="38" spans="1:16" ht="15.75" thickBot="1" x14ac:dyDescent="0.3">
      <c r="A38" s="60"/>
      <c r="B38" s="39"/>
      <c r="C38" s="6" t="s">
        <v>8</v>
      </c>
      <c r="D38" s="20">
        <v>240</v>
      </c>
      <c r="E38" s="21">
        <v>355</v>
      </c>
      <c r="F38" s="73">
        <f t="shared" si="8"/>
        <v>595</v>
      </c>
      <c r="G38" s="4">
        <v>240</v>
      </c>
      <c r="H38" s="4">
        <v>355</v>
      </c>
      <c r="I38" s="4"/>
      <c r="J38" s="5"/>
      <c r="K38" s="5"/>
      <c r="L38" s="5"/>
      <c r="M38" s="5"/>
      <c r="N38" s="5"/>
      <c r="O38" s="5"/>
      <c r="P38" s="59"/>
    </row>
    <row r="39" spans="1:16" x14ac:dyDescent="0.25">
      <c r="A39" s="60"/>
      <c r="B39" s="39"/>
      <c r="C39" s="6"/>
      <c r="D39" s="71">
        <f>SUM(D35:D38)</f>
        <v>690</v>
      </c>
      <c r="E39" s="71">
        <f>SUM(E35:E38)</f>
        <v>750</v>
      </c>
      <c r="F39" s="4"/>
      <c r="G39" s="4"/>
      <c r="H39" s="4"/>
      <c r="I39" s="4"/>
      <c r="J39" s="5"/>
      <c r="K39" s="5"/>
      <c r="L39" s="5"/>
      <c r="M39" s="5"/>
      <c r="N39" s="5"/>
      <c r="O39" s="5"/>
      <c r="P39" s="59"/>
    </row>
    <row r="40" spans="1:16" x14ac:dyDescent="0.25">
      <c r="A40" s="7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9"/>
    </row>
    <row r="41" spans="1:16" x14ac:dyDescent="0.25">
      <c r="A41" s="76"/>
      <c r="B41" s="5"/>
      <c r="C41" s="5"/>
      <c r="D41" s="5"/>
      <c r="E41" s="5"/>
      <c r="F41" s="5"/>
      <c r="G41" s="5"/>
      <c r="H41" s="5"/>
      <c r="I41" s="5"/>
      <c r="J41" s="5"/>
      <c r="K41" s="3"/>
      <c r="L41" s="5"/>
      <c r="M41" s="5"/>
      <c r="N41" s="5"/>
      <c r="O41" s="5"/>
      <c r="P41" s="59"/>
    </row>
    <row r="42" spans="1:16" x14ac:dyDescent="0.25">
      <c r="A42" s="76"/>
      <c r="B42" s="39" t="s">
        <v>27</v>
      </c>
      <c r="C42" s="5"/>
      <c r="D42" s="37">
        <v>4.4000000000000004</v>
      </c>
      <c r="E42" s="37">
        <v>5</v>
      </c>
      <c r="F42" s="37">
        <v>4.7</v>
      </c>
      <c r="G42" s="37">
        <v>4.4000000000000004</v>
      </c>
      <c r="H42" s="37">
        <v>5</v>
      </c>
      <c r="I42" s="37">
        <v>4.7</v>
      </c>
      <c r="J42" s="77"/>
      <c r="K42" s="5"/>
      <c r="L42" s="5"/>
      <c r="M42" s="5"/>
      <c r="N42" s="5"/>
      <c r="O42" s="5"/>
      <c r="P42" s="59"/>
    </row>
    <row r="43" spans="1:16" ht="15.75" thickBot="1" x14ac:dyDescent="0.3">
      <c r="A43" s="76"/>
      <c r="B43" s="5"/>
      <c r="C43" s="3"/>
      <c r="D43" s="3" t="s">
        <v>30</v>
      </c>
      <c r="E43" s="3" t="s">
        <v>31</v>
      </c>
      <c r="F43" s="3" t="s">
        <v>32</v>
      </c>
      <c r="G43" s="3" t="s">
        <v>33</v>
      </c>
      <c r="H43" s="3" t="s">
        <v>34</v>
      </c>
      <c r="I43" s="3" t="s">
        <v>35</v>
      </c>
      <c r="J43" s="5"/>
      <c r="K43" s="5"/>
      <c r="L43" s="5"/>
      <c r="M43" s="5"/>
      <c r="N43" s="5"/>
      <c r="O43" s="5"/>
      <c r="P43" s="59"/>
    </row>
    <row r="44" spans="1:16" x14ac:dyDescent="0.25">
      <c r="A44" s="76"/>
      <c r="B44" s="5"/>
      <c r="C44" s="6" t="s">
        <v>10</v>
      </c>
      <c r="D44" s="26">
        <v>0</v>
      </c>
      <c r="E44" s="27">
        <v>0</v>
      </c>
      <c r="F44" s="27">
        <v>0</v>
      </c>
      <c r="G44" s="27">
        <v>0</v>
      </c>
      <c r="H44" s="27">
        <v>405</v>
      </c>
      <c r="I44" s="28">
        <v>0</v>
      </c>
      <c r="J44" s="78">
        <f>SUM(D44:I44)</f>
        <v>405</v>
      </c>
      <c r="K44" s="5"/>
      <c r="L44" s="5"/>
      <c r="M44" s="5"/>
      <c r="N44" s="5"/>
      <c r="O44" s="5"/>
      <c r="P44" s="59"/>
    </row>
    <row r="45" spans="1:16" x14ac:dyDescent="0.25">
      <c r="A45" s="76"/>
      <c r="B45" s="5"/>
      <c r="C45" s="6" t="s">
        <v>11</v>
      </c>
      <c r="D45" s="29">
        <v>120</v>
      </c>
      <c r="E45" s="30">
        <v>0</v>
      </c>
      <c r="F45" s="30">
        <v>0</v>
      </c>
      <c r="G45" s="30">
        <v>287</v>
      </c>
      <c r="H45" s="24">
        <v>58</v>
      </c>
      <c r="I45" s="31">
        <v>0</v>
      </c>
      <c r="J45" s="78">
        <f>SUM(D45:I45)</f>
        <v>465</v>
      </c>
      <c r="K45" s="5"/>
      <c r="L45" s="5"/>
      <c r="M45" s="5"/>
      <c r="N45" s="5"/>
      <c r="O45" s="5"/>
      <c r="P45" s="59"/>
    </row>
    <row r="46" spans="1:16" x14ac:dyDescent="0.25">
      <c r="A46" s="76"/>
      <c r="B46" s="5"/>
      <c r="C46" s="6" t="s">
        <v>12</v>
      </c>
      <c r="D46" s="32">
        <v>0</v>
      </c>
      <c r="E46" s="24">
        <v>250</v>
      </c>
      <c r="F46" s="24">
        <v>0</v>
      </c>
      <c r="G46" s="24">
        <v>0</v>
      </c>
      <c r="H46" s="24">
        <v>0</v>
      </c>
      <c r="I46" s="31">
        <v>0</v>
      </c>
      <c r="J46" s="78">
        <f>SUM(D46:I46)</f>
        <v>250</v>
      </c>
      <c r="K46" s="5"/>
      <c r="L46" s="5"/>
      <c r="M46" s="5"/>
      <c r="N46" s="5"/>
      <c r="O46" s="5"/>
      <c r="P46" s="59"/>
    </row>
    <row r="47" spans="1:16" ht="15.75" thickBot="1" x14ac:dyDescent="0.3">
      <c r="A47" s="76"/>
      <c r="B47" s="5"/>
      <c r="C47" s="6" t="s">
        <v>13</v>
      </c>
      <c r="D47" s="25">
        <v>0</v>
      </c>
      <c r="E47" s="33">
        <v>320</v>
      </c>
      <c r="F47" s="34">
        <v>0</v>
      </c>
      <c r="G47" s="35">
        <v>0</v>
      </c>
      <c r="H47" s="35">
        <v>0</v>
      </c>
      <c r="I47" s="36">
        <v>0</v>
      </c>
      <c r="J47" s="78">
        <f>SUM(D47:I47)</f>
        <v>320</v>
      </c>
      <c r="K47" s="5"/>
      <c r="L47" s="5"/>
      <c r="M47" s="5"/>
      <c r="N47" s="5"/>
      <c r="O47" s="5"/>
      <c r="P47" s="59"/>
    </row>
    <row r="48" spans="1:16" ht="15.75" thickBot="1" x14ac:dyDescent="0.3">
      <c r="A48" s="79"/>
      <c r="B48" s="80"/>
      <c r="C48" s="81"/>
      <c r="D48" s="81">
        <f>SUM(D44:D47)</f>
        <v>120</v>
      </c>
      <c r="E48" s="81">
        <f>SUM(E44:E47)</f>
        <v>570</v>
      </c>
      <c r="F48" s="81">
        <f>SUM(F44:F47)</f>
        <v>0</v>
      </c>
      <c r="G48" s="81">
        <f>SUM(G44:G47)</f>
        <v>287</v>
      </c>
      <c r="H48" s="81">
        <f>SUM(H44:H47)</f>
        <v>463</v>
      </c>
      <c r="I48" s="81">
        <f>SUM(I44:I47)</f>
        <v>0</v>
      </c>
      <c r="J48" s="80"/>
      <c r="K48" s="80"/>
      <c r="L48" s="80"/>
      <c r="M48" s="80"/>
      <c r="N48" s="80"/>
      <c r="O48" s="80"/>
      <c r="P48" s="82"/>
    </row>
    <row r="49" spans="12:15" x14ac:dyDescent="0.25">
      <c r="L49" s="1"/>
      <c r="N49" s="1"/>
      <c r="O49" s="1"/>
    </row>
    <row r="50" spans="12:15" x14ac:dyDescent="0.25">
      <c r="L50" s="1"/>
      <c r="N50" s="1"/>
      <c r="O50" s="1"/>
    </row>
    <row r="51" spans="12:15" x14ac:dyDescent="0.25">
      <c r="L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dcterms:created xsi:type="dcterms:W3CDTF">2021-04-19T19:24:12Z</dcterms:created>
  <dcterms:modified xsi:type="dcterms:W3CDTF">2021-04-20T01:39:45Z</dcterms:modified>
</cp:coreProperties>
</file>