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f6a1cd8689142c/Documents/"/>
    </mc:Choice>
  </mc:AlternateContent>
  <xr:revisionPtr revIDLastSave="249" documentId="8_{8C512847-E209-47C1-B671-2979D51F8D5F}" xr6:coauthVersionLast="47" xr6:coauthVersionMax="47" xr10:uidLastSave="{850C578E-1085-40C1-A058-8A4242C280A9}"/>
  <bookViews>
    <workbookView xWindow="-96" yWindow="0" windowWidth="11712" windowHeight="12336" xr2:uid="{AC64CE86-BF28-4803-A1E3-2135812123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5" i="1" l="1"/>
  <c r="Y16" i="1"/>
  <c r="Y17" i="1"/>
  <c r="Y18" i="1"/>
  <c r="Y7" i="1"/>
  <c r="Y9" i="1"/>
  <c r="Y11" i="1"/>
  <c r="Y13" i="1"/>
  <c r="Y5" i="1"/>
  <c r="U15" i="1"/>
  <c r="V15" i="1"/>
  <c r="W15" i="1"/>
  <c r="X15" i="1"/>
  <c r="U16" i="1"/>
  <c r="V16" i="1"/>
  <c r="W16" i="1"/>
  <c r="X16" i="1"/>
  <c r="U17" i="1"/>
  <c r="V17" i="1"/>
  <c r="W17" i="1"/>
  <c r="X17" i="1"/>
  <c r="T7" i="1"/>
  <c r="T16" i="1" s="1"/>
  <c r="U7" i="1"/>
  <c r="V7" i="1"/>
  <c r="W7" i="1"/>
  <c r="X7" i="1"/>
  <c r="T17" i="1"/>
  <c r="T9" i="1"/>
  <c r="U9" i="1"/>
  <c r="V9" i="1"/>
  <c r="W9" i="1"/>
  <c r="X9" i="1"/>
  <c r="T11" i="1"/>
  <c r="U11" i="1"/>
  <c r="V11" i="1"/>
  <c r="W11" i="1"/>
  <c r="X11" i="1"/>
  <c r="T13" i="1"/>
  <c r="U13" i="1"/>
  <c r="V13" i="1"/>
  <c r="W13" i="1"/>
  <c r="X13" i="1"/>
  <c r="U5" i="1"/>
  <c r="V5" i="1"/>
  <c r="W5" i="1"/>
  <c r="X5" i="1"/>
  <c r="T5" i="1"/>
  <c r="S15" i="1"/>
  <c r="Q13" i="1"/>
  <c r="Q17" i="1" s="1"/>
  <c r="T15" i="1"/>
  <c r="P15" i="1"/>
  <c r="P16" i="1"/>
  <c r="P18" i="1" s="1"/>
  <c r="R16" i="1"/>
  <c r="S16" i="1"/>
  <c r="P17" i="1"/>
  <c r="R17" i="1"/>
  <c r="S17" i="1"/>
  <c r="P13" i="1"/>
  <c r="R13" i="1"/>
  <c r="S13" i="1"/>
  <c r="O13" i="1"/>
  <c r="P11" i="1"/>
  <c r="Q11" i="1"/>
  <c r="R11" i="1"/>
  <c r="S11" i="1"/>
  <c r="O11" i="1"/>
  <c r="P9" i="1"/>
  <c r="Q9" i="1"/>
  <c r="R9" i="1"/>
  <c r="S9" i="1"/>
  <c r="O9" i="1"/>
  <c r="P7" i="1"/>
  <c r="Q7" i="1"/>
  <c r="R7" i="1"/>
  <c r="S7" i="1"/>
  <c r="O7" i="1"/>
  <c r="Q5" i="1"/>
  <c r="P5" i="1"/>
  <c r="R5" i="1"/>
  <c r="S5" i="1"/>
  <c r="O5" i="1"/>
  <c r="J5" i="1"/>
  <c r="J7" i="1"/>
  <c r="E15" i="1"/>
  <c r="F15" i="1"/>
  <c r="G15" i="1"/>
  <c r="H15" i="1"/>
  <c r="E16" i="1"/>
  <c r="F16" i="1"/>
  <c r="G16" i="1"/>
  <c r="H16" i="1"/>
  <c r="E17" i="1"/>
  <c r="F17" i="1"/>
  <c r="G17" i="1"/>
  <c r="H17" i="1"/>
  <c r="H18" i="1" s="1"/>
  <c r="J13" i="1"/>
  <c r="J17" i="1" s="1"/>
  <c r="K13" i="1"/>
  <c r="L13" i="1"/>
  <c r="M13" i="1"/>
  <c r="J11" i="1"/>
  <c r="K11" i="1"/>
  <c r="L11" i="1"/>
  <c r="M11" i="1"/>
  <c r="J9" i="1"/>
  <c r="J16" i="1" s="1"/>
  <c r="K9" i="1"/>
  <c r="L9" i="1"/>
  <c r="M9" i="1"/>
  <c r="K7" i="1"/>
  <c r="L7" i="1"/>
  <c r="M7" i="1"/>
  <c r="K5" i="1"/>
  <c r="K17" i="1" s="1"/>
  <c r="L5" i="1"/>
  <c r="L17" i="1" s="1"/>
  <c r="M5" i="1"/>
  <c r="M17" i="1" s="1"/>
  <c r="I5" i="1"/>
  <c r="I16" i="1" s="1"/>
  <c r="I7" i="1"/>
  <c r="I9" i="1"/>
  <c r="I11" i="1"/>
  <c r="I13" i="1"/>
  <c r="D17" i="1"/>
  <c r="D16" i="1"/>
  <c r="D15" i="1"/>
  <c r="C16" i="1"/>
  <c r="C17" i="1"/>
  <c r="C15" i="1"/>
  <c r="N7" i="1"/>
  <c r="N9" i="1"/>
  <c r="N11" i="1"/>
  <c r="N13" i="1"/>
  <c r="N5" i="1"/>
  <c r="V18" i="1" l="1"/>
  <c r="X18" i="1"/>
  <c r="W18" i="1"/>
  <c r="U18" i="1"/>
  <c r="T18" i="1"/>
  <c r="S18" i="1"/>
  <c r="Q16" i="1"/>
  <c r="Q18" i="1" s="1"/>
  <c r="R15" i="1"/>
  <c r="R18" i="1" s="1"/>
  <c r="Q15" i="1"/>
  <c r="E18" i="1"/>
  <c r="M15" i="1"/>
  <c r="I17" i="1"/>
  <c r="L15" i="1"/>
  <c r="K15" i="1"/>
  <c r="J15" i="1"/>
  <c r="J18" i="1" s="1"/>
  <c r="I15" i="1"/>
  <c r="K16" i="1"/>
  <c r="O15" i="1"/>
  <c r="M16" i="1"/>
  <c r="L16" i="1"/>
  <c r="G18" i="1"/>
  <c r="F18" i="1"/>
  <c r="N15" i="1"/>
  <c r="D18" i="1"/>
  <c r="N17" i="1"/>
  <c r="C18" i="1"/>
  <c r="N16" i="1"/>
  <c r="O16" i="1" l="1"/>
  <c r="K18" i="1"/>
  <c r="L18" i="1"/>
  <c r="I18" i="1"/>
  <c r="M18" i="1"/>
  <c r="O17" i="1"/>
  <c r="N18" i="1"/>
  <c r="O18" i="1" l="1"/>
</calcChain>
</file>

<file path=xl/sharedStrings.xml><?xml version="1.0" encoding="utf-8"?>
<sst xmlns="http://schemas.openxmlformats.org/spreadsheetml/2006/main" count="23" uniqueCount="22">
  <si>
    <t>Employee details</t>
  </si>
  <si>
    <t>first name</t>
  </si>
  <si>
    <t>last name</t>
  </si>
  <si>
    <t>pay</t>
  </si>
  <si>
    <t>Sharma</t>
  </si>
  <si>
    <t>Iyer</t>
  </si>
  <si>
    <t xml:space="preserve"> Reddy</t>
  </si>
  <si>
    <t xml:space="preserve"> Nair</t>
  </si>
  <si>
    <t xml:space="preserve"> Deshmukh</t>
  </si>
  <si>
    <t>Aarav</t>
  </si>
  <si>
    <t xml:space="preserve">Meera </t>
  </si>
  <si>
    <t xml:space="preserve">Karthik </t>
  </si>
  <si>
    <t xml:space="preserve">Sneha </t>
  </si>
  <si>
    <t>Rohan</t>
  </si>
  <si>
    <t>min</t>
  </si>
  <si>
    <t>max</t>
  </si>
  <si>
    <t>average</t>
  </si>
  <si>
    <t>total</t>
  </si>
  <si>
    <t>overtime hours</t>
  </si>
  <si>
    <t>overtime bonus</t>
  </si>
  <si>
    <t>Hourly wages</t>
  </si>
  <si>
    <t>total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</si>
</sst>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17" fontId="0" fillId="2" borderId="0" xfId="0" applyNumberFormat="1" applyFill="1"/>
    <xf numFmtId="0" fontId="0" fillId="2" borderId="0" xfId="0" applyFill="1"/>
    <xf numFmtId="0" fontId="0" fillId="3" borderId="0" xfId="0" applyFill="1"/>
    <xf numFmtId="17" fontId="0" fillId="3" borderId="0" xfId="0" applyNumberFormat="1" applyFill="1"/>
    <xf numFmtId="164" fontId="0" fillId="3" borderId="0" xfId="0" applyNumberFormat="1" applyFill="1"/>
    <xf numFmtId="17" fontId="0" fillId="4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2799-338D-42DE-9CFB-3A60EFC02027}">
  <dimension ref="A1:Y18"/>
  <sheetViews>
    <sheetView tabSelected="1" zoomScale="75" zoomScaleNormal="75" workbookViewId="0">
      <selection activeCell="C2" sqref="C2"/>
    </sheetView>
  </sheetViews>
  <sheetFormatPr defaultRowHeight="14.4" x14ac:dyDescent="0.3"/>
  <cols>
    <col min="1" max="1" width="17.44140625" customWidth="1"/>
    <col min="2" max="2" width="14.33203125" customWidth="1"/>
    <col min="3" max="3" width="13.6640625" customWidth="1"/>
    <col min="9" max="13" width="13.44140625" customWidth="1"/>
    <col min="14" max="14" width="22.33203125" customWidth="1"/>
    <col min="15" max="15" width="13.44140625" customWidth="1"/>
    <col min="16" max="16" width="21.21875" customWidth="1"/>
    <col min="17" max="19" width="13.44140625" customWidth="1"/>
    <col min="20" max="20" width="15.88671875" customWidth="1"/>
    <col min="21" max="21" width="14.6640625" customWidth="1"/>
    <col min="22" max="22" width="13.44140625" customWidth="1"/>
    <col min="23" max="23" width="12.5546875" customWidth="1"/>
    <col min="24" max="24" width="13.21875" customWidth="1"/>
    <col min="25" max="25" width="18.44140625" customWidth="1"/>
  </cols>
  <sheetData>
    <row r="1" spans="1:25" x14ac:dyDescent="0.3">
      <c r="A1" t="s">
        <v>0</v>
      </c>
    </row>
    <row r="2" spans="1:25" x14ac:dyDescent="0.3">
      <c r="I2" t="s">
        <v>18</v>
      </c>
      <c r="O2" t="s">
        <v>19</v>
      </c>
      <c r="T2" t="s">
        <v>17</v>
      </c>
      <c r="Y2" t="s">
        <v>21</v>
      </c>
    </row>
    <row r="3" spans="1:25" x14ac:dyDescent="0.3">
      <c r="A3" t="s">
        <v>1</v>
      </c>
      <c r="B3" t="s">
        <v>2</v>
      </c>
      <c r="C3" t="s">
        <v>20</v>
      </c>
      <c r="D3" s="3">
        <v>36892</v>
      </c>
      <c r="E3" s="3">
        <v>39448</v>
      </c>
      <c r="F3" s="3">
        <v>42005</v>
      </c>
      <c r="G3" s="3">
        <v>44562</v>
      </c>
      <c r="H3" s="3">
        <v>47119</v>
      </c>
      <c r="I3" s="3">
        <v>36892</v>
      </c>
      <c r="J3" s="3">
        <v>39448</v>
      </c>
      <c r="K3" s="3">
        <v>42005</v>
      </c>
      <c r="L3" s="3">
        <v>44562</v>
      </c>
      <c r="M3" s="3">
        <v>47119</v>
      </c>
      <c r="N3" s="5" t="s">
        <v>3</v>
      </c>
      <c r="O3" s="6">
        <v>36892</v>
      </c>
      <c r="P3" s="6">
        <v>39448</v>
      </c>
      <c r="Q3" s="6">
        <v>42005</v>
      </c>
      <c r="R3" s="6">
        <v>44562</v>
      </c>
      <c r="S3" s="6">
        <v>47119</v>
      </c>
      <c r="T3" s="8">
        <v>36892</v>
      </c>
      <c r="U3" s="8">
        <v>39448</v>
      </c>
      <c r="V3" s="8">
        <v>42005</v>
      </c>
      <c r="W3" s="8">
        <v>44562</v>
      </c>
      <c r="X3" s="8">
        <v>47119</v>
      </c>
      <c r="Y3" s="11"/>
    </row>
    <row r="4" spans="1:25" x14ac:dyDescent="0.3"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6"/>
      <c r="P4" s="6"/>
      <c r="Q4" s="6"/>
      <c r="R4" s="6"/>
      <c r="S4" s="6"/>
      <c r="T4" s="9"/>
      <c r="U4" s="9"/>
      <c r="V4" s="9"/>
      <c r="W4" s="9"/>
      <c r="X4" s="9"/>
      <c r="Y4" s="11"/>
    </row>
    <row r="5" spans="1:25" x14ac:dyDescent="0.3">
      <c r="A5" t="s">
        <v>9</v>
      </c>
      <c r="B5" t="s">
        <v>4</v>
      </c>
      <c r="C5" s="1">
        <v>34</v>
      </c>
      <c r="D5" s="4">
        <v>98</v>
      </c>
      <c r="E5" s="4">
        <v>40</v>
      </c>
      <c r="F5" s="4">
        <v>42</v>
      </c>
      <c r="G5" s="4">
        <v>34</v>
      </c>
      <c r="H5" s="4">
        <v>34</v>
      </c>
      <c r="I5" s="4">
        <f>IF(D5&gt;40,D5-40,0)</f>
        <v>58</v>
      </c>
      <c r="J5" s="4">
        <f>IF(E5&gt;40,E5-40,0)</f>
        <v>0</v>
      </c>
      <c r="K5" s="4">
        <f t="shared" ref="K5:M5" si="0">IF(F5&gt;40,F5-40,0)</f>
        <v>2</v>
      </c>
      <c r="L5" s="4">
        <f t="shared" si="0"/>
        <v>0</v>
      </c>
      <c r="M5" s="4">
        <f t="shared" si="0"/>
        <v>0</v>
      </c>
      <c r="N5" s="7">
        <f>C5*D5</f>
        <v>3332</v>
      </c>
      <c r="O5" s="7">
        <f>0.5*$C5*I5</f>
        <v>986</v>
      </c>
      <c r="P5" s="7">
        <f>0.5*$C5*J5</f>
        <v>0</v>
      </c>
      <c r="Q5" s="7">
        <f>0.5*$C5*K5</f>
        <v>34</v>
      </c>
      <c r="R5" s="7">
        <f t="shared" ref="P5:S5" si="1">0.5*$C5*L5</f>
        <v>0</v>
      </c>
      <c r="S5" s="7">
        <f t="shared" si="1"/>
        <v>0</v>
      </c>
      <c r="T5" s="10">
        <f>N5+O5</f>
        <v>4318</v>
      </c>
      <c r="U5" s="10">
        <f t="shared" ref="U5:X5" si="2">O5+P5</f>
        <v>986</v>
      </c>
      <c r="V5" s="10">
        <f t="shared" si="2"/>
        <v>34</v>
      </c>
      <c r="W5" s="10">
        <f t="shared" si="2"/>
        <v>34</v>
      </c>
      <c r="X5" s="10">
        <f t="shared" si="2"/>
        <v>0</v>
      </c>
      <c r="Y5" s="12">
        <f>SUM(T5:X5)</f>
        <v>5372</v>
      </c>
    </row>
    <row r="6" spans="1:25" x14ac:dyDescent="0.3">
      <c r="D6" s="4"/>
      <c r="E6" s="4"/>
      <c r="F6" s="4"/>
      <c r="G6" s="4"/>
      <c r="H6" s="4"/>
      <c r="I6" s="4"/>
      <c r="J6" s="4"/>
      <c r="K6" s="4"/>
      <c r="L6" s="4"/>
      <c r="M6" s="4"/>
      <c r="N6" s="7"/>
      <c r="O6" s="7"/>
      <c r="P6" s="7"/>
      <c r="Q6" s="7"/>
      <c r="R6" s="7"/>
      <c r="S6" s="7"/>
      <c r="T6" s="10"/>
      <c r="U6" s="10"/>
      <c r="V6" s="10"/>
      <c r="W6" s="10"/>
      <c r="X6" s="10"/>
      <c r="Y6" s="12"/>
    </row>
    <row r="7" spans="1:25" x14ac:dyDescent="0.3">
      <c r="A7" t="s">
        <v>10</v>
      </c>
      <c r="B7" t="s">
        <v>5</v>
      </c>
      <c r="C7" s="2">
        <v>25</v>
      </c>
      <c r="D7" s="4">
        <v>65</v>
      </c>
      <c r="E7" s="4">
        <v>65</v>
      </c>
      <c r="F7" s="4">
        <v>43</v>
      </c>
      <c r="G7" s="4">
        <v>67</v>
      </c>
      <c r="H7" s="4">
        <v>98</v>
      </c>
      <c r="I7" s="4">
        <f t="shared" ref="I7:I13" si="3">IF(D7&gt;40,D7-40,0)</f>
        <v>25</v>
      </c>
      <c r="J7" s="4">
        <f t="shared" ref="J7" si="4">IF(E7&gt;40,E7-40,0)</f>
        <v>25</v>
      </c>
      <c r="K7" s="4">
        <f t="shared" ref="K7" si="5">IF(F7&gt;40,F7-40,0)</f>
        <v>3</v>
      </c>
      <c r="L7" s="4">
        <f t="shared" ref="L7" si="6">IF(G7&gt;40,G7-40,0)</f>
        <v>27</v>
      </c>
      <c r="M7" s="4">
        <f t="shared" ref="M7" si="7">IF(H7&gt;40,H7-40,0)</f>
        <v>58</v>
      </c>
      <c r="N7" s="7">
        <f t="shared" ref="N7:N13" si="8">C7*D7</f>
        <v>1625</v>
      </c>
      <c r="O7" s="7">
        <f>0.5*$C7*I7</f>
        <v>312.5</v>
      </c>
      <c r="P7" s="7">
        <f t="shared" ref="P7:S7" si="9">0.5*$C7*J7</f>
        <v>312.5</v>
      </c>
      <c r="Q7" s="7">
        <f t="shared" si="9"/>
        <v>37.5</v>
      </c>
      <c r="R7" s="7">
        <f t="shared" si="9"/>
        <v>337.5</v>
      </c>
      <c r="S7" s="7">
        <f t="shared" si="9"/>
        <v>725</v>
      </c>
      <c r="T7" s="10">
        <f t="shared" ref="T6:T13" si="10">N7+O7</f>
        <v>1937.5</v>
      </c>
      <c r="U7" s="10">
        <f t="shared" ref="U6:U13" si="11">O7+P7</f>
        <v>625</v>
      </c>
      <c r="V7" s="10">
        <f t="shared" ref="V6:V13" si="12">P7+Q7</f>
        <v>350</v>
      </c>
      <c r="W7" s="10">
        <f t="shared" ref="W6:W13" si="13">Q7+R7</f>
        <v>375</v>
      </c>
      <c r="X7" s="10">
        <f t="shared" ref="X6:X13" si="14">R7+S7</f>
        <v>1062.5</v>
      </c>
      <c r="Y7" s="12">
        <f t="shared" ref="Y6:Y13" si="15">SUM(T7:X7)</f>
        <v>4350</v>
      </c>
    </row>
    <row r="8" spans="1:25" x14ac:dyDescent="0.3">
      <c r="D8" s="4"/>
      <c r="E8" s="4"/>
      <c r="F8" s="4"/>
      <c r="G8" s="4"/>
      <c r="H8" s="4"/>
      <c r="I8" s="4"/>
      <c r="J8" s="4"/>
      <c r="K8" s="4"/>
      <c r="L8" s="4"/>
      <c r="M8" s="4"/>
      <c r="N8" s="7"/>
      <c r="O8" s="7"/>
      <c r="P8" s="7"/>
      <c r="Q8" s="7"/>
      <c r="R8" s="7"/>
      <c r="S8" s="7"/>
      <c r="T8" s="10"/>
      <c r="U8" s="10"/>
      <c r="V8" s="10"/>
      <c r="W8" s="10"/>
      <c r="X8" s="10"/>
      <c r="Y8" s="12"/>
    </row>
    <row r="9" spans="1:25" x14ac:dyDescent="0.3">
      <c r="A9" t="s">
        <v>11</v>
      </c>
      <c r="B9" t="s">
        <v>6</v>
      </c>
      <c r="C9" s="1">
        <v>21</v>
      </c>
      <c r="D9" s="4">
        <v>73</v>
      </c>
      <c r="E9" s="4">
        <v>87</v>
      </c>
      <c r="F9" s="4">
        <v>54</v>
      </c>
      <c r="G9" s="4">
        <v>65</v>
      </c>
      <c r="H9" s="4">
        <v>33</v>
      </c>
      <c r="I9" s="4">
        <f t="shared" si="3"/>
        <v>33</v>
      </c>
      <c r="J9" s="4">
        <f t="shared" ref="J9" si="16">IF(E9&gt;40,E9-40,0)</f>
        <v>47</v>
      </c>
      <c r="K9" s="4">
        <f t="shared" ref="K9" si="17">IF(F9&gt;40,F9-40,0)</f>
        <v>14</v>
      </c>
      <c r="L9" s="4">
        <f t="shared" ref="L9" si="18">IF(G9&gt;40,G9-40,0)</f>
        <v>25</v>
      </c>
      <c r="M9" s="4">
        <f t="shared" ref="M9" si="19">IF(H9&gt;40,H9-40,0)</f>
        <v>0</v>
      </c>
      <c r="N9" s="7">
        <f t="shared" si="8"/>
        <v>1533</v>
      </c>
      <c r="O9" s="7">
        <f>0.5*$C9*I9</f>
        <v>346.5</v>
      </c>
      <c r="P9" s="7">
        <f t="shared" ref="P9:S9" si="20">0.5*$C9*J9</f>
        <v>493.5</v>
      </c>
      <c r="Q9" s="7">
        <f t="shared" si="20"/>
        <v>147</v>
      </c>
      <c r="R9" s="7">
        <f t="shared" si="20"/>
        <v>262.5</v>
      </c>
      <c r="S9" s="7">
        <f t="shared" si="20"/>
        <v>0</v>
      </c>
      <c r="T9" s="10">
        <f t="shared" si="10"/>
        <v>1879.5</v>
      </c>
      <c r="U9" s="10">
        <f t="shared" si="11"/>
        <v>840</v>
      </c>
      <c r="V9" s="10">
        <f t="shared" si="12"/>
        <v>640.5</v>
      </c>
      <c r="W9" s="10">
        <f t="shared" si="13"/>
        <v>409.5</v>
      </c>
      <c r="X9" s="10">
        <f t="shared" si="14"/>
        <v>262.5</v>
      </c>
      <c r="Y9" s="12">
        <f t="shared" si="15"/>
        <v>4032</v>
      </c>
    </row>
    <row r="10" spans="1:25" x14ac:dyDescent="0.3">
      <c r="D10" s="4"/>
      <c r="E10" s="4"/>
      <c r="F10" s="4"/>
      <c r="G10" s="4"/>
      <c r="H10" s="4"/>
      <c r="I10" s="4"/>
      <c r="J10" s="4"/>
      <c r="K10" s="4"/>
      <c r="L10" s="4"/>
      <c r="M10" s="4"/>
      <c r="N10" s="7"/>
      <c r="O10" s="7"/>
      <c r="P10" s="7"/>
      <c r="Q10" s="7"/>
      <c r="R10" s="7"/>
      <c r="S10" s="7"/>
      <c r="T10" s="10"/>
      <c r="U10" s="10"/>
      <c r="V10" s="10"/>
      <c r="W10" s="10"/>
      <c r="X10" s="10"/>
      <c r="Y10" s="12"/>
    </row>
    <row r="11" spans="1:25" x14ac:dyDescent="0.3">
      <c r="A11" t="s">
        <v>12</v>
      </c>
      <c r="B11" t="s">
        <v>7</v>
      </c>
      <c r="C11" s="1">
        <v>67</v>
      </c>
      <c r="D11" s="4">
        <v>89</v>
      </c>
      <c r="E11" s="4">
        <v>54</v>
      </c>
      <c r="F11" s="4">
        <v>32</v>
      </c>
      <c r="G11" s="4">
        <v>12</v>
      </c>
      <c r="H11" s="4">
        <v>56</v>
      </c>
      <c r="I11" s="4">
        <f t="shared" si="3"/>
        <v>49</v>
      </c>
      <c r="J11" s="4">
        <f t="shared" ref="J11" si="21">IF(E11&gt;40,E11-40,0)</f>
        <v>14</v>
      </c>
      <c r="K11" s="4">
        <f t="shared" ref="K11" si="22">IF(F11&gt;40,F11-40,0)</f>
        <v>0</v>
      </c>
      <c r="L11" s="4">
        <f t="shared" ref="L11" si="23">IF(G11&gt;40,G11-40,0)</f>
        <v>0</v>
      </c>
      <c r="M11" s="4">
        <f t="shared" ref="M11" si="24">IF(H11&gt;40,H11-40,0)</f>
        <v>16</v>
      </c>
      <c r="N11" s="7">
        <f t="shared" si="8"/>
        <v>5963</v>
      </c>
      <c r="O11" s="7">
        <f>0.5*$C11*I11</f>
        <v>1641.5</v>
      </c>
      <c r="P11" s="7">
        <f t="shared" ref="P11:S11" si="25">0.5*$C11*J11</f>
        <v>469</v>
      </c>
      <c r="Q11" s="7">
        <f t="shared" si="25"/>
        <v>0</v>
      </c>
      <c r="R11" s="7">
        <f t="shared" si="25"/>
        <v>0</v>
      </c>
      <c r="S11" s="7">
        <f t="shared" si="25"/>
        <v>536</v>
      </c>
      <c r="T11" s="10">
        <f t="shared" si="10"/>
        <v>7604.5</v>
      </c>
      <c r="U11" s="10">
        <f t="shared" si="11"/>
        <v>2110.5</v>
      </c>
      <c r="V11" s="10">
        <f t="shared" si="12"/>
        <v>469</v>
      </c>
      <c r="W11" s="10">
        <f t="shared" si="13"/>
        <v>0</v>
      </c>
      <c r="X11" s="10">
        <f t="shared" si="14"/>
        <v>536</v>
      </c>
      <c r="Y11" s="12">
        <f t="shared" si="15"/>
        <v>10720</v>
      </c>
    </row>
    <row r="12" spans="1:25" x14ac:dyDescent="0.3">
      <c r="D12" s="4"/>
      <c r="E12" s="4"/>
      <c r="F12" s="4"/>
      <c r="G12" s="4"/>
      <c r="H12" s="4"/>
      <c r="I12" s="4"/>
      <c r="J12" s="4"/>
      <c r="K12" s="4"/>
      <c r="L12" s="4"/>
      <c r="M12" s="4"/>
      <c r="N12" s="7"/>
      <c r="O12" s="7"/>
      <c r="P12" s="7"/>
      <c r="Q12" s="7"/>
      <c r="R12" s="7"/>
      <c r="S12" s="7"/>
      <c r="T12" s="10"/>
      <c r="U12" s="10"/>
      <c r="V12" s="10"/>
      <c r="W12" s="10"/>
      <c r="X12" s="10"/>
      <c r="Y12" s="12"/>
    </row>
    <row r="13" spans="1:25" x14ac:dyDescent="0.3">
      <c r="A13" t="s">
        <v>13</v>
      </c>
      <c r="B13" t="s">
        <v>8</v>
      </c>
      <c r="C13" s="1">
        <v>98</v>
      </c>
      <c r="D13" s="4">
        <v>12</v>
      </c>
      <c r="E13" s="4">
        <v>87</v>
      </c>
      <c r="F13" s="4">
        <v>56</v>
      </c>
      <c r="G13" s="4">
        <v>43</v>
      </c>
      <c r="H13" s="4">
        <v>23</v>
      </c>
      <c r="I13" s="4">
        <f t="shared" si="3"/>
        <v>0</v>
      </c>
      <c r="J13" s="4">
        <f t="shared" ref="J13" si="26">IF(E13&gt;40,E13-40,0)</f>
        <v>47</v>
      </c>
      <c r="K13" s="4">
        <f t="shared" ref="K13" si="27">IF(F13&gt;40,F13-40,0)</f>
        <v>16</v>
      </c>
      <c r="L13" s="4">
        <f t="shared" ref="L13" si="28">IF(G13&gt;40,G13-40,0)</f>
        <v>3</v>
      </c>
      <c r="M13" s="4">
        <f t="shared" ref="M13" si="29">IF(H13&gt;40,H13-40,0)</f>
        <v>0</v>
      </c>
      <c r="N13" s="7">
        <f t="shared" si="8"/>
        <v>1176</v>
      </c>
      <c r="O13" s="7">
        <f>0.5*$C13*I13</f>
        <v>0</v>
      </c>
      <c r="P13" s="7">
        <f t="shared" ref="P13:S13" si="30">0.5*$C13*J13</f>
        <v>2303</v>
      </c>
      <c r="Q13" s="7">
        <f t="shared" si="30"/>
        <v>784</v>
      </c>
      <c r="R13" s="7">
        <f t="shared" si="30"/>
        <v>147</v>
      </c>
      <c r="S13" s="7">
        <f t="shared" si="30"/>
        <v>0</v>
      </c>
      <c r="T13" s="10">
        <f t="shared" si="10"/>
        <v>1176</v>
      </c>
      <c r="U13" s="10">
        <f t="shared" si="11"/>
        <v>2303</v>
      </c>
      <c r="V13" s="10">
        <f t="shared" si="12"/>
        <v>3087</v>
      </c>
      <c r="W13" s="10">
        <f t="shared" si="13"/>
        <v>931</v>
      </c>
      <c r="X13" s="10">
        <f t="shared" si="14"/>
        <v>147</v>
      </c>
      <c r="Y13" s="12">
        <f t="shared" si="15"/>
        <v>7644</v>
      </c>
    </row>
    <row r="14" spans="1: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5"/>
      <c r="P14" s="5"/>
      <c r="Q14" s="5"/>
      <c r="R14" s="5"/>
      <c r="S14" s="5"/>
      <c r="T14" s="9"/>
      <c r="U14" s="9"/>
      <c r="V14" s="9"/>
      <c r="W14" s="9"/>
      <c r="X14" s="9"/>
      <c r="Y14" s="11"/>
    </row>
    <row r="15" spans="1:25" x14ac:dyDescent="0.3">
      <c r="A15" t="s">
        <v>15</v>
      </c>
      <c r="C15" s="1">
        <f>MAX(C5:C13)</f>
        <v>98</v>
      </c>
      <c r="D15" s="4">
        <f>MAX(D5:D13)</f>
        <v>98</v>
      </c>
      <c r="E15" s="4">
        <f t="shared" ref="E15:M15" si="31">MAX(E5:E13)</f>
        <v>87</v>
      </c>
      <c r="F15" s="4">
        <f t="shared" si="31"/>
        <v>56</v>
      </c>
      <c r="G15" s="4">
        <f t="shared" si="31"/>
        <v>67</v>
      </c>
      <c r="H15" s="4">
        <f t="shared" si="31"/>
        <v>98</v>
      </c>
      <c r="I15" s="4">
        <f t="shared" si="31"/>
        <v>58</v>
      </c>
      <c r="J15" s="4">
        <f t="shared" si="31"/>
        <v>47</v>
      </c>
      <c r="K15" s="4">
        <f t="shared" si="31"/>
        <v>16</v>
      </c>
      <c r="L15" s="4">
        <f t="shared" si="31"/>
        <v>27</v>
      </c>
      <c r="M15" s="4">
        <f t="shared" si="31"/>
        <v>58</v>
      </c>
      <c r="N15" s="7">
        <f>MAX(N5:N13)</f>
        <v>5963</v>
      </c>
      <c r="O15" s="7">
        <f t="shared" ref="O15:T15" si="32">MAX(O5:O13)</f>
        <v>1641.5</v>
      </c>
      <c r="P15" s="7">
        <f t="shared" ref="P15:T15" si="33">MAX(P5:P13)</f>
        <v>2303</v>
      </c>
      <c r="Q15" s="7">
        <f t="shared" si="33"/>
        <v>784</v>
      </c>
      <c r="R15" s="7">
        <f>MAX(O5:R14)</f>
        <v>2303</v>
      </c>
      <c r="S15" s="7">
        <f>MAX(S5:S13)</f>
        <v>725</v>
      </c>
      <c r="T15" s="10">
        <f>MAX(T5:T13)</f>
        <v>7604.5</v>
      </c>
      <c r="U15" s="10">
        <f t="shared" ref="U15:X15" si="34">MAX(U5:U13)</f>
        <v>2303</v>
      </c>
      <c r="V15" s="10">
        <f t="shared" si="34"/>
        <v>3087</v>
      </c>
      <c r="W15" s="10">
        <f t="shared" si="34"/>
        <v>931</v>
      </c>
      <c r="X15" s="10">
        <f t="shared" si="34"/>
        <v>1062.5</v>
      </c>
      <c r="Y15" s="12">
        <f t="shared" ref="Y15" si="35">MAX(Y5:Y13)</f>
        <v>10720</v>
      </c>
    </row>
    <row r="16" spans="1:25" x14ac:dyDescent="0.3">
      <c r="A16" t="s">
        <v>14</v>
      </c>
      <c r="C16" s="1">
        <f>MIN(C5:C13)</f>
        <v>21</v>
      </c>
      <c r="D16" s="4">
        <f>MIN(D5:D13)</f>
        <v>12</v>
      </c>
      <c r="E16" s="4">
        <f t="shared" ref="E16:M16" si="36">MIN(E5:E13)</f>
        <v>40</v>
      </c>
      <c r="F16" s="4">
        <f t="shared" si="36"/>
        <v>32</v>
      </c>
      <c r="G16" s="4">
        <f t="shared" si="36"/>
        <v>12</v>
      </c>
      <c r="H16" s="4">
        <f t="shared" si="36"/>
        <v>23</v>
      </c>
      <c r="I16" s="4">
        <f t="shared" si="36"/>
        <v>0</v>
      </c>
      <c r="J16" s="4">
        <f t="shared" si="36"/>
        <v>0</v>
      </c>
      <c r="K16" s="4">
        <f t="shared" si="36"/>
        <v>0</v>
      </c>
      <c r="L16" s="4">
        <f t="shared" si="36"/>
        <v>0</v>
      </c>
      <c r="M16" s="4">
        <f t="shared" si="36"/>
        <v>0</v>
      </c>
      <c r="N16" s="7">
        <f>MIN(N5:N13)</f>
        <v>1176</v>
      </c>
      <c r="O16" s="7">
        <f t="shared" ref="O16:T16" si="37">MIN(O5:O13)</f>
        <v>0</v>
      </c>
      <c r="P16" s="7">
        <f t="shared" ref="P16:T16" si="38">MIN(P5:P13)</f>
        <v>0</v>
      </c>
      <c r="Q16" s="7">
        <f t="shared" si="38"/>
        <v>0</v>
      </c>
      <c r="R16" s="7">
        <f t="shared" si="38"/>
        <v>0</v>
      </c>
      <c r="S16" s="7">
        <f t="shared" si="38"/>
        <v>0</v>
      </c>
      <c r="T16" s="10">
        <f t="shared" si="38"/>
        <v>1176</v>
      </c>
      <c r="U16" s="10">
        <f t="shared" ref="U16:X16" si="39">MIN(U5:U13)</f>
        <v>625</v>
      </c>
      <c r="V16" s="10">
        <f t="shared" si="39"/>
        <v>34</v>
      </c>
      <c r="W16" s="10">
        <f t="shared" si="39"/>
        <v>0</v>
      </c>
      <c r="X16" s="10">
        <f t="shared" si="39"/>
        <v>0</v>
      </c>
      <c r="Y16" s="12">
        <f t="shared" ref="Y16" si="40">MIN(Y5:Y13)</f>
        <v>4032</v>
      </c>
    </row>
    <row r="17" spans="1:25" x14ac:dyDescent="0.3">
      <c r="A17" t="s">
        <v>16</v>
      </c>
      <c r="C17" s="1">
        <f>AVERAGE(C5:C13)</f>
        <v>49</v>
      </c>
      <c r="D17" s="4">
        <f>AVERAGE(D5:D13)</f>
        <v>67.400000000000006</v>
      </c>
      <c r="E17" s="4">
        <f t="shared" ref="E17:M17" si="41">AVERAGE(E5:E13)</f>
        <v>66.599999999999994</v>
      </c>
      <c r="F17" s="4">
        <f t="shared" si="41"/>
        <v>45.4</v>
      </c>
      <c r="G17" s="4">
        <f t="shared" si="41"/>
        <v>44.2</v>
      </c>
      <c r="H17" s="4">
        <f t="shared" si="41"/>
        <v>48.8</v>
      </c>
      <c r="I17" s="4">
        <f t="shared" si="41"/>
        <v>33</v>
      </c>
      <c r="J17" s="4">
        <f t="shared" si="41"/>
        <v>26.6</v>
      </c>
      <c r="K17" s="4">
        <f t="shared" si="41"/>
        <v>7</v>
      </c>
      <c r="L17" s="4">
        <f t="shared" si="41"/>
        <v>11</v>
      </c>
      <c r="M17" s="4">
        <f t="shared" si="41"/>
        <v>14.8</v>
      </c>
      <c r="N17" s="7">
        <f>AVERAGE(N5:N13)</f>
        <v>2725.8</v>
      </c>
      <c r="O17" s="7">
        <f t="shared" ref="O17:T17" si="42">AVERAGE(O5:O13)</f>
        <v>657.3</v>
      </c>
      <c r="P17" s="7">
        <f t="shared" ref="P17:T17" si="43">AVERAGE(P5:P13)</f>
        <v>715.6</v>
      </c>
      <c r="Q17" s="7">
        <f t="shared" si="43"/>
        <v>200.5</v>
      </c>
      <c r="R17" s="7">
        <f t="shared" si="43"/>
        <v>149.4</v>
      </c>
      <c r="S17" s="7">
        <f t="shared" si="43"/>
        <v>252.2</v>
      </c>
      <c r="T17" s="10">
        <f t="shared" si="43"/>
        <v>3383.1</v>
      </c>
      <c r="U17" s="10">
        <f t="shared" ref="U17:X17" si="44">AVERAGE(U5:U13)</f>
        <v>1372.9</v>
      </c>
      <c r="V17" s="10">
        <f t="shared" si="44"/>
        <v>916.1</v>
      </c>
      <c r="W17" s="10">
        <f t="shared" si="44"/>
        <v>349.9</v>
      </c>
      <c r="X17" s="10">
        <f t="shared" si="44"/>
        <v>401.6</v>
      </c>
      <c r="Y17" s="12">
        <f t="shared" ref="Y17" si="45">AVERAGE(Y5:Y13)</f>
        <v>6423.6</v>
      </c>
    </row>
    <row r="18" spans="1:25" x14ac:dyDescent="0.3">
      <c r="A18" t="s">
        <v>17</v>
      </c>
      <c r="C18" s="1">
        <f>C15+C16+C17</f>
        <v>168</v>
      </c>
      <c r="D18" s="4">
        <f>D15+D16+D17</f>
        <v>177.4</v>
      </c>
      <c r="E18" s="4">
        <f t="shared" ref="E18:M18" si="46">E15+E16+E17</f>
        <v>193.6</v>
      </c>
      <c r="F18" s="4">
        <f t="shared" si="46"/>
        <v>133.4</v>
      </c>
      <c r="G18" s="4">
        <f t="shared" si="46"/>
        <v>123.2</v>
      </c>
      <c r="H18" s="4">
        <f t="shared" si="46"/>
        <v>169.8</v>
      </c>
      <c r="I18" s="4">
        <f t="shared" si="46"/>
        <v>91</v>
      </c>
      <c r="J18" s="4">
        <f t="shared" si="46"/>
        <v>73.599999999999994</v>
      </c>
      <c r="K18" s="4">
        <f t="shared" si="46"/>
        <v>23</v>
      </c>
      <c r="L18" s="4">
        <f t="shared" si="46"/>
        <v>38</v>
      </c>
      <c r="M18" s="4">
        <f t="shared" si="46"/>
        <v>72.8</v>
      </c>
      <c r="N18" s="7">
        <f>N15+N16+N17</f>
        <v>9864.7999999999993</v>
      </c>
      <c r="O18" s="7">
        <f t="shared" ref="O18:T18" si="47">O15+O16+O17</f>
        <v>2298.8000000000002</v>
      </c>
      <c r="P18" s="7">
        <f t="shared" ref="P18" si="48">P15+P16+P17</f>
        <v>3018.6</v>
      </c>
      <c r="Q18" s="7">
        <f t="shared" ref="Q18" si="49">Q15+Q16+Q17</f>
        <v>984.5</v>
      </c>
      <c r="R18" s="7">
        <f t="shared" ref="R18" si="50">R15+R16+R17</f>
        <v>2452.4</v>
      </c>
      <c r="S18" s="7">
        <f t="shared" ref="S18" si="51">S15+S16+S17</f>
        <v>977.2</v>
      </c>
      <c r="T18" s="10">
        <f t="shared" ref="T18" si="52">T15+T16+T17</f>
        <v>12163.6</v>
      </c>
      <c r="U18" s="10">
        <f t="shared" ref="U18" si="53">U15+U16+U17</f>
        <v>4300.8999999999996</v>
      </c>
      <c r="V18" s="10">
        <f t="shared" ref="V18" si="54">V15+V16+V17</f>
        <v>4037.1</v>
      </c>
      <c r="W18" s="10">
        <f t="shared" ref="W18" si="55">W15+W16+W17</f>
        <v>1280.9000000000001</v>
      </c>
      <c r="X18" s="10">
        <f t="shared" ref="X18:Y18" si="56">X15+X16+X17</f>
        <v>1464.1</v>
      </c>
      <c r="Y18" s="12">
        <f t="shared" si="56"/>
        <v>21175.599999999999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VARSHINI IYYAPPAN</dc:creator>
  <cp:lastModifiedBy>VARSHINI IYYAPPAN</cp:lastModifiedBy>
  <dcterms:created xsi:type="dcterms:W3CDTF">2025-08-21T14:49:14Z</dcterms:created>
  <dcterms:modified xsi:type="dcterms:W3CDTF">2025-08-23T03:06:56Z</dcterms:modified>
</cp:coreProperties>
</file>