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rgio\Documenti\Pessoal\Dissertation\git\cicdlab\results\"/>
    </mc:Choice>
  </mc:AlternateContent>
  <xr:revisionPtr revIDLastSave="0" documentId="13_ncr:1_{4CD3D677-BC64-4743-B0FF-9B6E519A3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 Resul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 s="1"/>
  <c r="E29" i="1" s="1"/>
  <c r="C28" i="1"/>
  <c r="D28" i="1" s="1"/>
  <c r="E28" i="1" s="1"/>
  <c r="B28" i="1"/>
  <c r="C27" i="1"/>
  <c r="C26" i="1"/>
  <c r="E23" i="1"/>
  <c r="E22" i="1"/>
  <c r="E21" i="1"/>
  <c r="E20" i="1"/>
  <c r="B17" i="1"/>
  <c r="B29" i="1" s="1"/>
  <c r="B16" i="1"/>
  <c r="B15" i="1"/>
  <c r="B27" i="1" s="1"/>
  <c r="D27" i="1" s="1"/>
  <c r="E27" i="1" s="1"/>
  <c r="B14" i="1"/>
  <c r="B26" i="1" s="1"/>
  <c r="E8" i="1"/>
  <c r="D8" i="1"/>
  <c r="C8" i="1"/>
  <c r="B8" i="1"/>
  <c r="D26" i="1" l="1"/>
  <c r="E26" i="1" s="1"/>
  <c r="C31" i="1" s="1"/>
</calcChain>
</file>

<file path=xl/sharedStrings.xml><?xml version="1.0" encoding="utf-8"?>
<sst xmlns="http://schemas.openxmlformats.org/spreadsheetml/2006/main" count="42" uniqueCount="28">
  <si>
    <t>Visa Credit</t>
  </si>
  <si>
    <t>Visa Debit</t>
  </si>
  <si>
    <t>Master Card Credit</t>
  </si>
  <si>
    <t>Master Card Debit</t>
  </si>
  <si>
    <t>Quantities</t>
  </si>
  <si>
    <t>Amounts</t>
  </si>
  <si>
    <t>Total:</t>
  </si>
  <si>
    <t>Ideal average delay:</t>
  </si>
  <si>
    <t>milliseconds per transaction at the terminal</t>
  </si>
  <si>
    <t>Expected results from a hypothetical test execution without errors and with ideal delay</t>
  </si>
  <si>
    <t>Injected Transactions (obtained from database)</t>
  </si>
  <si>
    <t>Totals in database</t>
  </si>
  <si>
    <t>Results from terminals simulators</t>
  </si>
  <si>
    <t>Processed</t>
  </si>
  <si>
    <t>Failed</t>
  </si>
  <si>
    <t>Not Replied</t>
  </si>
  <si>
    <t>Late Response</t>
  </si>
  <si>
    <t>Missing Transactions in Capture Table</t>
  </si>
  <si>
    <t>Missing Txn. Economic Impact</t>
  </si>
  <si>
    <t>Receivables</t>
  </si>
  <si>
    <t>Expected</t>
  </si>
  <si>
    <t>Difference</t>
  </si>
  <si>
    <t>Economic Impact</t>
  </si>
  <si>
    <t>Total Economic Impact:</t>
  </si>
  <si>
    <t>Receivables = Processed - Missing</t>
  </si>
  <si>
    <t>Acquirer Fees = Merchant Service Charge - Card Scheme Fees - Interchange Fees</t>
  </si>
  <si>
    <t>Total Economic Impact = Missing Txn. Economic Impact + Difference in Receivables Economic Impact</t>
  </si>
  <si>
    <t>Missing Txn. Economic Impact = - Missing Txn. * (1 - Acquirer Fees)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</si>
</sst>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;;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164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1" fillId="0" borderId="3" xfId="0" applyNumberFormat="1" applyFont="1" applyBorder="1"/>
    <xf numFmtId="165" fontId="5" fillId="0" borderId="3" xfId="0" applyNumberFormat="1" applyFont="1" applyBorder="1"/>
    <xf numFmtId="0" fontId="5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/>
    <xf numFmtId="164" fontId="7" fillId="0" borderId="0" xfId="0" applyNumberFormat="1" applyFont="1" applyBorder="1"/>
    <xf numFmtId="165" fontId="5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/>
    <xf numFmtId="165" fontId="5" fillId="0" borderId="0" xfId="0" applyNumberFormat="1" applyFont="1" applyBorder="1"/>
    <xf numFmtId="0" fontId="1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3" fontId="1" fillId="0" borderId="0" xfId="0" applyNumberFormat="1" applyFont="1" applyBorder="1"/>
    <xf numFmtId="3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164" fontId="4" fillId="0" borderId="0" xfId="0" applyNumberFormat="1" applyFont="1" applyBorder="1"/>
    <xf numFmtId="0" fontId="4" fillId="0" borderId="4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ergio\Documenti\Pessoal\Dissertation\git\cicdlab\results\ResultsTemplate.xlsx" TargetMode="External"/><Relationship Id="rId1" Type="http://schemas.openxmlformats.org/officeDocument/2006/relationships/externalLinkPath" Target="Results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 Case Results"/>
      <sheetName val="Expected Results"/>
      <sheetName val="Sheet1"/>
      <sheetName val="Sheet2"/>
    </sheetNames>
    <sheetDataSet>
      <sheetData sheetId="0"/>
      <sheetData sheetId="1">
        <row r="4">
          <cell r="C4">
            <v>26748358.66</v>
          </cell>
        </row>
        <row r="5">
          <cell r="C5">
            <v>72273166.659999996</v>
          </cell>
        </row>
        <row r="6">
          <cell r="C6">
            <v>4162985.94</v>
          </cell>
        </row>
        <row r="7">
          <cell r="C7">
            <v>11919577.220000001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sqref="A1:E1"/>
    </sheetView>
  </sheetViews>
  <sheetFormatPr defaultRowHeight="12.75" x14ac:dyDescent="0.2"/>
  <cols>
    <col min="1" max="1" width="17.5703125" style="1" bestFit="1" customWidth="1"/>
    <col min="2" max="2" width="16.42578125" style="1" bestFit="1" customWidth="1"/>
    <col min="3" max="3" width="19.140625" style="1" customWidth="1"/>
    <col min="4" max="4" width="20.7109375" style="1" customWidth="1"/>
    <col min="5" max="5" width="16.85546875" style="1" customWidth="1"/>
    <col min="6" max="6" width="15.42578125" style="1" bestFit="1" customWidth="1"/>
    <col min="7" max="16384" width="9.140625" style="1"/>
  </cols>
  <sheetData>
    <row r="1" spans="1:6" ht="14.25" x14ac:dyDescent="0.2">
      <c r="A1" s="8" t="s">
        <v>9</v>
      </c>
      <c r="B1" s="9"/>
      <c r="C1" s="9"/>
      <c r="D1" s="9"/>
      <c r="E1" s="10"/>
      <c r="F1" s="24"/>
    </row>
    <row r="2" spans="1:6" x14ac:dyDescent="0.2">
      <c r="A2" s="11" t="s">
        <v>10</v>
      </c>
      <c r="B2" s="29"/>
      <c r="C2" s="29"/>
      <c r="D2" s="19" t="s">
        <v>11</v>
      </c>
      <c r="E2" s="12"/>
      <c r="F2" s="25"/>
    </row>
    <row r="3" spans="1:6" x14ac:dyDescent="0.2">
      <c r="A3" s="5"/>
      <c r="B3" s="26" t="s">
        <v>4</v>
      </c>
      <c r="C3" s="26" t="s">
        <v>5</v>
      </c>
      <c r="D3" s="20" t="s">
        <v>4</v>
      </c>
      <c r="E3" s="13" t="s">
        <v>5</v>
      </c>
      <c r="F3" s="26"/>
    </row>
    <row r="4" spans="1:6" x14ac:dyDescent="0.2">
      <c r="A4" s="6" t="s">
        <v>0</v>
      </c>
      <c r="B4" s="30">
        <v>793520</v>
      </c>
      <c r="C4" s="27">
        <v>26748358.66</v>
      </c>
      <c r="D4" s="21">
        <v>22266453</v>
      </c>
      <c r="E4" s="14">
        <v>751195257.65999997</v>
      </c>
      <c r="F4" s="27"/>
    </row>
    <row r="5" spans="1:6" x14ac:dyDescent="0.2">
      <c r="A5" s="6" t="s">
        <v>1</v>
      </c>
      <c r="B5" s="30">
        <v>3169820</v>
      </c>
      <c r="C5" s="27">
        <v>72273166.659999996</v>
      </c>
      <c r="D5" s="21">
        <v>89100590</v>
      </c>
      <c r="E5" s="14">
        <v>2030139253.45</v>
      </c>
      <c r="F5" s="27"/>
    </row>
    <row r="6" spans="1:6" x14ac:dyDescent="0.2">
      <c r="A6" s="6" t="s">
        <v>2</v>
      </c>
      <c r="B6" s="30">
        <v>129010</v>
      </c>
      <c r="C6" s="27">
        <v>4162985.94</v>
      </c>
      <c r="D6" s="21">
        <v>3631651</v>
      </c>
      <c r="E6" s="14">
        <v>117064465.70999999</v>
      </c>
      <c r="F6" s="27"/>
    </row>
    <row r="7" spans="1:6" x14ac:dyDescent="0.2">
      <c r="A7" s="6" t="s">
        <v>3</v>
      </c>
      <c r="B7" s="30">
        <v>517124</v>
      </c>
      <c r="C7" s="27">
        <v>11919577.220000001</v>
      </c>
      <c r="D7" s="21">
        <v>14501271</v>
      </c>
      <c r="E7" s="14">
        <v>333943636.26999998</v>
      </c>
      <c r="F7" s="27"/>
    </row>
    <row r="8" spans="1:6" x14ac:dyDescent="0.2">
      <c r="A8" s="7" t="s">
        <v>6</v>
      </c>
      <c r="B8" s="31">
        <f>SUM(B4:B7)</f>
        <v>4609474</v>
      </c>
      <c r="C8" s="28">
        <f>SUM(C4:C7)</f>
        <v>115104088.47999999</v>
      </c>
      <c r="D8" s="22">
        <f>SUM(D4:D7)</f>
        <v>129499965</v>
      </c>
      <c r="E8" s="15">
        <f>SUM(E4:E7)</f>
        <v>3232342613.0900002</v>
      </c>
      <c r="F8" s="28"/>
    </row>
    <row r="9" spans="1:6" x14ac:dyDescent="0.2">
      <c r="A9" s="5"/>
      <c r="B9" s="23"/>
      <c r="C9" s="23"/>
      <c r="D9" s="23"/>
      <c r="E9" s="4"/>
      <c r="F9" s="28"/>
    </row>
    <row r="10" spans="1:6" x14ac:dyDescent="0.2">
      <c r="A10" s="5" t="s">
        <v>7</v>
      </c>
      <c r="B10" s="32">
        <v>969.89</v>
      </c>
      <c r="C10" s="36" t="s">
        <v>8</v>
      </c>
      <c r="D10" s="36"/>
      <c r="E10" s="37"/>
      <c r="F10" s="28"/>
    </row>
    <row r="11" spans="1:6" x14ac:dyDescent="0.2">
      <c r="A11" s="5"/>
      <c r="B11" s="32"/>
      <c r="C11" s="23"/>
      <c r="D11" s="23"/>
      <c r="E11" s="4"/>
      <c r="F11" s="23"/>
    </row>
    <row r="12" spans="1:6" x14ac:dyDescent="0.2">
      <c r="A12" s="11" t="s">
        <v>12</v>
      </c>
      <c r="B12" s="29"/>
      <c r="C12" s="29"/>
      <c r="D12" s="23"/>
      <c r="E12" s="4"/>
      <c r="F12" s="23"/>
    </row>
    <row r="13" spans="1:6" x14ac:dyDescent="0.2">
      <c r="A13" s="5"/>
      <c r="B13" s="26" t="s">
        <v>13</v>
      </c>
      <c r="C13" s="26" t="s">
        <v>14</v>
      </c>
      <c r="D13" s="26" t="s">
        <v>15</v>
      </c>
      <c r="E13" s="2" t="s">
        <v>16</v>
      </c>
    </row>
    <row r="14" spans="1:6" x14ac:dyDescent="0.2">
      <c r="A14" s="6" t="s">
        <v>0</v>
      </c>
      <c r="B14" s="27">
        <f>C4</f>
        <v>26748358.66</v>
      </c>
      <c r="C14" s="27">
        <v>0</v>
      </c>
      <c r="D14" s="27">
        <v>0</v>
      </c>
      <c r="E14" s="3">
        <v>0</v>
      </c>
    </row>
    <row r="15" spans="1:6" x14ac:dyDescent="0.2">
      <c r="A15" s="6" t="s">
        <v>1</v>
      </c>
      <c r="B15" s="27">
        <f>C5</f>
        <v>72273166.659999996</v>
      </c>
      <c r="C15" s="27">
        <v>0</v>
      </c>
      <c r="D15" s="27">
        <v>0</v>
      </c>
      <c r="E15" s="3">
        <v>0</v>
      </c>
    </row>
    <row r="16" spans="1:6" x14ac:dyDescent="0.2">
      <c r="A16" s="6" t="s">
        <v>2</v>
      </c>
      <c r="B16" s="27">
        <f>C6</f>
        <v>4162985.94</v>
      </c>
      <c r="C16" s="27">
        <v>0</v>
      </c>
      <c r="D16" s="27">
        <v>0</v>
      </c>
      <c r="E16" s="3">
        <v>0</v>
      </c>
    </row>
    <row r="17" spans="1:5" x14ac:dyDescent="0.2">
      <c r="A17" s="6" t="s">
        <v>3</v>
      </c>
      <c r="B17" s="27">
        <f>C7</f>
        <v>11919577.220000001</v>
      </c>
      <c r="C17" s="27">
        <v>0</v>
      </c>
      <c r="D17" s="27">
        <v>0</v>
      </c>
      <c r="E17" s="3">
        <v>0</v>
      </c>
    </row>
    <row r="18" spans="1:5" x14ac:dyDescent="0.2">
      <c r="A18" s="5"/>
      <c r="B18" s="23"/>
      <c r="C18" s="23"/>
      <c r="D18" s="23"/>
      <c r="E18" s="4"/>
    </row>
    <row r="19" spans="1:5" ht="32.25" customHeight="1" x14ac:dyDescent="0.2">
      <c r="A19" s="7" t="s">
        <v>17</v>
      </c>
      <c r="B19" s="23"/>
      <c r="C19" s="23"/>
      <c r="D19" s="23"/>
      <c r="E19" s="16" t="s">
        <v>18</v>
      </c>
    </row>
    <row r="20" spans="1:5" x14ac:dyDescent="0.2">
      <c r="A20" s="6" t="s">
        <v>0</v>
      </c>
      <c r="B20" s="27">
        <v>0</v>
      </c>
      <c r="C20" s="23"/>
      <c r="D20" s="23"/>
      <c r="E20" s="17">
        <f>-B20*(1-K28)</f>
        <v>0</v>
      </c>
    </row>
    <row r="21" spans="1:5" x14ac:dyDescent="0.2">
      <c r="A21" s="6" t="s">
        <v>1</v>
      </c>
      <c r="B21" s="27">
        <v>0</v>
      </c>
      <c r="C21" s="23"/>
      <c r="D21" s="23"/>
      <c r="E21" s="17">
        <f t="shared" ref="E21:E23" si="0">-B21*(1-K29)</f>
        <v>0</v>
      </c>
    </row>
    <row r="22" spans="1:5" x14ac:dyDescent="0.2">
      <c r="A22" s="6" t="s">
        <v>2</v>
      </c>
      <c r="B22" s="27">
        <v>0</v>
      </c>
      <c r="C22" s="23"/>
      <c r="D22" s="23"/>
      <c r="E22" s="17">
        <f t="shared" si="0"/>
        <v>0</v>
      </c>
    </row>
    <row r="23" spans="1:5" x14ac:dyDescent="0.2">
      <c r="A23" s="6" t="s">
        <v>3</v>
      </c>
      <c r="B23" s="27">
        <v>0</v>
      </c>
      <c r="C23" s="23"/>
      <c r="D23" s="23"/>
      <c r="E23" s="17">
        <f t="shared" si="0"/>
        <v>0</v>
      </c>
    </row>
    <row r="24" spans="1:5" x14ac:dyDescent="0.2">
      <c r="A24" s="5"/>
      <c r="B24" s="23"/>
      <c r="C24" s="23"/>
      <c r="D24" s="23"/>
      <c r="E24" s="4"/>
    </row>
    <row r="25" spans="1:5" ht="18" customHeight="1" x14ac:dyDescent="0.2">
      <c r="A25" s="5"/>
      <c r="B25" s="33" t="s">
        <v>19</v>
      </c>
      <c r="C25" s="33" t="s">
        <v>20</v>
      </c>
      <c r="D25" s="33" t="s">
        <v>21</v>
      </c>
      <c r="E25" s="16" t="s">
        <v>22</v>
      </c>
    </row>
    <row r="26" spans="1:5" x14ac:dyDescent="0.2">
      <c r="A26" s="6" t="s">
        <v>0</v>
      </c>
      <c r="B26" s="27">
        <f>B14-B20</f>
        <v>26748358.66</v>
      </c>
      <c r="C26" s="27">
        <f>'[1]Expected Results'!C4</f>
        <v>26748358.66</v>
      </c>
      <c r="D26" s="34">
        <f>-(C26-B26)</f>
        <v>0</v>
      </c>
      <c r="E26" s="17">
        <f>D26*K28</f>
        <v>0</v>
      </c>
    </row>
    <row r="27" spans="1:5" x14ac:dyDescent="0.2">
      <c r="A27" s="6" t="s">
        <v>1</v>
      </c>
      <c r="B27" s="27">
        <f t="shared" ref="B27:B29" si="1">B15-B21</f>
        <v>72273166.659999996</v>
      </c>
      <c r="C27" s="27">
        <f>'[1]Expected Results'!C5</f>
        <v>72273166.659999996</v>
      </c>
      <c r="D27" s="34">
        <f t="shared" ref="D27:D29" si="2">-(C27-B27)</f>
        <v>0</v>
      </c>
      <c r="E27" s="17">
        <f t="shared" ref="E27:E29" si="3">D27*K29</f>
        <v>0</v>
      </c>
    </row>
    <row r="28" spans="1:5" x14ac:dyDescent="0.2">
      <c r="A28" s="6" t="s">
        <v>2</v>
      </c>
      <c r="B28" s="27">
        <f t="shared" si="1"/>
        <v>4162985.94</v>
      </c>
      <c r="C28" s="27">
        <f>'[1]Expected Results'!C6</f>
        <v>4162985.94</v>
      </c>
      <c r="D28" s="34">
        <f t="shared" si="2"/>
        <v>0</v>
      </c>
      <c r="E28" s="17">
        <f t="shared" si="3"/>
        <v>0</v>
      </c>
    </row>
    <row r="29" spans="1:5" x14ac:dyDescent="0.2">
      <c r="A29" s="6" t="s">
        <v>3</v>
      </c>
      <c r="B29" s="27">
        <f t="shared" si="1"/>
        <v>11919577.220000001</v>
      </c>
      <c r="C29" s="27">
        <f>'[1]Expected Results'!C7</f>
        <v>11919577.220000001</v>
      </c>
      <c r="D29" s="34">
        <f t="shared" si="2"/>
        <v>0</v>
      </c>
      <c r="E29" s="17">
        <f t="shared" si="3"/>
        <v>0</v>
      </c>
    </row>
    <row r="30" spans="1:5" x14ac:dyDescent="0.2">
      <c r="A30" s="5"/>
      <c r="B30" s="23"/>
      <c r="C30" s="23"/>
      <c r="D30" s="23"/>
      <c r="E30" s="4"/>
    </row>
    <row r="31" spans="1:5" ht="15" x14ac:dyDescent="0.25">
      <c r="A31" s="35" t="s">
        <v>23</v>
      </c>
      <c r="B31" s="23"/>
      <c r="C31" s="18">
        <f>SUM(E26:E29)+SUM(E20:E23)</f>
        <v>0</v>
      </c>
      <c r="D31" s="23"/>
      <c r="E31" s="4"/>
    </row>
    <row r="32" spans="1:5" x14ac:dyDescent="0.2">
      <c r="A32" s="5"/>
      <c r="B32" s="23"/>
      <c r="C32" s="23"/>
      <c r="D32" s="23"/>
      <c r="E32" s="4"/>
    </row>
    <row r="33" spans="1:5" x14ac:dyDescent="0.2">
      <c r="A33" s="38" t="s">
        <v>24</v>
      </c>
      <c r="B33" s="39"/>
      <c r="C33" s="39"/>
      <c r="D33" s="23"/>
      <c r="E33" s="4"/>
    </row>
    <row r="34" spans="1:5" x14ac:dyDescent="0.2">
      <c r="A34" s="38" t="s">
        <v>27</v>
      </c>
      <c r="B34" s="39"/>
      <c r="C34" s="39"/>
      <c r="D34" s="39"/>
      <c r="E34" s="4"/>
    </row>
    <row r="35" spans="1:5" x14ac:dyDescent="0.2">
      <c r="A35" s="38" t="s">
        <v>25</v>
      </c>
      <c r="B35" s="39"/>
      <c r="C35" s="39"/>
      <c r="D35" s="39"/>
      <c r="E35" s="40"/>
    </row>
    <row r="36" spans="1:5" x14ac:dyDescent="0.2">
      <c r="A36" s="41" t="s">
        <v>26</v>
      </c>
      <c r="B36" s="42"/>
      <c r="C36" s="42"/>
      <c r="D36" s="42"/>
      <c r="E36" s="43"/>
    </row>
  </sheetData>
  <mergeCells count="9">
    <mergeCell ref="A36:E36"/>
    <mergeCell ref="A12:C12"/>
    <mergeCell ref="C10:E10"/>
    <mergeCell ref="A33:C33"/>
    <mergeCell ref="A34:D34"/>
    <mergeCell ref="A35:E35"/>
    <mergeCell ref="A1:E1"/>
    <mergeCell ref="A2:C2"/>
    <mergeCell ref="D2:E2"/>
  </mergeCells>
  <conditionalFormatting sqref="E20:E23">
    <cfRule type="cellIs" dxfId="2" priority="3" operator="lessThan">
      <formula>0</formula>
    </cfRule>
  </conditionalFormatting>
  <conditionalFormatting sqref="E26:E29">
    <cfRule type="cellIs" dxfId="1" priority="2" operator="lessThan">
      <formula>0</formula>
    </cfRule>
  </conditionalFormatting>
  <conditionalFormatting sqref="C3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Penén</dc:creator>
  <cp:lastModifiedBy>Sergio Penén</cp:lastModifiedBy>
  <dcterms:created xsi:type="dcterms:W3CDTF">2015-06-05T18:17:20Z</dcterms:created>
  <dcterms:modified xsi:type="dcterms:W3CDTF">2023-03-18T14:57:47Z</dcterms:modified>
</cp:coreProperties>
</file>