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DS related Documents\FOML\Assignment 3\Q4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6" i="1"/>
  <c r="H2" i="1"/>
  <c r="K45" i="1"/>
  <c r="K44" i="1"/>
  <c r="K43" i="1"/>
  <c r="K42" i="1"/>
  <c r="K41" i="1"/>
  <c r="K40" i="1"/>
  <c r="K33" i="1"/>
  <c r="K32" i="1"/>
  <c r="K31" i="1"/>
  <c r="K30" i="1"/>
  <c r="K29" i="1"/>
  <c r="K28" i="1"/>
  <c r="K21" i="1"/>
  <c r="K20" i="1"/>
  <c r="K19" i="1"/>
  <c r="K18" i="1"/>
  <c r="K17" i="1"/>
  <c r="K16" i="1"/>
  <c r="G21" i="1"/>
  <c r="F21" i="1"/>
  <c r="F20" i="1"/>
  <c r="G20" i="1" s="1"/>
  <c r="F19" i="1"/>
  <c r="G19" i="1" s="1"/>
  <c r="F18" i="1"/>
  <c r="G18" i="1" s="1"/>
  <c r="G17" i="1"/>
  <c r="F17" i="1"/>
  <c r="F16" i="1"/>
  <c r="G16" i="1" s="1"/>
  <c r="G3" i="1"/>
  <c r="G4" i="1"/>
  <c r="G5" i="1"/>
  <c r="K5" i="1" s="1"/>
  <c r="G6" i="1"/>
  <c r="K6" i="1" s="1"/>
  <c r="G7" i="1"/>
  <c r="K7" i="1" s="1"/>
  <c r="G2" i="1"/>
  <c r="K2" i="1" s="1"/>
  <c r="K3" i="1"/>
  <c r="K4" i="1"/>
  <c r="F3" i="1"/>
  <c r="I3" i="1" s="1"/>
  <c r="F4" i="1"/>
  <c r="H4" i="1" s="1"/>
  <c r="F5" i="1"/>
  <c r="F6" i="1"/>
  <c r="J6" i="1" s="1"/>
  <c r="F7" i="1"/>
  <c r="J7" i="1" s="1"/>
  <c r="F2" i="1"/>
  <c r="I2" i="1" s="1"/>
  <c r="N15" i="1"/>
  <c r="J5" i="1"/>
  <c r="I7" i="1"/>
  <c r="I6" i="1"/>
  <c r="I5" i="1"/>
  <c r="E3" i="1"/>
  <c r="E4" i="1"/>
  <c r="E5" i="1"/>
  <c r="H5" i="1" s="1"/>
  <c r="E6" i="1"/>
  <c r="E7" i="1"/>
  <c r="E2" i="1"/>
  <c r="H6" i="1" l="1"/>
  <c r="J3" i="1"/>
  <c r="J4" i="1"/>
  <c r="I4" i="1"/>
  <c r="I9" i="1"/>
  <c r="H3" i="1"/>
  <c r="J2" i="1"/>
  <c r="H7" i="1"/>
  <c r="J9" i="1" l="1"/>
  <c r="E16" i="1" s="1"/>
  <c r="E17" i="1"/>
  <c r="E19" i="1"/>
  <c r="E20" i="1"/>
  <c r="E18" i="1"/>
  <c r="E21" i="1"/>
  <c r="I17" i="1"/>
  <c r="I16" i="1"/>
  <c r="I20" i="1" l="1"/>
  <c r="H20" i="1"/>
  <c r="H18" i="1"/>
  <c r="I18" i="1"/>
  <c r="I21" i="1"/>
  <c r="J18" i="1"/>
  <c r="H21" i="1"/>
  <c r="J21" i="1"/>
  <c r="J17" i="1"/>
  <c r="H17" i="1"/>
  <c r="J16" i="1"/>
  <c r="H16" i="1"/>
  <c r="J20" i="1"/>
  <c r="I19" i="1"/>
  <c r="H19" i="1"/>
  <c r="J19" i="1"/>
  <c r="I23" i="1" l="1"/>
  <c r="J23" i="1"/>
  <c r="E33" i="1" s="1"/>
  <c r="E30" i="1" l="1"/>
  <c r="F30" i="1" s="1"/>
  <c r="E32" i="1"/>
  <c r="G32" i="1" s="1"/>
  <c r="E29" i="1"/>
  <c r="F29" i="1" s="1"/>
  <c r="E28" i="1"/>
  <c r="E31" i="1"/>
  <c r="F31" i="1" s="1"/>
  <c r="G28" i="1"/>
  <c r="F28" i="1"/>
  <c r="G31" i="1"/>
  <c r="G33" i="1"/>
  <c r="F33" i="1"/>
  <c r="G29" i="1"/>
  <c r="F32" i="1" l="1"/>
  <c r="J32" i="1" s="1"/>
  <c r="G30" i="1"/>
  <c r="H30" i="1" s="1"/>
  <c r="J28" i="1"/>
  <c r="H28" i="1"/>
  <c r="I28" i="1"/>
  <c r="J33" i="1"/>
  <c r="H33" i="1"/>
  <c r="I33" i="1"/>
  <c r="H31" i="1"/>
  <c r="J31" i="1"/>
  <c r="I31" i="1"/>
  <c r="I30" i="1"/>
  <c r="J30" i="1"/>
  <c r="J29" i="1"/>
  <c r="H29" i="1"/>
  <c r="I29" i="1"/>
  <c r="H32" i="1" l="1"/>
  <c r="I32" i="1"/>
  <c r="I35" i="1" s="1"/>
  <c r="J35" i="1"/>
  <c r="E45" i="1" l="1"/>
  <c r="E42" i="1"/>
  <c r="E41" i="1"/>
  <c r="E44" i="1"/>
  <c r="E43" i="1"/>
  <c r="E40" i="1"/>
  <c r="G43" i="1" l="1"/>
  <c r="F43" i="1"/>
  <c r="F41" i="1"/>
  <c r="G41" i="1"/>
  <c r="F40" i="1"/>
  <c r="G40" i="1"/>
  <c r="G44" i="1"/>
  <c r="F44" i="1"/>
  <c r="G42" i="1"/>
  <c r="F42" i="1"/>
  <c r="G45" i="1"/>
  <c r="F45" i="1"/>
  <c r="I44" i="1" l="1"/>
  <c r="H44" i="1"/>
  <c r="J44" i="1"/>
  <c r="J41" i="1"/>
  <c r="H41" i="1"/>
  <c r="I41" i="1"/>
  <c r="I40" i="1"/>
  <c r="J40" i="1"/>
  <c r="H40" i="1"/>
  <c r="J43" i="1"/>
  <c r="H43" i="1"/>
  <c r="I43" i="1"/>
  <c r="J45" i="1"/>
  <c r="I45" i="1"/>
  <c r="H45" i="1"/>
  <c r="H42" i="1"/>
  <c r="I42" i="1"/>
  <c r="J42" i="1"/>
  <c r="J47" i="1" l="1"/>
  <c r="I47" i="1"/>
</calcChain>
</file>

<file path=xl/sharedStrings.xml><?xml version="1.0" encoding="utf-8"?>
<sst xmlns="http://schemas.openxmlformats.org/spreadsheetml/2006/main" count="55" uniqueCount="16">
  <si>
    <t>Index</t>
  </si>
  <si>
    <t>x1</t>
  </si>
  <si>
    <t>x2</t>
  </si>
  <si>
    <t>y</t>
  </si>
  <si>
    <t>f theta</t>
  </si>
  <si>
    <t>P0</t>
  </si>
  <si>
    <t>P1</t>
  </si>
  <si>
    <t>Cross entropy</t>
  </si>
  <si>
    <t>gradient w1</t>
  </si>
  <si>
    <t>w1</t>
  </si>
  <si>
    <t>w2</t>
  </si>
  <si>
    <t>gradient w2</t>
  </si>
  <si>
    <t>Accuracy</t>
  </si>
  <si>
    <t>Predicted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</si>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</sst>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P11" sqref="P11"/>
    </sheetView>
  </sheetViews>
  <sheetFormatPr defaultRowHeight="14.4" x14ac:dyDescent="0.3"/>
  <cols>
    <col min="1" max="1" width="5.44140625" bestFit="1" customWidth="1"/>
    <col min="2" max="3" width="6" bestFit="1" customWidth="1"/>
    <col min="4" max="4" width="2" bestFit="1" customWidth="1"/>
    <col min="5" max="7" width="12" bestFit="1" customWidth="1"/>
    <col min="8" max="8" width="12.21875" bestFit="1" customWidth="1"/>
    <col min="9" max="10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11</v>
      </c>
      <c r="K1" t="s">
        <v>13</v>
      </c>
    </row>
    <row r="2" spans="1:14" x14ac:dyDescent="0.3">
      <c r="A2">
        <v>1</v>
      </c>
      <c r="B2">
        <v>0.34599999999999997</v>
      </c>
      <c r="C2">
        <v>0.78</v>
      </c>
      <c r="D2">
        <v>0</v>
      </c>
      <c r="E2">
        <f>-1+(B2*1.5)+(C2*0.5)</f>
        <v>-9.1000000000000081E-2</v>
      </c>
      <c r="F2">
        <f>(1/(1+EXP(-E2)))</f>
        <v>0.47726568640604844</v>
      </c>
      <c r="G2">
        <f>1-(F2)</f>
        <v>0.52273431359395151</v>
      </c>
      <c r="H2">
        <f>-(D2*LOG(F2,2)+(1-D2)*LOG(G2,2))</f>
        <v>0.93585023035326798</v>
      </c>
      <c r="I2">
        <f>B2*(D2-F2)</f>
        <v>-0.16513392749649275</v>
      </c>
      <c r="J2">
        <f>C2*(D2-F2)</f>
        <v>-0.3722672353967178</v>
      </c>
      <c r="K2">
        <f>IF(F2&gt;G2,1,0)</f>
        <v>0</v>
      </c>
    </row>
    <row r="3" spans="1:14" x14ac:dyDescent="0.3">
      <c r="A3">
        <v>2</v>
      </c>
      <c r="B3">
        <v>0.30299999999999999</v>
      </c>
      <c r="C3">
        <v>0.439</v>
      </c>
      <c r="D3">
        <v>0</v>
      </c>
      <c r="E3">
        <f t="shared" ref="E3:E7" si="0">-1+(B3*1.5)+(C3*0.5)</f>
        <v>-0.32599999999999996</v>
      </c>
      <c r="F3">
        <f t="shared" ref="F3:F7" si="1">(1/(1+EXP(-E3)))</f>
        <v>0.41921420187400932</v>
      </c>
      <c r="G3">
        <f t="shared" ref="G3:G7" si="2">1-(F3)</f>
        <v>0.58078579812599074</v>
      </c>
      <c r="H3">
        <f>-(D3*LOG(F3,2)+(1-D3)*LOG(G3,2))</f>
        <v>0.78392191914273024</v>
      </c>
      <c r="I3">
        <f t="shared" ref="I3:I7" si="3">B3*(D3-F3)</f>
        <v>-0.12702190316782483</v>
      </c>
      <c r="J3">
        <f t="shared" ref="J3:J7" si="4">C3*(D3-F3)</f>
        <v>-0.18403503462269008</v>
      </c>
      <c r="K3">
        <f t="shared" ref="K3:K7" si="5">IF(F3&gt;G3,1,0)</f>
        <v>0</v>
      </c>
    </row>
    <row r="4" spans="1:14" x14ac:dyDescent="0.3">
      <c r="A4">
        <v>3</v>
      </c>
      <c r="B4">
        <v>0.35799999999999998</v>
      </c>
      <c r="C4">
        <v>0.72899999999999998</v>
      </c>
      <c r="D4">
        <v>0</v>
      </c>
      <c r="E4">
        <f t="shared" si="0"/>
        <v>-9.8500000000000087E-2</v>
      </c>
      <c r="F4">
        <f t="shared" si="1"/>
        <v>0.4753948905274567</v>
      </c>
      <c r="G4">
        <f t="shared" si="2"/>
        <v>0.52460510947254324</v>
      </c>
      <c r="H4">
        <f>-(D4*LOG(F4,2)+(1-D4)*LOG(G4,2))</f>
        <v>0.93069623586471284</v>
      </c>
      <c r="I4">
        <f t="shared" si="3"/>
        <v>-0.17019137080882948</v>
      </c>
      <c r="J4">
        <f t="shared" si="4"/>
        <v>-0.34656287519451595</v>
      </c>
      <c r="K4">
        <f t="shared" si="5"/>
        <v>0</v>
      </c>
    </row>
    <row r="5" spans="1:14" x14ac:dyDescent="0.3">
      <c r="A5">
        <v>4</v>
      </c>
      <c r="B5">
        <v>0.60199999999999998</v>
      </c>
      <c r="C5">
        <v>0.86299999999999999</v>
      </c>
      <c r="D5">
        <v>1</v>
      </c>
      <c r="E5">
        <f t="shared" si="0"/>
        <v>0.33450000000000002</v>
      </c>
      <c r="F5">
        <f t="shared" si="1"/>
        <v>0.58285389162337697</v>
      </c>
      <c r="G5">
        <f t="shared" si="2"/>
        <v>0.41714610837662303</v>
      </c>
      <c r="H5">
        <f>-(D5*LOG(F5,2)+(1-D5)*LOG(G5,2))</f>
        <v>0.77879381737637021</v>
      </c>
      <c r="I5">
        <f t="shared" si="3"/>
        <v>0.25112195724272707</v>
      </c>
      <c r="J5">
        <f t="shared" si="4"/>
        <v>0.35999709152902565</v>
      </c>
      <c r="K5">
        <f t="shared" si="5"/>
        <v>1</v>
      </c>
    </row>
    <row r="6" spans="1:14" x14ac:dyDescent="0.3">
      <c r="A6">
        <v>5</v>
      </c>
      <c r="B6">
        <v>0.79</v>
      </c>
      <c r="C6">
        <v>0.753</v>
      </c>
      <c r="D6">
        <v>1</v>
      </c>
      <c r="E6">
        <f t="shared" si="0"/>
        <v>0.56150000000000011</v>
      </c>
      <c r="F6">
        <f t="shared" si="1"/>
        <v>0.63679954024933927</v>
      </c>
      <c r="G6">
        <f t="shared" si="2"/>
        <v>0.36320045975066073</v>
      </c>
      <c r="H6">
        <f>-(D6*LOG(F6,2)+(1-D6)*LOG(G6,2))</f>
        <v>0.65108880058908847</v>
      </c>
      <c r="I6">
        <f t="shared" si="3"/>
        <v>0.28692836320302201</v>
      </c>
      <c r="J6">
        <f t="shared" si="4"/>
        <v>0.27348994619224753</v>
      </c>
      <c r="K6">
        <f t="shared" si="5"/>
        <v>1</v>
      </c>
    </row>
    <row r="7" spans="1:14" x14ac:dyDescent="0.3">
      <c r="A7">
        <v>6</v>
      </c>
      <c r="B7">
        <v>0.61099999999999999</v>
      </c>
      <c r="C7">
        <v>0.96499999999999997</v>
      </c>
      <c r="D7">
        <v>1</v>
      </c>
      <c r="E7">
        <f t="shared" si="0"/>
        <v>0.39899999999999997</v>
      </c>
      <c r="F7">
        <f t="shared" si="1"/>
        <v>0.59844737567362516</v>
      </c>
      <c r="G7">
        <f t="shared" si="2"/>
        <v>0.40155262432637484</v>
      </c>
      <c r="H7">
        <f>-(D7*LOG(F7,2)+(1-D7)*LOG(G7,2))</f>
        <v>0.7407037051833042</v>
      </c>
      <c r="I7">
        <f t="shared" si="3"/>
        <v>0.24534865346341503</v>
      </c>
      <c r="J7">
        <f t="shared" si="4"/>
        <v>0.38749828247495172</v>
      </c>
      <c r="K7">
        <f t="shared" si="5"/>
        <v>1</v>
      </c>
    </row>
    <row r="9" spans="1:14" x14ac:dyDescent="0.3">
      <c r="I9">
        <f>1.5-0.1*(SUM(I2:I7))</f>
        <v>1.4678948227563984</v>
      </c>
      <c r="J9">
        <f>1.5-0.1*(SUM(J2:J7))</f>
        <v>1.4881879825017699</v>
      </c>
    </row>
    <row r="10" spans="1:14" x14ac:dyDescent="0.3">
      <c r="I10" t="s">
        <v>9</v>
      </c>
      <c r="J10" t="s">
        <v>10</v>
      </c>
    </row>
    <row r="15" spans="1:14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6</v>
      </c>
      <c r="G15" t="s">
        <v>5</v>
      </c>
      <c r="H15" t="s">
        <v>7</v>
      </c>
      <c r="I15" t="s">
        <v>8</v>
      </c>
      <c r="J15" t="s">
        <v>11</v>
      </c>
      <c r="K15" t="s">
        <v>13</v>
      </c>
      <c r="M15" t="s">
        <v>12</v>
      </c>
      <c r="N15" s="1">
        <f>1-(3/6)</f>
        <v>0.5</v>
      </c>
    </row>
    <row r="16" spans="1:14" x14ac:dyDescent="0.3">
      <c r="A16">
        <v>1</v>
      </c>
      <c r="B16">
        <v>0.34599999999999997</v>
      </c>
      <c r="C16">
        <v>0.78</v>
      </c>
      <c r="D16">
        <v>0</v>
      </c>
      <c r="E16">
        <f>-1+(B16*$I$9)+(C16*$J$9)</f>
        <v>0.66867823502509438</v>
      </c>
      <c r="F16">
        <f>(1/(1+EXP(-E16)))</f>
        <v>0.66120713076265303</v>
      </c>
      <c r="G16">
        <f>1-(F16)</f>
        <v>0.33879286923734697</v>
      </c>
      <c r="H16">
        <f>-(D16*LOG(F16,2)+(1-D16)*LOG(G16,2))</f>
        <v>1.5615245851056219</v>
      </c>
      <c r="I16">
        <f>B16*(D16-F16)</f>
        <v>-0.22877766724387794</v>
      </c>
      <c r="J16">
        <f>C16*(D16-F16)</f>
        <v>-0.51574156199486942</v>
      </c>
      <c r="K16">
        <f>IF(F16&gt;G16,1,0)</f>
        <v>1</v>
      </c>
      <c r="M16" t="s">
        <v>14</v>
      </c>
      <c r="N16" s="1">
        <f>3/(3+0)</f>
        <v>1</v>
      </c>
    </row>
    <row r="17" spans="1:14" x14ac:dyDescent="0.3">
      <c r="A17">
        <v>2</v>
      </c>
      <c r="B17">
        <v>0.30299999999999999</v>
      </c>
      <c r="C17">
        <v>0.439</v>
      </c>
      <c r="D17">
        <v>0</v>
      </c>
      <c r="E17">
        <f t="shared" ref="E17:E21" si="6">-1+(B17*$I$9)+(C17*$J$9)</f>
        <v>9.8086655613465634E-2</v>
      </c>
      <c r="F17">
        <f t="shared" ref="F17:F21" si="7">(1/(1+EXP(-E17)))</f>
        <v>0.52450202257235279</v>
      </c>
      <c r="G17">
        <f t="shared" ref="G17:G21" si="8">1-(F17)</f>
        <v>0.47549797742764721</v>
      </c>
      <c r="H17">
        <f>-(D17*LOG(F17,2)+(1-D17)*LOG(G17,2))</f>
        <v>1.0724888904183671</v>
      </c>
      <c r="I17">
        <f t="shared" ref="I17:I21" si="9">B17*(D17-F17)</f>
        <v>-0.1589241128394229</v>
      </c>
      <c r="J17">
        <f t="shared" ref="J17:J21" si="10">C17*(D17-F17)</f>
        <v>-0.23025638790926287</v>
      </c>
      <c r="K17">
        <f t="shared" ref="K17:K21" si="11">IF(F17&gt;G17,1,0)</f>
        <v>1</v>
      </c>
      <c r="M17" t="s">
        <v>15</v>
      </c>
      <c r="N17" s="1">
        <f>3/(3+3)</f>
        <v>0.5</v>
      </c>
    </row>
    <row r="18" spans="1:14" x14ac:dyDescent="0.3">
      <c r="A18">
        <v>3</v>
      </c>
      <c r="B18">
        <v>0.35799999999999998</v>
      </c>
      <c r="C18">
        <v>0.72899999999999998</v>
      </c>
      <c r="D18">
        <v>0</v>
      </c>
      <c r="E18">
        <f t="shared" si="6"/>
        <v>0.61039538579058084</v>
      </c>
      <c r="F18">
        <f t="shared" si="7"/>
        <v>0.64803098964815509</v>
      </c>
      <c r="G18">
        <f t="shared" si="8"/>
        <v>0.35196901035184491</v>
      </c>
      <c r="H18">
        <f>-(D18*LOG(F18,2)+(1-D18)*LOG(G18,2))</f>
        <v>1.5064796847176123</v>
      </c>
      <c r="I18">
        <f t="shared" si="9"/>
        <v>-0.2319950942940395</v>
      </c>
      <c r="J18">
        <f t="shared" si="10"/>
        <v>-0.47241459145350506</v>
      </c>
      <c r="K18">
        <f t="shared" si="11"/>
        <v>1</v>
      </c>
    </row>
    <row r="19" spans="1:14" x14ac:dyDescent="0.3">
      <c r="A19">
        <v>4</v>
      </c>
      <c r="B19">
        <v>0.60199999999999998</v>
      </c>
      <c r="C19">
        <v>0.86299999999999999</v>
      </c>
      <c r="D19">
        <v>1</v>
      </c>
      <c r="E19">
        <f t="shared" si="6"/>
        <v>1.1679789121983792</v>
      </c>
      <c r="F19">
        <f t="shared" si="7"/>
        <v>0.76277950033520359</v>
      </c>
      <c r="G19">
        <f t="shared" si="8"/>
        <v>0.23722049966479641</v>
      </c>
      <c r="H19">
        <f>-(D19*LOG(F19,2)+(1-D19)*LOG(G19,2))</f>
        <v>0.39066202308009695</v>
      </c>
      <c r="I19">
        <f t="shared" si="9"/>
        <v>0.14280674079820743</v>
      </c>
      <c r="J19">
        <f t="shared" si="10"/>
        <v>0.2047212912107193</v>
      </c>
      <c r="K19">
        <f t="shared" si="11"/>
        <v>1</v>
      </c>
    </row>
    <row r="20" spans="1:14" x14ac:dyDescent="0.3">
      <c r="A20">
        <v>5</v>
      </c>
      <c r="B20">
        <v>0.79</v>
      </c>
      <c r="C20">
        <v>0.753</v>
      </c>
      <c r="D20">
        <v>1</v>
      </c>
      <c r="E20">
        <f t="shared" si="6"/>
        <v>1.2802424608013874</v>
      </c>
      <c r="F20">
        <f t="shared" si="7"/>
        <v>0.78249104578921047</v>
      </c>
      <c r="G20">
        <f t="shared" si="8"/>
        <v>0.21750895421078953</v>
      </c>
      <c r="H20">
        <f>-(D20*LOG(F20,2)+(1-D20)*LOG(G20,2))</f>
        <v>0.35385385181260309</v>
      </c>
      <c r="I20">
        <f t="shared" si="9"/>
        <v>0.17183207382652374</v>
      </c>
      <c r="J20">
        <f t="shared" si="10"/>
        <v>0.16378424252072452</v>
      </c>
      <c r="K20">
        <f t="shared" si="11"/>
        <v>1</v>
      </c>
    </row>
    <row r="21" spans="1:14" x14ac:dyDescent="0.3">
      <c r="A21">
        <v>6</v>
      </c>
      <c r="B21">
        <v>0.61099999999999999</v>
      </c>
      <c r="C21">
        <v>0.96499999999999997</v>
      </c>
      <c r="D21">
        <v>1</v>
      </c>
      <c r="E21">
        <f t="shared" si="6"/>
        <v>1.3329851398183674</v>
      </c>
      <c r="F21">
        <f t="shared" si="7"/>
        <v>0.79133398322268012</v>
      </c>
      <c r="G21">
        <f t="shared" si="8"/>
        <v>0.20866601677731988</v>
      </c>
      <c r="H21">
        <f>-(D21*LOG(F21,2)+(1-D21)*LOG(G21,2))</f>
        <v>0.33764138091603824</v>
      </c>
      <c r="I21">
        <f t="shared" si="9"/>
        <v>0.12749493625094244</v>
      </c>
      <c r="J21">
        <f t="shared" si="10"/>
        <v>0.20136270619011368</v>
      </c>
      <c r="K21">
        <f t="shared" si="11"/>
        <v>1</v>
      </c>
    </row>
    <row r="23" spans="1:14" x14ac:dyDescent="0.3">
      <c r="I23">
        <f>I9-0.1*(SUM(I16:I21))</f>
        <v>1.4856511351065651</v>
      </c>
      <c r="J23">
        <f>J9-0.1*(SUM(J16:J21))</f>
        <v>1.5530424126453779</v>
      </c>
    </row>
    <row r="24" spans="1:14" x14ac:dyDescent="0.3">
      <c r="I24" t="s">
        <v>9</v>
      </c>
      <c r="J24" t="s">
        <v>10</v>
      </c>
    </row>
    <row r="27" spans="1:14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6</v>
      </c>
      <c r="G27" t="s">
        <v>5</v>
      </c>
      <c r="H27" t="s">
        <v>7</v>
      </c>
      <c r="I27" t="s">
        <v>8</v>
      </c>
      <c r="J27" t="s">
        <v>11</v>
      </c>
      <c r="K27" t="s">
        <v>13</v>
      </c>
    </row>
    <row r="28" spans="1:14" x14ac:dyDescent="0.3">
      <c r="A28">
        <v>1</v>
      </c>
      <c r="B28">
        <v>0.34599999999999997</v>
      </c>
      <c r="C28">
        <v>0.78</v>
      </c>
      <c r="D28">
        <v>0</v>
      </c>
      <c r="E28">
        <f>-1+(B28*$I$23)+(C28*$J$23)</f>
        <v>0.7254083746102663</v>
      </c>
      <c r="F28">
        <f>(1/(1+EXP(E28)))</f>
        <v>0.32620313562122538</v>
      </c>
      <c r="G28">
        <f>1-(1/(1+EXP(E28)))</f>
        <v>0.67379686437877462</v>
      </c>
      <c r="H28">
        <f>-(D28*LOG(F28,2)+(1-D28)*LOG(G28,2))</f>
        <v>0.56961438022365218</v>
      </c>
      <c r="I28">
        <f>B28*(D28-F28)</f>
        <v>-0.11286628492494398</v>
      </c>
      <c r="J28">
        <f>C28*(D28-F28)</f>
        <v>-0.25443844578455582</v>
      </c>
      <c r="K28">
        <f>IF(F28&gt;G28,1,0)</f>
        <v>0</v>
      </c>
    </row>
    <row r="29" spans="1:14" x14ac:dyDescent="0.3">
      <c r="A29">
        <v>2</v>
      </c>
      <c r="B29">
        <v>0.30299999999999999</v>
      </c>
      <c r="C29">
        <v>0.439</v>
      </c>
      <c r="D29">
        <v>0</v>
      </c>
      <c r="E29">
        <f t="shared" ref="E29:E33" si="12">-1+(B29*$I$23)+(C29*$J$23)</f>
        <v>0.13193791308861014</v>
      </c>
      <c r="F29">
        <f>(1/(1+EXP(E29)))</f>
        <v>0.46706328700078259</v>
      </c>
      <c r="G29">
        <f t="shared" ref="G29:G33" si="13">1-(1/(1+EXP(E29)))</f>
        <v>0.53293671299921741</v>
      </c>
      <c r="H29">
        <f>-(D29*LOG(F29,2)+(1-D29)*LOG(G29,2))</f>
        <v>0.90796387384136978</v>
      </c>
      <c r="I29">
        <f t="shared" ref="I29:I33" si="14">B29*(D29-F29)</f>
        <v>-0.14152017596123712</v>
      </c>
      <c r="J29">
        <f t="shared" ref="J29:J33" si="15">C29*(D29-F29)</f>
        <v>-0.20504078299334355</v>
      </c>
      <c r="K29">
        <f t="shared" ref="K29:K33" si="16">IF(F29&gt;G29,1,0)</f>
        <v>0</v>
      </c>
    </row>
    <row r="30" spans="1:14" x14ac:dyDescent="0.3">
      <c r="A30">
        <v>3</v>
      </c>
      <c r="B30">
        <v>0.35799999999999998</v>
      </c>
      <c r="C30">
        <v>0.72899999999999998</v>
      </c>
      <c r="D30">
        <v>0</v>
      </c>
      <c r="E30">
        <f t="shared" si="12"/>
        <v>0.66403102518663082</v>
      </c>
      <c r="F30">
        <f>(1/(1+EXP(E30)))</f>
        <v>0.33983467983193216</v>
      </c>
      <c r="G30">
        <f t="shared" si="13"/>
        <v>0.66016532016806784</v>
      </c>
      <c r="H30">
        <f>-(D30*LOG(F30,2)+(1-D30)*LOG(G30,2))</f>
        <v>0.59910074205196184</v>
      </c>
      <c r="I30">
        <f t="shared" si="14"/>
        <v>-0.12166081537983171</v>
      </c>
      <c r="J30">
        <f t="shared" si="15"/>
        <v>-0.24773948159747855</v>
      </c>
      <c r="K30">
        <f t="shared" si="16"/>
        <v>0</v>
      </c>
    </row>
    <row r="31" spans="1:14" x14ac:dyDescent="0.3">
      <c r="A31">
        <v>4</v>
      </c>
      <c r="B31">
        <v>0.60199999999999998</v>
      </c>
      <c r="C31">
        <v>0.86299999999999999</v>
      </c>
      <c r="D31">
        <v>1</v>
      </c>
      <c r="E31">
        <f t="shared" si="12"/>
        <v>1.2346375854471132</v>
      </c>
      <c r="F31">
        <f>(1/(1+EXP(E31)))</f>
        <v>0.225370770680595</v>
      </c>
      <c r="G31">
        <f t="shared" si="13"/>
        <v>0.77462922931940503</v>
      </c>
      <c r="H31">
        <f>-(D31*LOG(F31,2)+(1-D31)*LOG(G31,2))</f>
        <v>2.149627676664613</v>
      </c>
      <c r="I31">
        <f t="shared" si="14"/>
        <v>0.46632679605028182</v>
      </c>
      <c r="J31">
        <f t="shared" si="15"/>
        <v>0.66850502490264652</v>
      </c>
      <c r="K31">
        <f t="shared" si="16"/>
        <v>0</v>
      </c>
    </row>
    <row r="32" spans="1:14" x14ac:dyDescent="0.3">
      <c r="A32">
        <v>5</v>
      </c>
      <c r="B32">
        <v>0.79</v>
      </c>
      <c r="C32">
        <v>0.753</v>
      </c>
      <c r="D32">
        <v>1</v>
      </c>
      <c r="E32">
        <f t="shared" si="12"/>
        <v>1.343105333456156</v>
      </c>
      <c r="F32">
        <f>(1/(1+EXP(E32)))</f>
        <v>0.20699985142915625</v>
      </c>
      <c r="G32">
        <f t="shared" si="13"/>
        <v>0.79300014857084378</v>
      </c>
      <c r="H32">
        <f>-(D32*LOG(F32,2)+(1-D32)*LOG(G32,2))</f>
        <v>2.2722983626337592</v>
      </c>
      <c r="I32">
        <f t="shared" si="14"/>
        <v>0.62647011737096658</v>
      </c>
      <c r="J32">
        <f t="shared" si="15"/>
        <v>0.59712911187384532</v>
      </c>
      <c r="K32">
        <f t="shared" si="16"/>
        <v>0</v>
      </c>
    </row>
    <row r="33" spans="1:11" x14ac:dyDescent="0.3">
      <c r="A33">
        <v>6</v>
      </c>
      <c r="B33">
        <v>0.61099999999999999</v>
      </c>
      <c r="C33">
        <v>0.96499999999999997</v>
      </c>
      <c r="D33">
        <v>1</v>
      </c>
      <c r="E33">
        <f t="shared" si="12"/>
        <v>1.4064187717529009</v>
      </c>
      <c r="F33">
        <f>(1/(1+EXP(E33)))</f>
        <v>0.19679952461612782</v>
      </c>
      <c r="G33">
        <f t="shared" si="13"/>
        <v>0.80320047538387218</v>
      </c>
      <c r="H33">
        <f>-(D33*LOG(F33,2)+(1-D33)*LOG(G33,2))</f>
        <v>2.3452013591430512</v>
      </c>
      <c r="I33">
        <f t="shared" si="14"/>
        <v>0.49075549045954592</v>
      </c>
      <c r="J33">
        <f t="shared" si="15"/>
        <v>0.77508845874543664</v>
      </c>
      <c r="K33">
        <f t="shared" si="16"/>
        <v>0</v>
      </c>
    </row>
    <row r="35" spans="1:11" x14ac:dyDescent="0.3">
      <c r="I35">
        <f>I21-0.1*(SUM(I28:I33))</f>
        <v>6.7444234894642879E-3</v>
      </c>
      <c r="J35">
        <f>J21-0.1*(SUM(J28:J33))</f>
        <v>6.8012317675458622E-2</v>
      </c>
    </row>
    <row r="36" spans="1:11" x14ac:dyDescent="0.3">
      <c r="I36" t="s">
        <v>9</v>
      </c>
      <c r="J36" t="s">
        <v>10</v>
      </c>
    </row>
    <row r="39" spans="1:11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6</v>
      </c>
      <c r="G39" t="s">
        <v>5</v>
      </c>
      <c r="H39" t="s">
        <v>7</v>
      </c>
      <c r="I39" t="s">
        <v>8</v>
      </c>
      <c r="J39" t="s">
        <v>11</v>
      </c>
      <c r="K39" t="s">
        <v>13</v>
      </c>
    </row>
    <row r="40" spans="1:11" x14ac:dyDescent="0.3">
      <c r="A40">
        <v>1</v>
      </c>
      <c r="B40">
        <v>0.34599999999999997</v>
      </c>
      <c r="C40">
        <v>0.78</v>
      </c>
      <c r="D40">
        <v>0</v>
      </c>
      <c r="E40">
        <f>-1+(B40*$I$35)+(C40*$J$35)</f>
        <v>-0.94461682168578764</v>
      </c>
      <c r="F40">
        <f>(1/(1+EXP(E40)))</f>
        <v>0.7200312898410276</v>
      </c>
      <c r="G40">
        <f>1-(1/(1+EXP(E40)))</f>
        <v>0.2799687101589724</v>
      </c>
      <c r="H40">
        <f>-(D40*LOG(F40,2)+(1-D40)*LOG(G40,2))</f>
        <v>1.8366624970776499</v>
      </c>
      <c r="I40">
        <f>B40*(D40-F40)</f>
        <v>-0.24913082628499553</v>
      </c>
      <c r="J40">
        <f>C40*(D40-F40)</f>
        <v>-0.5616244060760015</v>
      </c>
      <c r="K40">
        <f>IF(F40&gt;G40,1,0)</f>
        <v>1</v>
      </c>
    </row>
    <row r="41" spans="1:11" x14ac:dyDescent="0.3">
      <c r="A41">
        <v>2</v>
      </c>
      <c r="B41">
        <v>0.30299999999999999</v>
      </c>
      <c r="C41">
        <v>0.439</v>
      </c>
      <c r="D41">
        <v>0</v>
      </c>
      <c r="E41">
        <f t="shared" ref="E41:E45" si="17">-1+(B41*$I$35)+(C41*$J$35)</f>
        <v>-0.96809903222316596</v>
      </c>
      <c r="F41">
        <f>(1/(1+EXP(E41)))</f>
        <v>0.72474043248419673</v>
      </c>
      <c r="G41">
        <f t="shared" ref="G41:G45" si="18">1-(1/(1+EXP(E41)))</f>
        <v>0.27525956751580327</v>
      </c>
      <c r="H41">
        <f>-(D41*LOG(F41,2)+(1-D41)*LOG(G41,2))</f>
        <v>1.8611353848026531</v>
      </c>
      <c r="I41">
        <f t="shared" ref="I41:I45" si="19">B41*(D41-F41)</f>
        <v>-0.21959635104271161</v>
      </c>
      <c r="J41">
        <f t="shared" ref="J41:J45" si="20">C41*(D41-F41)</f>
        <v>-0.31816104986056237</v>
      </c>
      <c r="K41">
        <f t="shared" ref="K41:K45" si="21">IF(F41&gt;G41,1,0)</f>
        <v>1</v>
      </c>
    </row>
    <row r="42" spans="1:11" x14ac:dyDescent="0.3">
      <c r="A42">
        <v>3</v>
      </c>
      <c r="B42">
        <v>0.35799999999999998</v>
      </c>
      <c r="C42">
        <v>0.72899999999999998</v>
      </c>
      <c r="D42">
        <v>0</v>
      </c>
      <c r="E42">
        <f t="shared" si="17"/>
        <v>-0.94800451680536246</v>
      </c>
      <c r="F42">
        <f>(1/(1+EXP(E42)))</f>
        <v>0.72071369321824563</v>
      </c>
      <c r="G42">
        <f t="shared" si="18"/>
        <v>0.27928630678175437</v>
      </c>
      <c r="H42">
        <f>-(D42*LOG(F42,2)+(1-D42)*LOG(G42,2))</f>
        <v>1.840183253895133</v>
      </c>
      <c r="I42">
        <f t="shared" si="19"/>
        <v>-0.25801550217213193</v>
      </c>
      <c r="J42">
        <f t="shared" si="20"/>
        <v>-0.52540028235610103</v>
      </c>
      <c r="K42">
        <f t="shared" si="21"/>
        <v>1</v>
      </c>
    </row>
    <row r="43" spans="1:11" x14ac:dyDescent="0.3">
      <c r="A43">
        <v>4</v>
      </c>
      <c r="B43">
        <v>0.60199999999999998</v>
      </c>
      <c r="C43">
        <v>0.86299999999999999</v>
      </c>
      <c r="D43">
        <v>1</v>
      </c>
      <c r="E43">
        <f t="shared" si="17"/>
        <v>-0.93724522690542167</v>
      </c>
      <c r="F43">
        <f>(1/(1+EXP(E43)))</f>
        <v>0.71854287038043896</v>
      </c>
      <c r="G43">
        <f t="shared" si="18"/>
        <v>0.28145712961956104</v>
      </c>
      <c r="H43">
        <f>-(D43*LOG(F43,2)+(1-D43)*LOG(G43,2))</f>
        <v>0.47685386020867487</v>
      </c>
      <c r="I43">
        <f t="shared" si="19"/>
        <v>0.16943719203097574</v>
      </c>
      <c r="J43">
        <f t="shared" si="20"/>
        <v>0.24289750286168119</v>
      </c>
      <c r="K43">
        <f t="shared" si="21"/>
        <v>1</v>
      </c>
    </row>
    <row r="44" spans="1:11" x14ac:dyDescent="0.3">
      <c r="A44">
        <v>5</v>
      </c>
      <c r="B44">
        <v>0.79</v>
      </c>
      <c r="C44">
        <v>0.753</v>
      </c>
      <c r="D44">
        <v>1</v>
      </c>
      <c r="E44">
        <f t="shared" si="17"/>
        <v>-0.9434586302337028</v>
      </c>
      <c r="F44">
        <f>(1/(1+EXP(E44)))</f>
        <v>0.719797754903302</v>
      </c>
      <c r="G44">
        <f t="shared" si="18"/>
        <v>0.280202245096698</v>
      </c>
      <c r="H44">
        <f>-(D44*LOG(F44,2)+(1-D44)*LOG(G44,2))</f>
        <v>0.47433649247874221</v>
      </c>
      <c r="I44">
        <f t="shared" si="19"/>
        <v>0.22135977362639142</v>
      </c>
      <c r="J44">
        <f t="shared" si="20"/>
        <v>0.2109922905578136</v>
      </c>
      <c r="K44">
        <f t="shared" si="21"/>
        <v>1</v>
      </c>
    </row>
    <row r="45" spans="1:11" x14ac:dyDescent="0.3">
      <c r="A45">
        <v>6</v>
      </c>
      <c r="B45">
        <v>0.61099999999999999</v>
      </c>
      <c r="C45">
        <v>0.96499999999999997</v>
      </c>
      <c r="D45">
        <v>1</v>
      </c>
      <c r="E45">
        <f t="shared" si="17"/>
        <v>-0.93024727069111979</v>
      </c>
      <c r="F45">
        <f>(1/(1+EXP(E45)))</f>
        <v>0.71712544866264627</v>
      </c>
      <c r="G45">
        <f t="shared" si="18"/>
        <v>0.28287455133735373</v>
      </c>
      <c r="H45">
        <f>-(D45*LOG(F45,2)+(1-D45)*LOG(G45,2))</f>
        <v>0.47970257940154609</v>
      </c>
      <c r="I45">
        <f t="shared" si="19"/>
        <v>0.17283635086712312</v>
      </c>
      <c r="J45">
        <f t="shared" si="20"/>
        <v>0.27297394204054631</v>
      </c>
      <c r="K45">
        <f t="shared" si="21"/>
        <v>1</v>
      </c>
    </row>
    <row r="47" spans="1:11" x14ac:dyDescent="0.3">
      <c r="I47">
        <f>I33-0.1*(SUM(I40:I45))</f>
        <v>0.5070664267570808</v>
      </c>
      <c r="J47">
        <f>J33-0.1*(SUM(J40:J45))</f>
        <v>0.84292065902869906</v>
      </c>
    </row>
    <row r="48" spans="1:11" x14ac:dyDescent="0.3">
      <c r="I48" t="s">
        <v>9</v>
      </c>
      <c r="J4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Myntra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Srijit Sen</dc:creator>
  <cp:lastModifiedBy>Srijit Sen</cp:lastModifiedBy>
  <dcterms:created xsi:type="dcterms:W3CDTF">2021-11-20T06:03:32Z</dcterms:created>
  <dcterms:modified xsi:type="dcterms:W3CDTF">2021-11-20T07:06:38Z</dcterms:modified>
</cp:coreProperties>
</file>