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.jumrani\AppData\Local\Microsoft\Windows\INetCache\Content.Outlook\W6NP2GSD\"/>
    </mc:Choice>
  </mc:AlternateContent>
  <bookViews>
    <workbookView xWindow="0" yWindow="0" windowWidth="19200" windowHeight="10995"/>
  </bookViews>
  <sheets>
    <sheet name="Log 9" sheetId="18" r:id="rId1"/>
    <sheet name="Fairway &amp; Kenwood " sheetId="20" r:id="rId2"/>
    <sheet name="KV Cars" sheetId="21" r:id="rId3"/>
    <sheet name="Sams Cars" sheetId="23" r:id="rId4"/>
    <sheet name="Swiss Cottage Cars" sheetId="22" r:id="rId5"/>
    <sheet name="The Keen Group" sheetId="19" r:id="rId6"/>
    <sheet name="Addison Lee" sheetId="26" r:id="rId7"/>
    <sheet name="Expressways" sheetId="24" r:id="rId8"/>
    <sheet name="Swift Cars" sheetId="25" r:id="rId9"/>
  </sheets>
  <calcPr calcId="152511"/>
</workbook>
</file>

<file path=xl/calcChain.xml><?xml version="1.0" encoding="utf-8"?>
<calcChain xmlns="http://schemas.openxmlformats.org/spreadsheetml/2006/main">
  <c r="X79" i="26" l="1"/>
  <c r="X77" i="26"/>
  <c r="W77" i="26"/>
  <c r="U77" i="26"/>
  <c r="X75" i="26"/>
  <c r="W75" i="26"/>
  <c r="U75" i="26"/>
  <c r="W74" i="26" l="1"/>
  <c r="X74" i="26" s="1"/>
  <c r="U74" i="26"/>
  <c r="X73" i="26"/>
  <c r="W73" i="26"/>
  <c r="U73" i="26"/>
  <c r="W72" i="26"/>
  <c r="X72" i="26" s="1"/>
  <c r="O9" i="18" l="1"/>
  <c r="O8" i="18"/>
  <c r="O7" i="18"/>
  <c r="O6" i="18"/>
  <c r="O5" i="18"/>
  <c r="O4" i="18"/>
  <c r="O17" i="20"/>
  <c r="M17" i="20"/>
  <c r="Q15" i="20"/>
  <c r="Q17" i="20" s="1"/>
  <c r="P15" i="20"/>
  <c r="P17" i="20" s="1"/>
  <c r="O15" i="20"/>
  <c r="M15" i="20"/>
  <c r="Q13" i="20"/>
  <c r="X69" i="26" l="1"/>
  <c r="W69" i="26"/>
  <c r="S69" i="26"/>
  <c r="Q12" i="24" l="1"/>
  <c r="P12" i="24"/>
  <c r="O12" i="24"/>
  <c r="M12" i="24"/>
  <c r="Q26" i="22"/>
  <c r="P26" i="22"/>
  <c r="O26" i="22"/>
  <c r="M26" i="22"/>
  <c r="Q10" i="20" l="1"/>
  <c r="P10" i="20"/>
  <c r="O10" i="20"/>
  <c r="M10" i="20"/>
  <c r="Q8" i="19" l="1"/>
  <c r="P8" i="19"/>
  <c r="M8" i="19"/>
  <c r="M9" i="18" l="1"/>
  <c r="M8" i="18"/>
  <c r="M7" i="18"/>
  <c r="M6" i="18"/>
  <c r="M5" i="18"/>
  <c r="M4" i="18"/>
  <c r="O3" i="18"/>
  <c r="M3" i="18"/>
</calcChain>
</file>

<file path=xl/sharedStrings.xml><?xml version="1.0" encoding="utf-8"?>
<sst xmlns="http://schemas.openxmlformats.org/spreadsheetml/2006/main" count="1093" uniqueCount="493">
  <si>
    <t>amount_total</t>
  </si>
  <si>
    <t>commission</t>
  </si>
  <si>
    <t>cc_fees</t>
  </si>
  <si>
    <t>amount_due_supplier</t>
  </si>
  <si>
    <t>supplier</t>
  </si>
  <si>
    <t>Addison Lee</t>
  </si>
  <si>
    <t>Expressways</t>
  </si>
  <si>
    <t xml:space="preserve">Fairway &amp; Kenwood </t>
  </si>
  <si>
    <t>KV Cars</t>
  </si>
  <si>
    <t>Sams Cars</t>
  </si>
  <si>
    <t>Swiss Cottage Cars</t>
  </si>
  <si>
    <t>The Keen Group</t>
  </si>
  <si>
    <t>id</t>
  </si>
  <si>
    <t>date_created</t>
  </si>
  <si>
    <t>date_scheduled</t>
  </si>
  <si>
    <t>supplier_trip_uid</t>
  </si>
  <si>
    <t>journey</t>
  </si>
  <si>
    <t>from_zip_code</t>
  </si>
  <si>
    <t>to_zip_code</t>
  </si>
  <si>
    <t>state</t>
  </si>
  <si>
    <t>vehicle_type</t>
  </si>
  <si>
    <t>passenger</t>
  </si>
  <si>
    <t>amount_estimated</t>
  </si>
  <si>
    <t>commission_rate</t>
  </si>
  <si>
    <t>TW6 2GA</t>
  </si>
  <si>
    <t>cancelled</t>
  </si>
  <si>
    <t>completed</t>
  </si>
  <si>
    <t>Saloon</t>
  </si>
  <si>
    <t>Roman Nowab</t>
  </si>
  <si>
    <t>W1F</t>
  </si>
  <si>
    <t>TW6 2GW</t>
  </si>
  <si>
    <t>TW6 1QG</t>
  </si>
  <si>
    <t>W4 5HU</t>
  </si>
  <si>
    <t>Mary Braines</t>
  </si>
  <si>
    <t>Asaf Anolik</t>
  </si>
  <si>
    <t>DA16 1TH</t>
  </si>
  <si>
    <t>Preveen Etienne</t>
  </si>
  <si>
    <t>Last updated on</t>
  </si>
  <si>
    <t>all mails cc to</t>
  </si>
  <si>
    <t>dave@karhoo.com,karl@karhoo.com</t>
  </si>
  <si>
    <t>Supplier Code</t>
  </si>
  <si>
    <t>Name of Supplier</t>
  </si>
  <si>
    <t>Dispatch Co</t>
  </si>
  <si>
    <t>Address</t>
  </si>
  <si>
    <t>Email Statement to</t>
  </si>
  <si>
    <t>Contact Person</t>
  </si>
  <si>
    <t>Reference No</t>
  </si>
  <si>
    <t>From Date</t>
  </si>
  <si>
    <t>To Date</t>
  </si>
  <si>
    <t>Total Fare</t>
  </si>
  <si>
    <t>Karhoo Fee</t>
  </si>
  <si>
    <t>CC Fees</t>
  </si>
  <si>
    <t>Total Dedn</t>
  </si>
  <si>
    <t>Adjustments</t>
  </si>
  <si>
    <t>Payable to Supplier</t>
  </si>
  <si>
    <t>Remitted On</t>
  </si>
  <si>
    <t>Mailed to Supplier On</t>
  </si>
  <si>
    <t>Account Details</t>
  </si>
  <si>
    <t>Cordic</t>
  </si>
  <si>
    <t>FAIRWAY &amp; KENWOOD CAR SERVICE LTD
14 – 22 STATION ROAD,  
N32RY FINCHLEY CENTRAL</t>
  </si>
  <si>
    <t>accounts@fairwaykenwood.co.uk</t>
  </si>
  <si>
    <t>Natasha</t>
  </si>
  <si>
    <t>08</t>
  </si>
  <si>
    <t xml:space="preserve">KVC TRANSPORT 
129A LAVENDER HILL
SW11 5QJ LONDON 
</t>
  </si>
  <si>
    <t>s.rafiq@kvcars.co.uk</t>
  </si>
  <si>
    <t>Shiraz</t>
  </si>
  <si>
    <t xml:space="preserve">Sam’s Cars Limited
51 Stoke Newington High Street
N16 8EL London </t>
  </si>
  <si>
    <t>info@samscars.co.uk (FAO Pam/Tee)</t>
  </si>
  <si>
    <t>Pam / Tee</t>
  </si>
  <si>
    <t xml:space="preserve">Swiss Cottage Cars
311 Finchley Road
NW3 6EH London </t>
  </si>
  <si>
    <t>hinesh@swisscottagecars.com</t>
  </si>
  <si>
    <t>Hinesh</t>
  </si>
  <si>
    <t>The Keen Group 
75-77 Lydden Group London SW18 4LY</t>
  </si>
  <si>
    <t>RebeccaMonroe@thekeengroup.co.uk</t>
  </si>
  <si>
    <t>Rebecca</t>
  </si>
  <si>
    <t>HSBC Plc
TKG Ltd
40-02-10
41212281</t>
  </si>
  <si>
    <t>Addison Lee Ltd.
35-37 William Road
London
NW1 3ER</t>
  </si>
  <si>
    <t xml:space="preserve">LeoW@addisonlee.com
Alyssia.Foster@addisonlee.com
Stevie.Wicks@addisonlee.com
tony@karhoo.com
paul@karhoo.com
</t>
  </si>
  <si>
    <t>Express Ways Ltd</t>
  </si>
  <si>
    <t>office@expressways.co.uk</t>
  </si>
  <si>
    <t>Sejal Bhatt</t>
  </si>
  <si>
    <t>Account Name: Express Ways Ltd
Number: 13655620
Sort Code: 601520</t>
  </si>
  <si>
    <t>05</t>
  </si>
  <si>
    <t>8558418</t>
  </si>
  <si>
    <t>Wallis Road -&gt; 226 Acton Lane, London, United Kingdom</t>
  </si>
  <si>
    <t>8550588</t>
  </si>
  <si>
    <t>Wallis Road -&gt; Stockwell, London, United Kingdom</t>
  </si>
  <si>
    <t>SW9</t>
  </si>
  <si>
    <t>Heathrow Terminal 2 -&gt; Oxford St</t>
  </si>
  <si>
    <t>8549634</t>
  </si>
  <si>
    <t>7-9 Cranbourn Street -&gt; 2 Willersley Avenue, Sidcup, United Kingdom</t>
  </si>
  <si>
    <t>WC2H 7AG</t>
  </si>
  <si>
    <t>DA15 9EW</t>
  </si>
  <si>
    <t>Alain Wilkinson</t>
  </si>
  <si>
    <t>8545624</t>
  </si>
  <si>
    <t>Tesco Welling Superstore, Welling High Street, Welling, United Kingdom -&gt; Heathrow Airport Terminal 3, Heathrow, London, United Kingdom</t>
  </si>
  <si>
    <t>TOTAL..</t>
  </si>
  <si>
    <t>4162982</t>
  </si>
  <si>
    <t>London NW8 7DL -&gt; Holiday Inn London Mayfair</t>
  </si>
  <si>
    <t>NW8 7DL</t>
  </si>
  <si>
    <t>W1J 8NE</t>
  </si>
  <si>
    <t>Alissa Ben-Ari</t>
  </si>
  <si>
    <t>4162469</t>
  </si>
  <si>
    <t>City -&gt; 563 Wandsworth rd</t>
  </si>
  <si>
    <t>E16 2HN</t>
  </si>
  <si>
    <t>SW8 3JD</t>
  </si>
  <si>
    <t>Tolo Palmer</t>
  </si>
  <si>
    <t>4162113</t>
  </si>
  <si>
    <t>8 Eamont St -&gt; 52-55 Piccadilly</t>
  </si>
  <si>
    <t>NW8</t>
  </si>
  <si>
    <t>W1J 0DX</t>
  </si>
  <si>
    <t>4161878</t>
  </si>
  <si>
    <t>Heathrow Airport Terminal 3, Longford, United Kingdom -&gt; Reading Station, Station Road, Reading, United Kingdom</t>
  </si>
  <si>
    <t>TW6</t>
  </si>
  <si>
    <t>RG1 1LT</t>
  </si>
  <si>
    <t>Exec</t>
  </si>
  <si>
    <t>Wouter Witvoet</t>
  </si>
  <si>
    <t>4161662</t>
  </si>
  <si>
    <t>25 North Road -&gt; London NW24NR, United Kingdom</t>
  </si>
  <si>
    <t>N6</t>
  </si>
  <si>
    <t>NW2 4NR</t>
  </si>
  <si>
    <t>Tony samios</t>
  </si>
  <si>
    <t>4161564</t>
  </si>
  <si>
    <t>London NW24NR, United Kingdom -&gt; North Road, London N6 4BE, United Kingdom</t>
  </si>
  <si>
    <t>N6 4BE</t>
  </si>
  <si>
    <t>4161570</t>
  </si>
  <si>
    <t>43B Blenheim Gardens -&gt; North Road, London N6 4BE, United Kingdom</t>
  </si>
  <si>
    <t>09</t>
  </si>
  <si>
    <t>TOTAL</t>
  </si>
  <si>
    <t>1305455</t>
  </si>
  <si>
    <t>2 Old Bond St -&gt; Aldwych Theatre</t>
  </si>
  <si>
    <t>W1S 4PD</t>
  </si>
  <si>
    <t>WC2B 4DF</t>
  </si>
  <si>
    <t>5220381</t>
  </si>
  <si>
    <t>73 Saint James's Street -&gt; London NW24NR, United Kingdom</t>
  </si>
  <si>
    <t>SW1A 1PH</t>
  </si>
  <si>
    <t>5219562</t>
  </si>
  <si>
    <t>17-18 Marylebone High St -&gt; London NW8 7DL</t>
  </si>
  <si>
    <t>W1U</t>
  </si>
  <si>
    <t>5219440</t>
  </si>
  <si>
    <t>2 Old Bond St -&gt; 78 Marylebone Ln</t>
  </si>
  <si>
    <t>W1U 2PT</t>
  </si>
  <si>
    <t>5217806</t>
  </si>
  <si>
    <t>4 Parsons Green -&gt; 34 Galloway Road, London, United Kingdom</t>
  </si>
  <si>
    <t>SW6 4TN</t>
  </si>
  <si>
    <t>W12</t>
  </si>
  <si>
    <t>Sophie Daniel</t>
  </si>
  <si>
    <t>5217270</t>
  </si>
  <si>
    <t>11 Cottesmore Gardens, London, United Kingdom -&gt; 34 Galloway Road, London, United Kingdom</t>
  </si>
  <si>
    <t>W8</t>
  </si>
  <si>
    <t>5217215</t>
  </si>
  <si>
    <t>14 St John's Wood Rd -&gt; Euston Station</t>
  </si>
  <si>
    <t>NW8 8RE</t>
  </si>
  <si>
    <t>NW1 2RT</t>
  </si>
  <si>
    <t>Joe Ishag</t>
  </si>
  <si>
    <t>5217241</t>
  </si>
  <si>
    <t xml:space="preserve">52-55 Piccadilly -&gt; </t>
  </si>
  <si>
    <t>Charlotte Burkeman</t>
  </si>
  <si>
    <t>5216544</t>
  </si>
  <si>
    <t>55 Piccadilly -&gt; 30 Tytherton Rd</t>
  </si>
  <si>
    <t>W1J 9EJ</t>
  </si>
  <si>
    <t>N19 4QA</t>
  </si>
  <si>
    <t>Denery Fenouil</t>
  </si>
  <si>
    <t>5216279</t>
  </si>
  <si>
    <t>Tower Court -&gt; Holiday Inn London Mayfair</t>
  </si>
  <si>
    <t>5216272</t>
  </si>
  <si>
    <t>35-36 Burlington Arcade -&gt; Tower Court</t>
  </si>
  <si>
    <t>W1J 0QB</t>
  </si>
  <si>
    <t>5216027</t>
  </si>
  <si>
    <t>11 Cottesmore Gardens, London, United Kingdom -&gt; 52-55 Piccadilly</t>
  </si>
  <si>
    <t>5216004</t>
  </si>
  <si>
    <t xml:space="preserve">13 Upper Phillimore Gardens -&gt; </t>
  </si>
  <si>
    <t>W8 7HF</t>
  </si>
  <si>
    <t>5214762</t>
  </si>
  <si>
    <t>30 Well Walk -&gt; NW3 3PL, United Kingdom</t>
  </si>
  <si>
    <t>NW3 1BX</t>
  </si>
  <si>
    <t>NW3 3PL</t>
  </si>
  <si>
    <t>Zain Hirani</t>
  </si>
  <si>
    <t>5214631</t>
  </si>
  <si>
    <t>33 Charlotte Street -&gt; 43 Blenheim Gardens, London, United Kingdom</t>
  </si>
  <si>
    <t>W1T 1RR</t>
  </si>
  <si>
    <t>NW2</t>
  </si>
  <si>
    <t>Seema Samios</t>
  </si>
  <si>
    <t>5214629</t>
  </si>
  <si>
    <t>27 Charlotte Street -&gt; London NW24NR, United Kingdom</t>
  </si>
  <si>
    <t>W1T</t>
  </si>
  <si>
    <t>5213881</t>
  </si>
  <si>
    <t>Stansted -&gt; 563 Wandsworth rd</t>
  </si>
  <si>
    <t>CM24 8UJ</t>
  </si>
  <si>
    <t>5213043</t>
  </si>
  <si>
    <t>BFI IMAX -&gt; Beckenham</t>
  </si>
  <si>
    <t>SE1 8XR</t>
  </si>
  <si>
    <t>BR3 1UE</t>
  </si>
  <si>
    <t>Emma Gibbon</t>
  </si>
  <si>
    <t>5212645</t>
  </si>
  <si>
    <t>43 Blenheim Gardens, London, United Kingdom -&gt; 18 Ashford Avenue, Hayes, United Kingdom</t>
  </si>
  <si>
    <t>UB4</t>
  </si>
  <si>
    <t>5210713</t>
  </si>
  <si>
    <t>30 Gloucester Place -&gt; 14 Triangle Road, London, United Kingdom</t>
  </si>
  <si>
    <t>E8 3RP</t>
  </si>
  <si>
    <t>Yiseul Cho</t>
  </si>
  <si>
    <t>5209017</t>
  </si>
  <si>
    <t>8 Eamont St -&gt; 49 Markham Square</t>
  </si>
  <si>
    <t>SW3 4XA</t>
  </si>
  <si>
    <t>5204725</t>
  </si>
  <si>
    <t>5 Old Bond St -&gt; 133 Victoria Way</t>
  </si>
  <si>
    <t>W1S 4PQ</t>
  </si>
  <si>
    <t>SE7</t>
  </si>
  <si>
    <t>Sam Ruffle Coles</t>
  </si>
  <si>
    <t>5204217</t>
  </si>
  <si>
    <t>5203506</t>
  </si>
  <si>
    <t>2061525</t>
  </si>
  <si>
    <t>23 Woodsford Square, London, United Kingdom -&gt; Stansted Airport, Stansted, United Kingdom</t>
  </si>
  <si>
    <t>W14 8DP</t>
  </si>
  <si>
    <t>CM24 1QW</t>
  </si>
  <si>
    <t>Boris Pilichowski</t>
  </si>
  <si>
    <t>2273111</t>
  </si>
  <si>
    <t>13 Upper Phillimore Gardens -&gt; 52-55 Piccadilly, London, United Kingdom</t>
  </si>
  <si>
    <t>2273077</t>
  </si>
  <si>
    <t>52-55 Piccadilly Circus, London, United Kingdom -&gt; Bond Street Station, London, United Kingdom</t>
  </si>
  <si>
    <t>W1J</t>
  </si>
  <si>
    <t>2272715</t>
  </si>
  <si>
    <t>1 Eversholt St -&gt; London SW11 3DD</t>
  </si>
  <si>
    <t>NW1 2DN</t>
  </si>
  <si>
    <t>SW11 3DD</t>
  </si>
  <si>
    <t>Caroline Hall</t>
  </si>
  <si>
    <t>2272696</t>
  </si>
  <si>
    <t>18 Cunningham Pl -&gt; Marylebone, London W1G 8PS</t>
  </si>
  <si>
    <t>W1G 8PS</t>
  </si>
  <si>
    <t>2272128</t>
  </si>
  <si>
    <t>2 Chelsea Manor Street, London SW33TT, United Kingdom -&gt; 52 Piccadilly, London, United Kingdom</t>
  </si>
  <si>
    <t>SW3 3TS</t>
  </si>
  <si>
    <t>Matt Sellers</t>
  </si>
  <si>
    <t>2272136</t>
  </si>
  <si>
    <t>2270725</t>
  </si>
  <si>
    <t>29 Queens Parade Close -&gt; London NW11 7HG</t>
  </si>
  <si>
    <t>N11 3DA</t>
  </si>
  <si>
    <t>NW11 7HG</t>
  </si>
  <si>
    <t>2270535</t>
  </si>
  <si>
    <t>14 St John's Wood Rd -&gt; London N11 3DA</t>
  </si>
  <si>
    <t>2270286</t>
  </si>
  <si>
    <t>41 Porchester Terrace -&gt; 81 Harley Street, London, United Kingdom</t>
  </si>
  <si>
    <t>W2 3TS</t>
  </si>
  <si>
    <t>W1G 8QZ</t>
  </si>
  <si>
    <t>frank Hesketh</t>
  </si>
  <si>
    <t>03</t>
  </si>
  <si>
    <t>Swift Cars</t>
  </si>
  <si>
    <t>76166-20007-310290</t>
  </si>
  <si>
    <t>Heathrow Terminal 5 -&gt; 52-55 Piccadilly</t>
  </si>
  <si>
    <t>Karhoo  Job No.</t>
  </si>
  <si>
    <t>Pick-up Date</t>
  </si>
  <si>
    <t>Pick-up Time</t>
  </si>
  <si>
    <t>Type</t>
  </si>
  <si>
    <t>Journey</t>
  </si>
  <si>
    <t>Pick  Up</t>
  </si>
  <si>
    <t>Drop 1</t>
  </si>
  <si>
    <t>Drop 2</t>
  </si>
  <si>
    <t>Drop 3</t>
  </si>
  <si>
    <t>Drop 4</t>
  </si>
  <si>
    <t>Drop 5</t>
  </si>
  <si>
    <t>Reference (AL J/N)</t>
  </si>
  <si>
    <t>Basic Job Charge (net)</t>
  </si>
  <si>
    <t>Waiting Time Qty Actual</t>
  </si>
  <si>
    <t>Waiting Time Qty</t>
  </si>
  <si>
    <t>Waiting Time</t>
  </si>
  <si>
    <t>Parking</t>
  </si>
  <si>
    <t>Extras- Other</t>
  </si>
  <si>
    <t>Total</t>
  </si>
  <si>
    <t>Al total Price</t>
  </si>
  <si>
    <t>Difference</t>
  </si>
  <si>
    <t>Commisson Rate</t>
  </si>
  <si>
    <t>Commission Charge</t>
  </si>
  <si>
    <t>Total Due</t>
  </si>
  <si>
    <t>Cancelled</t>
  </si>
  <si>
    <t>Notes</t>
  </si>
  <si>
    <t>Addlee notes</t>
  </si>
  <si>
    <t>Tesco Welling Superstore, Welling High Street, Welling, United K -&gt; Sandpit Place, London , United Kingdom</t>
  </si>
  <si>
    <t>SE7 8HE</t>
  </si>
  <si>
    <t>887667</t>
  </si>
  <si>
    <t>47 Castleton Road, Walthamstow, London, United Kingdom -&gt; Berkeley Square, Mayfair, London, United Kingdom</t>
  </si>
  <si>
    <t>E17</t>
  </si>
  <si>
    <t>884791</t>
  </si>
  <si>
    <t>129 Back Church Lane, London, United Kingdom -&gt; Cannon Street Station, London, United Kingdom</t>
  </si>
  <si>
    <t>E1 1LS</t>
  </si>
  <si>
    <t>EC4N 6AP</t>
  </si>
  <si>
    <t>879473</t>
  </si>
  <si>
    <t>43 -&gt; LONDON</t>
  </si>
  <si>
    <t>879431</t>
  </si>
  <si>
    <t>Alexander McQueen, Old Bond Street, London, United Kingdom -&gt; 52 High Street, Edlesborough, United Kingdom</t>
  </si>
  <si>
    <t>LU6 2HS</t>
  </si>
  <si>
    <t>877630</t>
  </si>
  <si>
    <t>London , United Kingdom -&gt; St. Pancras, Euston Road, London, United Kingdom</t>
  </si>
  <si>
    <t>W1J 8HD</t>
  </si>
  <si>
    <t>N1C 4QP</t>
  </si>
  <si>
    <t>875997</t>
  </si>
  <si>
    <t xml:space="preserve">52-55 Piccadilly, London, United Kingdom -&gt; </t>
  </si>
  <si>
    <t>875184</t>
  </si>
  <si>
    <t>21 Jermyn Street -&gt; Beckford Close, London, United Kingdom</t>
  </si>
  <si>
    <t>SW1Y</t>
  </si>
  <si>
    <t>W14</t>
  </si>
  <si>
    <t>875016</t>
  </si>
  <si>
    <t>7 Bina Gardens, London, United Kingdom -&gt; Moneyrow Green, Holyport , United Kingdom</t>
  </si>
  <si>
    <t>SW5</t>
  </si>
  <si>
    <t>SL6 2NA</t>
  </si>
  <si>
    <t>873759</t>
  </si>
  <si>
    <t>3 CARNEY PL -&gt; WATERLOO, SE1</t>
  </si>
  <si>
    <t>SW9 8GH</t>
  </si>
  <si>
    <t>SE1 8QW</t>
  </si>
  <si>
    <t>869816</t>
  </si>
  <si>
    <t>London -&gt; HOLIDAY INN MAYFAIR</t>
  </si>
  <si>
    <t>868960</t>
  </si>
  <si>
    <t>11 Roseberry Place -&gt; London , United Kingdom</t>
  </si>
  <si>
    <t>E8 3DD</t>
  </si>
  <si>
    <t>867979</t>
  </si>
  <si>
    <t>5-6 Old Bond Street, London, United Kingdom -&gt; Euston Station, London, United Kingdom</t>
  </si>
  <si>
    <t>W1S 4PH</t>
  </si>
  <si>
    <t>NW1 2DU</t>
  </si>
  <si>
    <t>855827</t>
  </si>
  <si>
    <t>Heathrow Terminal 3 -&gt; 52-55 Piccadilly</t>
  </si>
  <si>
    <t>849184</t>
  </si>
  <si>
    <t>2 Roseberry Place -&gt; London , United Kingdom</t>
  </si>
  <si>
    <t>839612</t>
  </si>
  <si>
    <t>2 Bellefields Road, London, United Kingdom -&gt; 52-55 Piccadilly, London, United Kingdom</t>
  </si>
  <si>
    <t>SW9 9UQ</t>
  </si>
  <si>
    <t>839386</t>
  </si>
  <si>
    <t>133 Victoria Way -&gt; THE CONNAUGHT</t>
  </si>
  <si>
    <t>W1K 2AL</t>
  </si>
  <si>
    <t>835085</t>
  </si>
  <si>
    <t>1 Boltons Place -&gt; 34 Galloway Road, London, United Kingdom</t>
  </si>
  <si>
    <t>SW5 0LP</t>
  </si>
  <si>
    <t>830648</t>
  </si>
  <si>
    <t>Barbican Centre, Silk Street, London, United Kingdom -&gt; Conrad London St. James, Broadway, London, United Kingdom</t>
  </si>
  <si>
    <t>EC2Y 8DS</t>
  </si>
  <si>
    <t>SW1H 0BH</t>
  </si>
  <si>
    <t>828913</t>
  </si>
  <si>
    <t xml:space="preserve">51 Wandle Road -&gt; </t>
  </si>
  <si>
    <t>SM6 7ET</t>
  </si>
  <si>
    <t>828146</t>
  </si>
  <si>
    <t>33 MARGARET ST -&gt; 14 St John's Wood Rd</t>
  </si>
  <si>
    <t>W1G 0JD</t>
  </si>
  <si>
    <t>826589</t>
  </si>
  <si>
    <t>HOLIDAY INN MAYFAIR -&gt; London</t>
  </si>
  <si>
    <t>824695</t>
  </si>
  <si>
    <t xml:space="preserve">2 Pancras Road -&gt; </t>
  </si>
  <si>
    <t>N1C 4AG</t>
  </si>
  <si>
    <t>823968</t>
  </si>
  <si>
    <t>813822</t>
  </si>
  <si>
    <t>1 Old Bond Street -&gt; Kings Cross, London, United Kingdom</t>
  </si>
  <si>
    <t>W1S 4PB</t>
  </si>
  <si>
    <t>N1</t>
  </si>
  <si>
    <t>810434</t>
  </si>
  <si>
    <t>6 Porchester Gardens -&gt; 2 Chelsea Manor Street, London SW33TT, United Kingdom</t>
  </si>
  <si>
    <t>W2 4DB</t>
  </si>
  <si>
    <t>803810</t>
  </si>
  <si>
    <t>All Star Lanes, Porchester Gardens, London, United Kingdom -&gt; 3 Egmont Road, Sutton, United Kingdom</t>
  </si>
  <si>
    <t>SM2 5JR</t>
  </si>
  <si>
    <t>803701</t>
  </si>
  <si>
    <t>, United Kingdom -&gt; 34 Galloway Road, London, United Kingdom</t>
  </si>
  <si>
    <t>W2 4YN</t>
  </si>
  <si>
    <t>803466</t>
  </si>
  <si>
    <t>Porchester Gardens, London , United Kingdom -&gt; London , United Kingdom</t>
  </si>
  <si>
    <t>W4 2HD</t>
  </si>
  <si>
    <t>803399</t>
  </si>
  <si>
    <t xml:space="preserve">51 Aldwych -&gt; </t>
  </si>
  <si>
    <t>WC2B 4EZ</t>
  </si>
  <si>
    <t>802915</t>
  </si>
  <si>
    <t>MPV</t>
  </si>
  <si>
    <t>114 Queensway -&gt; London NW24NR, United Kingdom</t>
  </si>
  <si>
    <t>W2</t>
  </si>
  <si>
    <t>802567</t>
  </si>
  <si>
    <t>44 Fellows Road -&gt; Weiss Road, London , United Kingdom</t>
  </si>
  <si>
    <t>NW3 3LH</t>
  </si>
  <si>
    <t>SW15 1DH</t>
  </si>
  <si>
    <t>801570</t>
  </si>
  <si>
    <t>3 De Vere Gardens -&gt; 6 Porchester Gardens, London, United Kingdom</t>
  </si>
  <si>
    <t>W8 5AR</t>
  </si>
  <si>
    <t>796599</t>
  </si>
  <si>
    <t xml:space="preserve">5 De Vere Gardens -&gt; </t>
  </si>
  <si>
    <t>796498</t>
  </si>
  <si>
    <t>52-55 Piccadilly -&gt; All Star Lanes, Porchester Gardens, Bayswater, London, United Ki</t>
  </si>
  <si>
    <t>794946</t>
  </si>
  <si>
    <t>OLD BOND ST -&gt; 6 Porchester Gardens</t>
  </si>
  <si>
    <t>W1S</t>
  </si>
  <si>
    <t>794846</t>
  </si>
  <si>
    <t>Old Bond St -&gt; 6 Porchester Gardens</t>
  </si>
  <si>
    <t>794538</t>
  </si>
  <si>
    <t>Alexander McQueen, Old Bond Street, London, United Kingdom -&gt; 6 Porchester Gardens, London, United Kingdom</t>
  </si>
  <si>
    <t>794308</t>
  </si>
  <si>
    <t>52 Piccadilly -&gt; Porchester Gardens, London , United Kingdom</t>
  </si>
  <si>
    <t>794271</t>
  </si>
  <si>
    <t>Alexander McQueen, Old Bond Street, London, United Kingdom -&gt; All Star Lanes, Porchester Gardens, London, United Kingdom</t>
  </si>
  <si>
    <t>794095</t>
  </si>
  <si>
    <t>793875</t>
  </si>
  <si>
    <t>2 OLD BOND ST -&gt; London</t>
  </si>
  <si>
    <t>791180</t>
  </si>
  <si>
    <t>5 MADDOX ST -&gt; 14 St John's Wood Rd</t>
  </si>
  <si>
    <t>789247</t>
  </si>
  <si>
    <t xml:space="preserve">THE BREAKFAST CLUB -&gt; </t>
  </si>
  <si>
    <t>N1 6PE</t>
  </si>
  <si>
    <t>788483</t>
  </si>
  <si>
    <t>6 Porchester Gardens, London, United Kingdom -&gt; 2 Chelsea Manor Street, London SW33TT, United Kingdom</t>
  </si>
  <si>
    <t>787453</t>
  </si>
  <si>
    <t>56 Beechwood Rd -&gt; THE BREAKFAST CLUB</t>
  </si>
  <si>
    <t>E8 3DY</t>
  </si>
  <si>
    <t>784681</t>
  </si>
  <si>
    <t>782659</t>
  </si>
  <si>
    <t>6 Berry St -&gt; 56 Beechwood Rd</t>
  </si>
  <si>
    <t>EC1V 0AU</t>
  </si>
  <si>
    <t>771986</t>
  </si>
  <si>
    <t xml:space="preserve">9B ENDYMION RD -&gt; </t>
  </si>
  <si>
    <t>N4 1EE</t>
  </si>
  <si>
    <t>770180</t>
  </si>
  <si>
    <t>36 Porchester Terrace, London, United Kingdom -&gt; 34 Galloway Road, London, United Kingdom</t>
  </si>
  <si>
    <t>751514</t>
  </si>
  <si>
    <t>2 Bateman Street -&gt; , United Kingdom</t>
  </si>
  <si>
    <t>W1D 4AE</t>
  </si>
  <si>
    <t>SW4 7PB</t>
  </si>
  <si>
    <t>751337</t>
  </si>
  <si>
    <t>56 Beechwood Rd -&gt; 77A Charterhouse St</t>
  </si>
  <si>
    <t>EC1M 6HJ</t>
  </si>
  <si>
    <t>751028</t>
  </si>
  <si>
    <t>12 Berry St -&gt; UK</t>
  </si>
  <si>
    <t>EC1V</t>
  </si>
  <si>
    <t>E8 3BQ</t>
  </si>
  <si>
    <t>743719</t>
  </si>
  <si>
    <t>36 Galloway Road -&gt; Rockley Road, London, United Kingdom</t>
  </si>
  <si>
    <t>W12 0PJ</t>
  </si>
  <si>
    <t>W14 0EH</t>
  </si>
  <si>
    <t>740008</t>
  </si>
  <si>
    <t>56 Beechwood Rd -&gt; 6 Berry St</t>
  </si>
  <si>
    <t>739474</t>
  </si>
  <si>
    <t>The Alma Pub N1, Newington Green Road, London N1, United Kingdom -&gt; Kings Cross, London, United Kingdom</t>
  </si>
  <si>
    <t>N1 4QU</t>
  </si>
  <si>
    <t>736549</t>
  </si>
  <si>
    <t>230 Acton Lane -&gt; Hounslow , United Kingdom</t>
  </si>
  <si>
    <t>W4 5DL</t>
  </si>
  <si>
    <t>734146</t>
  </si>
  <si>
    <t>731933</t>
  </si>
  <si>
    <t>50 Sheldon Avenue, London, United Kingdom -&gt; St Pancras International, Euston Road, Kings Cross, London, Unit</t>
  </si>
  <si>
    <t>N6 4ND</t>
  </si>
  <si>
    <t>727066</t>
  </si>
  <si>
    <t>6 Berry St -&gt; UK</t>
  </si>
  <si>
    <t>726384</t>
  </si>
  <si>
    <t>112 Wellington Row, London, United Kingdom -&gt; 42 Chepstow Villas, London, United Kingdom</t>
  </si>
  <si>
    <t>E2 7BQ</t>
  </si>
  <si>
    <t>W11 2QY</t>
  </si>
  <si>
    <t>725975</t>
  </si>
  <si>
    <t>9 New Park Road -&gt; London , United Kingdom</t>
  </si>
  <si>
    <t>SW2 4UZ</t>
  </si>
  <si>
    <t>724573</t>
  </si>
  <si>
    <t>18-28 Devonshire Road -&gt; Wheatsheaf Lane, London , United Kingdom</t>
  </si>
  <si>
    <t>SW6 6LS</t>
  </si>
  <si>
    <t>723329</t>
  </si>
  <si>
    <t>12-28 Manor Place -&gt; London , United Kingdom</t>
  </si>
  <si>
    <t>SE17 3BB</t>
  </si>
  <si>
    <t>N1 0JG</t>
  </si>
  <si>
    <t>722915</t>
  </si>
  <si>
    <t>Tremadoc Road -&gt; King Edward's Road</t>
  </si>
  <si>
    <t>SW4 7NF</t>
  </si>
  <si>
    <t>E9 7SG</t>
  </si>
  <si>
    <t>717924</t>
  </si>
  <si>
    <t>146 Southwark Bridge Road, London, United Kingdom -&gt; London , United Kingdom</t>
  </si>
  <si>
    <t>SE1 0DG</t>
  </si>
  <si>
    <t>E8 3GT</t>
  </si>
  <si>
    <t>716505</t>
  </si>
  <si>
    <t>4157276</t>
  </si>
  <si>
    <t>69 Dean St -&gt; 15 Harmsworth Way</t>
  </si>
  <si>
    <t>W1D 3SD</t>
  </si>
  <si>
    <t>N20</t>
  </si>
  <si>
    <t>Justin Bannerman-lloyd</t>
  </si>
  <si>
    <t>4029- RV</t>
  </si>
  <si>
    <t>4029-ADJ</t>
  </si>
  <si>
    <t>ADJUSTMENT</t>
  </si>
  <si>
    <t>GRAND TOTAL</t>
  </si>
  <si>
    <t>Reconciliation of set-up Cost</t>
  </si>
  <si>
    <t>15 Harmsworth Way N20 -&gt; Roundhouse, Chalk Farm Road, NW1 8EH</t>
  </si>
  <si>
    <t>NW1 8EH</t>
  </si>
  <si>
    <t>Hybrid</t>
  </si>
  <si>
    <t>Missing from job listing</t>
  </si>
  <si>
    <t>Adjt - statement week end 2015-12-11</t>
  </si>
  <si>
    <t xml:space="preserve"> -&gt; </t>
  </si>
  <si>
    <t>W1J 6LL</t>
  </si>
  <si>
    <t>EN5</t>
  </si>
  <si>
    <t>Query, price reduced to 82.52</t>
  </si>
  <si>
    <t>232 Shoreditch High Street -&gt; 14 Triangle Road, London, United Kingdom</t>
  </si>
  <si>
    <t>E1 6PJ</t>
  </si>
  <si>
    <t>Address Error</t>
  </si>
  <si>
    <t>Heathrow Airport (LHR) -&gt; White City,</t>
  </si>
  <si>
    <t>TW6 1EW</t>
  </si>
  <si>
    <t>W12 7EL</t>
  </si>
  <si>
    <t>Extra £6.50 parking</t>
  </si>
  <si>
    <t>Adjt - statement week end 2015-12-18</t>
  </si>
  <si>
    <t>ADJUSTMENTS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</si>
</sst>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164" formatCode="_(* #,##0.00_);_(* \(#,##0.00\);_(* &quot;-&quot;??_);_(@_)"/>
    <numFmt numFmtId="165" formatCode="yyyy\-mm\-dd\ hh:mm:ss"/>
    <numFmt numFmtId="166" formatCode="yyyy\-mm\-dd;@"/>
    <numFmt numFmtId="167" formatCode="[$-F400]h:mm:ss\ AM/PM"/>
    <numFmt numFmtId="168" formatCode="yyyy\-mm\-dd"/>
    <numFmt numFmtId="169" formatCode="[$-F400]h:mm:ss&quot; &quot;AM/PM"/>
    <numFmt numFmtId="170" formatCode="h:mm:ss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Helvetica"/>
    </font>
    <font>
      <b/>
      <sz val="8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8DC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164" fontId="2" fillId="0" borderId="0" applyFont="0" applyFill="0" applyBorder="0" applyAlignment="0" applyProtection="0"/>
    <xf numFmtId="0" fontId="4" fillId="0" borderId="0" applyNumberFormat="0" applyFill="0" applyBorder="0" applyAlignment="0" applyProtection="0"/>
  </cellStyleXfs>
  <cellXfs count="65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0" fontId="1" fillId="0" borderId="0" xfId="0" applyFont="1"/>
    <xf numFmtId="164" fontId="1" fillId="0" borderId="1" xfId="1" applyFont="1" applyBorder="1" applyAlignment="1">
      <alignment horizontal="center" vertical="top"/>
    </xf>
    <xf numFmtId="164" fontId="0" fillId="0" borderId="0" xfId="1" applyFont="1"/>
    <xf numFmtId="164" fontId="1" fillId="0" borderId="0" xfId="1" applyFont="1"/>
    <xf numFmtId="0" fontId="1" fillId="0" borderId="0" xfId="0" applyFont="1" applyAlignment="1">
      <alignment vertical="center"/>
    </xf>
    <xf numFmtId="14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0" fontId="4" fillId="0" borderId="0" xfId="2" applyAlignment="1">
      <alignment vertical="center"/>
    </xf>
    <xf numFmtId="0" fontId="0" fillId="0" borderId="0" xfId="0" applyAlignment="1">
      <alignment horizontal="center" vertical="center"/>
    </xf>
    <xf numFmtId="164" fontId="0" fillId="0" borderId="0" xfId="1" applyFont="1" applyAlignment="1">
      <alignment vertical="center"/>
    </xf>
    <xf numFmtId="0" fontId="1" fillId="0" borderId="1" xfId="0" applyFont="1" applyBorder="1" applyAlignment="1">
      <alignment horizontal="left" vertical="center" wrapText="1"/>
    </xf>
    <xf numFmtId="164" fontId="1" fillId="0" borderId="1" xfId="1" applyFont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1" xfId="0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quotePrefix="1" applyBorder="1" applyAlignment="1">
      <alignment horizontal="center" vertical="center"/>
    </xf>
    <xf numFmtId="14" fontId="0" fillId="0" borderId="1" xfId="0" applyNumberFormat="1" applyBorder="1" applyAlignment="1">
      <alignment vertical="center"/>
    </xf>
    <xf numFmtId="164" fontId="0" fillId="0" borderId="1" xfId="1" applyFont="1" applyBorder="1" applyAlignment="1">
      <alignment vertical="center"/>
    </xf>
    <xf numFmtId="0" fontId="0" fillId="0" borderId="1" xfId="0" applyBorder="1" applyAlignment="1">
      <alignment vertical="center" wrapText="1"/>
    </xf>
    <xf numFmtId="0" fontId="5" fillId="0" borderId="1" xfId="0" quotePrefix="1" applyFont="1" applyBorder="1" applyAlignment="1">
      <alignment horizontal="center" vertical="center"/>
    </xf>
    <xf numFmtId="14" fontId="5" fillId="0" borderId="1" xfId="0" applyNumberFormat="1" applyFont="1" applyBorder="1" applyAlignment="1">
      <alignment vertical="center"/>
    </xf>
    <xf numFmtId="0" fontId="6" fillId="0" borderId="1" xfId="0" applyFont="1" applyBorder="1"/>
    <xf numFmtId="0" fontId="6" fillId="0" borderId="1" xfId="0" applyFont="1" applyBorder="1" applyAlignment="1">
      <alignment wrapText="1"/>
    </xf>
    <xf numFmtId="0" fontId="0" fillId="0" borderId="1" xfId="0" applyFill="1" applyBorder="1" applyAlignment="1">
      <alignment vertical="center"/>
    </xf>
    <xf numFmtId="0" fontId="7" fillId="2" borderId="1" xfId="0" applyFont="1" applyFill="1" applyBorder="1" applyAlignment="1">
      <alignment horizontal="center" vertical="center"/>
    </xf>
    <xf numFmtId="166" fontId="7" fillId="2" borderId="1" xfId="0" applyNumberFormat="1" applyFont="1" applyFill="1" applyBorder="1" applyAlignment="1">
      <alignment horizontal="center" vertical="center"/>
    </xf>
    <xf numFmtId="167" fontId="7" fillId="2" borderId="1" xfId="0" applyNumberFormat="1" applyFont="1" applyFill="1" applyBorder="1" applyAlignment="1">
      <alignment horizontal="center" vertical="center"/>
    </xf>
    <xf numFmtId="164" fontId="7" fillId="3" borderId="1" xfId="1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168" fontId="0" fillId="0" borderId="0" xfId="0" applyNumberFormat="1"/>
    <xf numFmtId="169" fontId="0" fillId="0" borderId="0" xfId="0" applyNumberFormat="1"/>
    <xf numFmtId="0" fontId="3" fillId="0" borderId="0" xfId="0" applyFont="1" applyBorder="1"/>
    <xf numFmtId="165" fontId="3" fillId="0" borderId="0" xfId="0" applyNumberFormat="1" applyFont="1" applyBorder="1"/>
    <xf numFmtId="164" fontId="3" fillId="0" borderId="0" xfId="1" applyFont="1" applyBorder="1"/>
    <xf numFmtId="0" fontId="5" fillId="0" borderId="0" xfId="0" applyFont="1" applyBorder="1"/>
    <xf numFmtId="165" fontId="5" fillId="0" borderId="0" xfId="0" applyNumberFormat="1" applyFont="1" applyBorder="1"/>
    <xf numFmtId="164" fontId="5" fillId="0" borderId="0" xfId="1" applyFont="1" applyBorder="1"/>
    <xf numFmtId="0" fontId="1" fillId="4" borderId="0" xfId="0" applyFont="1" applyFill="1"/>
    <xf numFmtId="0" fontId="0" fillId="4" borderId="0" xfId="0" applyFill="1"/>
    <xf numFmtId="164" fontId="1" fillId="4" borderId="0" xfId="1" applyFont="1" applyFill="1"/>
    <xf numFmtId="168" fontId="3" fillId="0" borderId="0" xfId="0" applyNumberFormat="1" applyFont="1"/>
    <xf numFmtId="170" fontId="3" fillId="0" borderId="0" xfId="0" applyNumberFormat="1" applyFont="1"/>
    <xf numFmtId="0" fontId="3" fillId="0" borderId="0" xfId="0" applyFont="1"/>
    <xf numFmtId="0" fontId="3" fillId="0" borderId="0" xfId="0" applyNumberFormat="1" applyFont="1"/>
    <xf numFmtId="164" fontId="3" fillId="0" borderId="0" xfId="1" applyFont="1"/>
    <xf numFmtId="168" fontId="5" fillId="0" borderId="0" xfId="0" applyNumberFormat="1" applyFont="1"/>
    <xf numFmtId="170" fontId="5" fillId="0" borderId="0" xfId="0" applyNumberFormat="1" applyFont="1"/>
    <xf numFmtId="0" fontId="5" fillId="0" borderId="0" xfId="0" applyFont="1"/>
    <xf numFmtId="0" fontId="5" fillId="0" borderId="0" xfId="0" applyNumberFormat="1" applyFont="1"/>
    <xf numFmtId="164" fontId="5" fillId="0" borderId="0" xfId="1" applyFont="1"/>
    <xf numFmtId="170" fontId="0" fillId="0" borderId="0" xfId="0" applyNumberFormat="1"/>
    <xf numFmtId="0" fontId="0" fillId="0" borderId="0" xfId="0" applyNumberFormat="1"/>
    <xf numFmtId="0" fontId="8" fillId="0" borderId="0" xfId="0" applyFont="1"/>
    <xf numFmtId="0" fontId="9" fillId="0" borderId="0" xfId="0" applyFont="1"/>
    <xf numFmtId="0" fontId="0" fillId="0" borderId="0" xfId="0"/>
    <xf numFmtId="168" fontId="0" fillId="0" borderId="0" xfId="0" applyNumberFormat="1"/>
    <xf numFmtId="169" fontId="0" fillId="0" borderId="0" xfId="0" applyNumberFormat="1"/>
    <xf numFmtId="164" fontId="0" fillId="0" borderId="0" xfId="1" applyFont="1"/>
    <xf numFmtId="0" fontId="0" fillId="0" borderId="0" xfId="0" applyNumberFormat="1"/>
    <xf numFmtId="164" fontId="3" fillId="0" borderId="0" xfId="1" applyFont="1"/>
    <xf numFmtId="164" fontId="9" fillId="0" borderId="0" xfId="1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office@expressways.co.uk" TargetMode="External"/><Relationship Id="rId1" Type="http://schemas.openxmlformats.org/officeDocument/2006/relationships/hyperlink" Target="mailto:dave@karhoo.com,karl@karhoo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tabSelected="1" workbookViewId="0">
      <pane ySplit="2" topLeftCell="A3" activePane="bottomLeft" state="frozen"/>
      <selection pane="bottomLeft"/>
    </sheetView>
  </sheetViews>
  <sheetFormatPr defaultColWidth="8.85546875" defaultRowHeight="15" x14ac:dyDescent="0.25"/>
  <cols>
    <col min="1" max="1" width="20.7109375" style="9" customWidth="1"/>
    <col min="2" max="2" width="30.7109375" style="9" customWidth="1"/>
    <col min="3" max="6" width="30.7109375" style="9" hidden="1" customWidth="1"/>
    <col min="7" max="7" width="13.28515625" style="11" bestFit="1" customWidth="1"/>
    <col min="8" max="9" width="10.7109375" style="9" bestFit="1" customWidth="1"/>
    <col min="10" max="10" width="9.7109375" style="12" bestFit="1" customWidth="1"/>
    <col min="11" max="11" width="11" style="12" bestFit="1" customWidth="1"/>
    <col min="12" max="13" width="11" style="12" customWidth="1"/>
    <col min="14" max="14" width="12.28515625" style="12" bestFit="1" customWidth="1"/>
    <col min="15" max="15" width="18.42578125" style="12" bestFit="1" customWidth="1"/>
    <col min="16" max="16" width="12.28515625" style="9" bestFit="1" customWidth="1"/>
    <col min="17" max="17" width="15.5703125" style="9" customWidth="1"/>
    <col min="18" max="18" width="20" style="9" customWidth="1"/>
    <col min="19" max="16384" width="8.85546875" style="9"/>
  </cols>
  <sheetData>
    <row r="1" spans="1:18" x14ac:dyDescent="0.25">
      <c r="A1" s="7" t="s">
        <v>37</v>
      </c>
      <c r="B1" s="8">
        <v>42375</v>
      </c>
      <c r="C1" s="8"/>
      <c r="D1" s="9" t="s">
        <v>38</v>
      </c>
      <c r="E1" s="10" t="s">
        <v>39</v>
      </c>
    </row>
    <row r="2" spans="1:18" s="15" customFormat="1" ht="30" x14ac:dyDescent="0.25">
      <c r="A2" s="13" t="s">
        <v>40</v>
      </c>
      <c r="B2" s="13" t="s">
        <v>41</v>
      </c>
      <c r="C2" s="13" t="s">
        <v>42</v>
      </c>
      <c r="D2" s="13" t="s">
        <v>43</v>
      </c>
      <c r="E2" s="13" t="s">
        <v>44</v>
      </c>
      <c r="F2" s="13" t="s">
        <v>45</v>
      </c>
      <c r="G2" s="13" t="s">
        <v>46</v>
      </c>
      <c r="H2" s="13" t="s">
        <v>47</v>
      </c>
      <c r="I2" s="13" t="s">
        <v>48</v>
      </c>
      <c r="J2" s="14" t="s">
        <v>49</v>
      </c>
      <c r="K2" s="14" t="s">
        <v>50</v>
      </c>
      <c r="L2" s="14" t="s">
        <v>51</v>
      </c>
      <c r="M2" s="14" t="s">
        <v>52</v>
      </c>
      <c r="N2" s="14" t="s">
        <v>53</v>
      </c>
      <c r="O2" s="14" t="s">
        <v>54</v>
      </c>
      <c r="P2" s="13" t="s">
        <v>55</v>
      </c>
      <c r="Q2" s="13" t="s">
        <v>56</v>
      </c>
      <c r="R2" s="13" t="s">
        <v>57</v>
      </c>
    </row>
    <row r="3" spans="1:18" ht="60" x14ac:dyDescent="0.25">
      <c r="A3" s="27"/>
      <c r="B3" s="17" t="s">
        <v>7</v>
      </c>
      <c r="C3" s="17" t="s">
        <v>58</v>
      </c>
      <c r="D3" s="18" t="s">
        <v>59</v>
      </c>
      <c r="E3" s="18" t="s">
        <v>60</v>
      </c>
      <c r="F3" s="18" t="s">
        <v>61</v>
      </c>
      <c r="G3" s="19" t="s">
        <v>127</v>
      </c>
      <c r="H3" s="20">
        <v>42362</v>
      </c>
      <c r="I3" s="20">
        <v>42368</v>
      </c>
      <c r="J3" s="21">
        <v>158.19999999999999</v>
      </c>
      <c r="K3" s="21">
        <v>15.82</v>
      </c>
      <c r="L3" s="21">
        <v>4.01</v>
      </c>
      <c r="M3" s="21">
        <f t="shared" ref="M3:M7" si="0">SUM(K3:L3)</f>
        <v>19.829999999999998</v>
      </c>
      <c r="N3" s="21">
        <v>2.2000000000000002</v>
      </c>
      <c r="O3" s="21">
        <f t="shared" ref="O3:O9" si="1">J3-K3-L3+N3</f>
        <v>140.57</v>
      </c>
      <c r="P3" s="16"/>
      <c r="Q3" s="16"/>
      <c r="R3" s="16"/>
    </row>
    <row r="4" spans="1:18" ht="60" x14ac:dyDescent="0.25">
      <c r="A4" s="27"/>
      <c r="B4" s="17" t="s">
        <v>8</v>
      </c>
      <c r="C4" s="17" t="s">
        <v>58</v>
      </c>
      <c r="D4" s="18" t="s">
        <v>63</v>
      </c>
      <c r="E4" s="18" t="s">
        <v>64</v>
      </c>
      <c r="F4" s="18" t="s">
        <v>65</v>
      </c>
      <c r="G4" s="19" t="s">
        <v>127</v>
      </c>
      <c r="H4" s="20">
        <v>42362</v>
      </c>
      <c r="I4" s="20">
        <v>42368</v>
      </c>
      <c r="J4" s="21">
        <v>10</v>
      </c>
      <c r="K4" s="21">
        <v>1</v>
      </c>
      <c r="L4" s="21">
        <v>0.39</v>
      </c>
      <c r="M4" s="21">
        <f t="shared" si="0"/>
        <v>1.3900000000000001</v>
      </c>
      <c r="N4" s="21"/>
      <c r="O4" s="21">
        <f t="shared" si="1"/>
        <v>8.61</v>
      </c>
      <c r="P4" s="16"/>
      <c r="Q4" s="16"/>
      <c r="R4" s="16"/>
    </row>
    <row r="5" spans="1:18" ht="45" x14ac:dyDescent="0.25">
      <c r="A5" s="27"/>
      <c r="B5" s="17" t="s">
        <v>9</v>
      </c>
      <c r="C5" s="17" t="s">
        <v>58</v>
      </c>
      <c r="D5" s="18" t="s">
        <v>66</v>
      </c>
      <c r="E5" s="18" t="s">
        <v>67</v>
      </c>
      <c r="F5" s="18" t="s">
        <v>68</v>
      </c>
      <c r="G5" s="19" t="s">
        <v>127</v>
      </c>
      <c r="H5" s="20">
        <v>42362</v>
      </c>
      <c r="I5" s="20">
        <v>42368</v>
      </c>
      <c r="J5" s="21">
        <v>82</v>
      </c>
      <c r="K5" s="21">
        <v>8.1999999999999993</v>
      </c>
      <c r="L5" s="21">
        <v>1.76</v>
      </c>
      <c r="M5" s="21">
        <f t="shared" si="0"/>
        <v>9.9599999999999991</v>
      </c>
      <c r="N5" s="21"/>
      <c r="O5" s="21">
        <f t="shared" si="1"/>
        <v>72.039999999999992</v>
      </c>
      <c r="P5" s="16"/>
      <c r="Q5" s="16"/>
      <c r="R5" s="16"/>
    </row>
    <row r="6" spans="1:18" ht="45" x14ac:dyDescent="0.25">
      <c r="A6" s="27"/>
      <c r="B6" s="17" t="s">
        <v>10</v>
      </c>
      <c r="C6" s="17" t="s">
        <v>58</v>
      </c>
      <c r="D6" s="18" t="s">
        <v>69</v>
      </c>
      <c r="E6" s="18" t="s">
        <v>70</v>
      </c>
      <c r="F6" s="18" t="s">
        <v>71</v>
      </c>
      <c r="G6" s="19" t="s">
        <v>127</v>
      </c>
      <c r="H6" s="20">
        <v>42362</v>
      </c>
      <c r="I6" s="20">
        <v>42368</v>
      </c>
      <c r="J6" s="21">
        <v>339</v>
      </c>
      <c r="K6" s="21">
        <v>33.9</v>
      </c>
      <c r="L6" s="21">
        <v>10.24</v>
      </c>
      <c r="M6" s="21">
        <f t="shared" si="0"/>
        <v>44.14</v>
      </c>
      <c r="N6" s="21"/>
      <c r="O6" s="21">
        <f t="shared" si="1"/>
        <v>294.86</v>
      </c>
      <c r="P6" s="16"/>
      <c r="Q6" s="16"/>
      <c r="R6" s="16"/>
    </row>
    <row r="7" spans="1:18" ht="60" x14ac:dyDescent="0.25">
      <c r="A7" s="27"/>
      <c r="B7" s="17" t="s">
        <v>11</v>
      </c>
      <c r="C7" s="17" t="s">
        <v>58</v>
      </c>
      <c r="D7" s="18" t="s">
        <v>72</v>
      </c>
      <c r="E7" s="18" t="s">
        <v>73</v>
      </c>
      <c r="F7" s="18" t="s">
        <v>74</v>
      </c>
      <c r="G7" s="19" t="s">
        <v>82</v>
      </c>
      <c r="H7" s="20">
        <v>42366</v>
      </c>
      <c r="I7" s="20">
        <v>42372</v>
      </c>
      <c r="J7" s="21">
        <v>173.15</v>
      </c>
      <c r="K7" s="21">
        <v>17.329999999999998</v>
      </c>
      <c r="L7" s="21">
        <v>3.89</v>
      </c>
      <c r="M7" s="21">
        <f t="shared" si="0"/>
        <v>21.22</v>
      </c>
      <c r="N7" s="21"/>
      <c r="O7" s="21">
        <f t="shared" si="1"/>
        <v>151.93</v>
      </c>
      <c r="P7" s="16"/>
      <c r="Q7" s="16"/>
      <c r="R7" s="22" t="s">
        <v>75</v>
      </c>
    </row>
    <row r="8" spans="1:18" ht="90" x14ac:dyDescent="0.2">
      <c r="A8" s="27"/>
      <c r="B8" s="17" t="s">
        <v>5</v>
      </c>
      <c r="C8" s="17"/>
      <c r="D8" s="18" t="s">
        <v>76</v>
      </c>
      <c r="E8" s="18" t="s">
        <v>77</v>
      </c>
      <c r="F8" s="18"/>
      <c r="G8" s="23" t="s">
        <v>62</v>
      </c>
      <c r="H8" s="24">
        <v>42357</v>
      </c>
      <c r="I8" s="20">
        <v>42363</v>
      </c>
      <c r="J8" s="21">
        <v>1443.08</v>
      </c>
      <c r="K8" s="21">
        <v>108.23</v>
      </c>
      <c r="L8" s="21">
        <v>0</v>
      </c>
      <c r="M8" s="21">
        <f>SUM(K8:L8)</f>
        <v>108.23</v>
      </c>
      <c r="N8" s="21">
        <v>47.43</v>
      </c>
      <c r="O8" s="21">
        <f t="shared" si="1"/>
        <v>1382.28</v>
      </c>
      <c r="P8" s="16"/>
      <c r="Q8" s="16"/>
      <c r="R8" s="25"/>
    </row>
    <row r="9" spans="1:18" ht="51" x14ac:dyDescent="0.2">
      <c r="A9" s="27"/>
      <c r="B9" s="17" t="s">
        <v>6</v>
      </c>
      <c r="C9" s="17"/>
      <c r="D9" s="18" t="s">
        <v>78</v>
      </c>
      <c r="E9" s="18" t="s">
        <v>79</v>
      </c>
      <c r="F9" s="18" t="s">
        <v>80</v>
      </c>
      <c r="G9" s="23" t="s">
        <v>245</v>
      </c>
      <c r="H9" s="20">
        <v>42362</v>
      </c>
      <c r="I9" s="20">
        <v>42368</v>
      </c>
      <c r="J9" s="21">
        <v>74.73</v>
      </c>
      <c r="K9" s="21">
        <v>7.47</v>
      </c>
      <c r="L9" s="21">
        <v>2.42</v>
      </c>
      <c r="M9" s="21">
        <f>SUM(K9:L9)</f>
        <v>9.89</v>
      </c>
      <c r="N9" s="21"/>
      <c r="O9" s="21">
        <f t="shared" si="1"/>
        <v>64.84</v>
      </c>
      <c r="P9" s="16"/>
      <c r="Q9" s="16"/>
      <c r="R9" s="26" t="s">
        <v>81</v>
      </c>
    </row>
  </sheetData>
  <hyperlinks>
    <hyperlink ref="E1" r:id="rId1"/>
    <hyperlink ref="E9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"/>
  <sheetViews>
    <sheetView workbookViewId="0"/>
  </sheetViews>
  <sheetFormatPr defaultRowHeight="15" x14ac:dyDescent="0.25"/>
  <cols>
    <col min="2" max="3" width="18.7109375" customWidth="1"/>
    <col min="6" max="6" width="90.7109375" customWidth="1"/>
    <col min="11" max="11" width="20.7109375" customWidth="1"/>
    <col min="13" max="13" width="9.140625" style="5"/>
    <col min="15" max="17" width="9.140625" style="5"/>
  </cols>
  <sheetData>
    <row r="1" spans="1:17" x14ac:dyDescent="0.25">
      <c r="A1" s="1" t="s">
        <v>12</v>
      </c>
      <c r="B1" s="1" t="s">
        <v>13</v>
      </c>
      <c r="C1" s="1" t="s">
        <v>14</v>
      </c>
      <c r="D1" s="1" t="s">
        <v>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4" t="s">
        <v>0</v>
      </c>
      <c r="N1" s="1" t="s">
        <v>23</v>
      </c>
      <c r="O1" s="4" t="s">
        <v>1</v>
      </c>
      <c r="P1" s="4" t="s">
        <v>2</v>
      </c>
      <c r="Q1" s="4" t="s">
        <v>3</v>
      </c>
    </row>
    <row r="2" spans="1:17" x14ac:dyDescent="0.25">
      <c r="A2">
        <v>4157</v>
      </c>
      <c r="B2" s="2">
        <v>42368.3890500325</v>
      </c>
      <c r="D2" t="s">
        <v>7</v>
      </c>
      <c r="E2" t="s">
        <v>97</v>
      </c>
      <c r="F2" t="s">
        <v>98</v>
      </c>
      <c r="G2" t="s">
        <v>99</v>
      </c>
      <c r="H2" t="s">
        <v>100</v>
      </c>
      <c r="I2" t="s">
        <v>26</v>
      </c>
      <c r="J2" t="s">
        <v>27</v>
      </c>
      <c r="K2" t="s">
        <v>101</v>
      </c>
      <c r="L2">
        <v>11</v>
      </c>
      <c r="M2" s="5">
        <v>11</v>
      </c>
      <c r="N2">
        <v>0.1</v>
      </c>
      <c r="O2" s="5">
        <v>1.1000000000000001</v>
      </c>
      <c r="P2" s="5">
        <v>0.40899999999999997</v>
      </c>
      <c r="Q2" s="5">
        <v>9.4909999999999997</v>
      </c>
    </row>
    <row r="3" spans="1:17" x14ac:dyDescent="0.25">
      <c r="A3">
        <v>4134</v>
      </c>
      <c r="B3" s="2">
        <v>42367.504403507301</v>
      </c>
      <c r="C3" s="2">
        <v>42367.684027777803</v>
      </c>
      <c r="D3" t="s">
        <v>7</v>
      </c>
      <c r="E3" t="s">
        <v>102</v>
      </c>
      <c r="F3" t="s">
        <v>103</v>
      </c>
      <c r="G3" t="s">
        <v>104</v>
      </c>
      <c r="H3" t="s">
        <v>105</v>
      </c>
      <c r="I3" t="s">
        <v>26</v>
      </c>
      <c r="J3" t="s">
        <v>27</v>
      </c>
      <c r="K3" t="s">
        <v>106</v>
      </c>
      <c r="L3">
        <v>30.5</v>
      </c>
      <c r="M3" s="5">
        <v>37.5</v>
      </c>
      <c r="N3">
        <v>0.1</v>
      </c>
      <c r="O3" s="5">
        <v>3.75</v>
      </c>
      <c r="P3" s="5">
        <v>0.91249999999999998</v>
      </c>
      <c r="Q3" s="5">
        <v>32.837499999999999</v>
      </c>
    </row>
    <row r="4" spans="1:17" x14ac:dyDescent="0.25">
      <c r="A4">
        <v>4128</v>
      </c>
      <c r="B4" s="2">
        <v>42366.757567098699</v>
      </c>
      <c r="C4" s="2">
        <v>42367.395833333299</v>
      </c>
      <c r="D4" t="s">
        <v>7</v>
      </c>
      <c r="E4" t="s">
        <v>107</v>
      </c>
      <c r="F4" t="s">
        <v>108</v>
      </c>
      <c r="G4" t="s">
        <v>109</v>
      </c>
      <c r="H4" t="s">
        <v>110</v>
      </c>
      <c r="I4" t="s">
        <v>26</v>
      </c>
      <c r="J4" t="s">
        <v>27</v>
      </c>
      <c r="K4" t="s">
        <v>101</v>
      </c>
      <c r="L4">
        <v>11</v>
      </c>
      <c r="M4" s="5">
        <v>11</v>
      </c>
      <c r="N4">
        <v>0.1</v>
      </c>
      <c r="O4" s="5">
        <v>1.1000000000000001</v>
      </c>
      <c r="P4" s="5">
        <v>0.40899999999999997</v>
      </c>
      <c r="Q4" s="5">
        <v>9.4909999999999997</v>
      </c>
    </row>
    <row r="5" spans="1:17" x14ac:dyDescent="0.25">
      <c r="A5">
        <v>4122</v>
      </c>
      <c r="B5" s="2">
        <v>42366.436004688498</v>
      </c>
      <c r="C5" s="2">
        <v>42368.21875</v>
      </c>
      <c r="D5" t="s">
        <v>7</v>
      </c>
      <c r="E5" t="s">
        <v>111</v>
      </c>
      <c r="F5" t="s">
        <v>112</v>
      </c>
      <c r="G5" t="s">
        <v>113</v>
      </c>
      <c r="H5" t="s">
        <v>114</v>
      </c>
      <c r="I5" t="s">
        <v>26</v>
      </c>
      <c r="J5" t="s">
        <v>115</v>
      </c>
      <c r="K5" t="s">
        <v>116</v>
      </c>
      <c r="L5">
        <v>74.7</v>
      </c>
      <c r="M5" s="5">
        <v>85.2</v>
      </c>
      <c r="N5">
        <v>0.1</v>
      </c>
      <c r="O5" s="5">
        <v>8.52</v>
      </c>
      <c r="P5" s="5">
        <v>1.8188</v>
      </c>
      <c r="Q5" s="5">
        <v>74.861199999999997</v>
      </c>
    </row>
    <row r="6" spans="1:17" x14ac:dyDescent="0.25">
      <c r="A6">
        <v>4119</v>
      </c>
      <c r="B6" s="2">
        <v>42365.895288876403</v>
      </c>
      <c r="D6" t="s">
        <v>7</v>
      </c>
      <c r="E6" t="s">
        <v>117</v>
      </c>
      <c r="F6" t="s">
        <v>118</v>
      </c>
      <c r="G6" t="s">
        <v>119</v>
      </c>
      <c r="H6" t="s">
        <v>120</v>
      </c>
      <c r="I6" t="s">
        <v>25</v>
      </c>
      <c r="J6" t="s">
        <v>27</v>
      </c>
      <c r="K6" t="s">
        <v>121</v>
      </c>
      <c r="L6">
        <v>13.5</v>
      </c>
      <c r="N6">
        <v>0.1</v>
      </c>
    </row>
    <row r="7" spans="1:17" x14ac:dyDescent="0.25">
      <c r="A7">
        <v>4117</v>
      </c>
      <c r="B7" s="2">
        <v>42365.723178640401</v>
      </c>
      <c r="D7" t="s">
        <v>7</v>
      </c>
      <c r="E7" t="s">
        <v>122</v>
      </c>
      <c r="F7" t="s">
        <v>123</v>
      </c>
      <c r="G7" t="s">
        <v>120</v>
      </c>
      <c r="H7" t="s">
        <v>124</v>
      </c>
      <c r="I7" t="s">
        <v>25</v>
      </c>
      <c r="J7" t="s">
        <v>27</v>
      </c>
      <c r="K7" t="s">
        <v>121</v>
      </c>
      <c r="L7">
        <v>13.5</v>
      </c>
      <c r="N7">
        <v>0.1</v>
      </c>
    </row>
    <row r="8" spans="1:17" x14ac:dyDescent="0.25">
      <c r="A8">
        <v>4116</v>
      </c>
      <c r="B8" s="2">
        <v>42365.721124161901</v>
      </c>
      <c r="D8" t="s">
        <v>7</v>
      </c>
      <c r="E8" t="s">
        <v>125</v>
      </c>
      <c r="F8" t="s">
        <v>126</v>
      </c>
      <c r="G8" t="s">
        <v>120</v>
      </c>
      <c r="H8" t="s">
        <v>124</v>
      </c>
      <c r="I8" t="s">
        <v>26</v>
      </c>
      <c r="J8" t="s">
        <v>27</v>
      </c>
      <c r="K8" t="s">
        <v>121</v>
      </c>
      <c r="L8">
        <v>13.5</v>
      </c>
      <c r="M8" s="5">
        <v>13.5</v>
      </c>
      <c r="N8">
        <v>0.1</v>
      </c>
      <c r="O8" s="5">
        <v>1.35</v>
      </c>
      <c r="P8" s="5">
        <v>0.45650000000000002</v>
      </c>
      <c r="Q8" s="5">
        <v>11.6935</v>
      </c>
    </row>
    <row r="10" spans="1:17" x14ac:dyDescent="0.25">
      <c r="J10" s="41" t="s">
        <v>128</v>
      </c>
      <c r="K10" s="42"/>
      <c r="L10" s="42"/>
      <c r="M10" s="43">
        <f>SUM(M2:M8)</f>
        <v>158.19999999999999</v>
      </c>
      <c r="N10" s="41"/>
      <c r="O10" s="43">
        <f>SUM(O2:O8)</f>
        <v>15.819999999999999</v>
      </c>
      <c r="P10" s="43">
        <f>SUM(P2:P8)</f>
        <v>4.0057999999999998</v>
      </c>
      <c r="Q10" s="43">
        <f>SUM(Q2:Q8)</f>
        <v>138.3742</v>
      </c>
    </row>
    <row r="11" spans="1:17" x14ac:dyDescent="0.25">
      <c r="J11" s="3"/>
      <c r="M11" s="6"/>
      <c r="N11" s="3"/>
      <c r="O11" s="6"/>
      <c r="P11" s="6"/>
      <c r="Q11" s="6"/>
    </row>
    <row r="12" spans="1:17" x14ac:dyDescent="0.25">
      <c r="A12" s="35" t="s">
        <v>470</v>
      </c>
      <c r="B12" s="36">
        <v>42359.980343837298</v>
      </c>
      <c r="C12" s="35"/>
      <c r="D12" s="35" t="s">
        <v>7</v>
      </c>
      <c r="E12" s="35" t="s">
        <v>465</v>
      </c>
      <c r="F12" s="35" t="s">
        <v>466</v>
      </c>
      <c r="G12" s="35" t="s">
        <v>467</v>
      </c>
      <c r="H12" s="35" t="s">
        <v>468</v>
      </c>
      <c r="I12" s="35" t="s">
        <v>26</v>
      </c>
      <c r="J12" s="35" t="s">
        <v>27</v>
      </c>
      <c r="K12" s="35" t="s">
        <v>469</v>
      </c>
      <c r="L12" s="35">
        <v>29.5</v>
      </c>
      <c r="M12" s="37">
        <v>-28.5</v>
      </c>
      <c r="N12" s="35">
        <v>0.1</v>
      </c>
      <c r="O12" s="37">
        <v>-2.85</v>
      </c>
      <c r="P12" s="37">
        <v>-0.74</v>
      </c>
      <c r="Q12" s="37">
        <v>-24.91</v>
      </c>
    </row>
    <row r="13" spans="1:17" x14ac:dyDescent="0.25">
      <c r="A13" s="38" t="s">
        <v>471</v>
      </c>
      <c r="B13" s="39">
        <v>42359.980343837298</v>
      </c>
      <c r="C13" s="38"/>
      <c r="D13" s="38" t="s">
        <v>7</v>
      </c>
      <c r="E13" s="38" t="s">
        <v>465</v>
      </c>
      <c r="F13" s="38" t="s">
        <v>466</v>
      </c>
      <c r="G13" s="38" t="s">
        <v>467</v>
      </c>
      <c r="H13" s="38" t="s">
        <v>468</v>
      </c>
      <c r="I13" s="38" t="s">
        <v>26</v>
      </c>
      <c r="J13" s="38" t="s">
        <v>27</v>
      </c>
      <c r="K13" s="38" t="s">
        <v>469</v>
      </c>
      <c r="L13" s="38">
        <v>29.5</v>
      </c>
      <c r="M13" s="40">
        <v>31</v>
      </c>
      <c r="N13" s="38">
        <v>0.1</v>
      </c>
      <c r="O13" s="40">
        <v>3.1</v>
      </c>
      <c r="P13" s="40">
        <v>0.79</v>
      </c>
      <c r="Q13" s="40">
        <f>M13-O13-P13</f>
        <v>27.11</v>
      </c>
    </row>
    <row r="15" spans="1:17" x14ac:dyDescent="0.25">
      <c r="J15" s="41" t="s">
        <v>472</v>
      </c>
      <c r="K15" s="42"/>
      <c r="L15" s="42"/>
      <c r="M15" s="43">
        <f>SUM(M12:M13)</f>
        <v>2.5</v>
      </c>
      <c r="N15" s="41"/>
      <c r="O15" s="43">
        <f>SUM(O12:O13)</f>
        <v>0.25</v>
      </c>
      <c r="P15" s="43">
        <f>SUM(P12:P13)</f>
        <v>5.0000000000000044E-2</v>
      </c>
      <c r="Q15" s="43">
        <f>SUM(Q12:Q13)</f>
        <v>2.1999999999999993</v>
      </c>
    </row>
    <row r="16" spans="1:17" x14ac:dyDescent="0.25">
      <c r="J16" s="3"/>
    </row>
    <row r="17" spans="10:17" x14ac:dyDescent="0.25">
      <c r="J17" s="41" t="s">
        <v>473</v>
      </c>
      <c r="K17" s="42"/>
      <c r="L17" s="42"/>
      <c r="M17" s="43">
        <f>SUM(M15+M10)</f>
        <v>160.69999999999999</v>
      </c>
      <c r="N17" s="41"/>
      <c r="O17" s="43">
        <f>SUM(O15+O10)</f>
        <v>16.07</v>
      </c>
      <c r="P17" s="43">
        <f>SUM(P15+P10)</f>
        <v>4.0557999999999996</v>
      </c>
      <c r="Q17" s="43">
        <f>SUM(Q15+Q10)</f>
        <v>140.57419999999999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/>
  </sheetViews>
  <sheetFormatPr defaultRowHeight="15" x14ac:dyDescent="0.25"/>
  <cols>
    <col min="2" max="3" width="18.7109375" customWidth="1"/>
    <col min="6" max="6" width="90.7109375" customWidth="1"/>
    <col min="11" max="11" width="20.7109375" customWidth="1"/>
  </cols>
  <sheetData>
    <row r="1" spans="1:17" x14ac:dyDescent="0.25">
      <c r="A1" s="1" t="s">
        <v>12</v>
      </c>
      <c r="B1" s="1" t="s">
        <v>13</v>
      </c>
      <c r="C1" s="1" t="s">
        <v>14</v>
      </c>
      <c r="D1" s="1" t="s">
        <v>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0</v>
      </c>
      <c r="N1" s="1" t="s">
        <v>23</v>
      </c>
      <c r="O1" s="1" t="s">
        <v>1</v>
      </c>
      <c r="P1" s="1" t="s">
        <v>2</v>
      </c>
      <c r="Q1" s="1" t="s">
        <v>3</v>
      </c>
    </row>
    <row r="2" spans="1:17" x14ac:dyDescent="0.25">
      <c r="A2">
        <v>4136</v>
      </c>
      <c r="B2" s="2">
        <v>42367.551493238803</v>
      </c>
      <c r="D2" t="s">
        <v>8</v>
      </c>
      <c r="E2" t="s">
        <v>129</v>
      </c>
      <c r="F2" t="s">
        <v>130</v>
      </c>
      <c r="G2" t="s">
        <v>131</v>
      </c>
      <c r="H2" t="s">
        <v>132</v>
      </c>
      <c r="I2" t="s">
        <v>26</v>
      </c>
      <c r="J2" t="s">
        <v>27</v>
      </c>
      <c r="K2" t="s">
        <v>101</v>
      </c>
      <c r="L2">
        <v>10</v>
      </c>
      <c r="M2">
        <v>10</v>
      </c>
      <c r="N2">
        <v>0.1</v>
      </c>
      <c r="O2">
        <v>1</v>
      </c>
      <c r="P2">
        <v>0.39</v>
      </c>
      <c r="Q2">
        <v>8.61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/>
  </sheetViews>
  <sheetFormatPr defaultRowHeight="15" x14ac:dyDescent="0.25"/>
  <cols>
    <col min="2" max="3" width="18.7109375" customWidth="1"/>
    <col min="6" max="6" width="90.7109375" customWidth="1"/>
    <col min="11" max="11" width="20.7109375" customWidth="1"/>
    <col min="13" max="13" width="9.140625" style="5"/>
    <col min="15" max="17" width="9.140625" style="5"/>
  </cols>
  <sheetData>
    <row r="1" spans="1:17" x14ac:dyDescent="0.25">
      <c r="A1" s="1" t="s">
        <v>12</v>
      </c>
      <c r="B1" s="1" t="s">
        <v>13</v>
      </c>
      <c r="C1" s="1" t="s">
        <v>14</v>
      </c>
      <c r="D1" s="1" t="s">
        <v>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4" t="s">
        <v>0</v>
      </c>
      <c r="N1" s="1" t="s">
        <v>23</v>
      </c>
      <c r="O1" s="4" t="s">
        <v>1</v>
      </c>
      <c r="P1" s="4" t="s">
        <v>2</v>
      </c>
      <c r="Q1" s="4" t="s">
        <v>3</v>
      </c>
    </row>
    <row r="2" spans="1:17" x14ac:dyDescent="0.25">
      <c r="A2">
        <v>4106</v>
      </c>
      <c r="B2" s="2">
        <v>42363.925478192701</v>
      </c>
      <c r="C2" s="2">
        <v>42364.291666666701</v>
      </c>
      <c r="D2" t="s">
        <v>9</v>
      </c>
      <c r="E2" t="s">
        <v>211</v>
      </c>
      <c r="F2" t="s">
        <v>212</v>
      </c>
      <c r="G2" t="s">
        <v>213</v>
      </c>
      <c r="H2" t="s">
        <v>214</v>
      </c>
      <c r="I2" t="s">
        <v>26</v>
      </c>
      <c r="J2" t="s">
        <v>27</v>
      </c>
      <c r="K2" t="s">
        <v>215</v>
      </c>
      <c r="L2">
        <v>74</v>
      </c>
      <c r="M2" s="5">
        <v>82</v>
      </c>
      <c r="N2">
        <v>0.1</v>
      </c>
      <c r="O2" s="5">
        <v>8.1999999999999993</v>
      </c>
      <c r="P2" s="5">
        <v>1.758</v>
      </c>
      <c r="Q2" s="5">
        <v>72.042000000000002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"/>
  <sheetViews>
    <sheetView workbookViewId="0"/>
  </sheetViews>
  <sheetFormatPr defaultRowHeight="15" x14ac:dyDescent="0.25"/>
  <cols>
    <col min="2" max="3" width="18.7109375" customWidth="1"/>
    <col min="6" max="6" width="90.7109375" customWidth="1"/>
    <col min="11" max="11" width="20.7109375" customWidth="1"/>
    <col min="12" max="17" width="9.140625" style="5"/>
  </cols>
  <sheetData>
    <row r="1" spans="1:17" x14ac:dyDescent="0.25">
      <c r="A1" s="1" t="s">
        <v>12</v>
      </c>
      <c r="B1" s="1" t="s">
        <v>13</v>
      </c>
      <c r="C1" s="1" t="s">
        <v>14</v>
      </c>
      <c r="D1" s="1" t="s">
        <v>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4" t="s">
        <v>22</v>
      </c>
      <c r="M1" s="4" t="s">
        <v>0</v>
      </c>
      <c r="N1" s="4" t="s">
        <v>23</v>
      </c>
      <c r="O1" s="4" t="s">
        <v>1</v>
      </c>
      <c r="P1" s="4" t="s">
        <v>2</v>
      </c>
      <c r="Q1" s="4" t="s">
        <v>3</v>
      </c>
    </row>
    <row r="2" spans="1:17" x14ac:dyDescent="0.25">
      <c r="A2">
        <v>4173</v>
      </c>
      <c r="B2" s="2">
        <v>42368.9276135369</v>
      </c>
      <c r="D2" t="s">
        <v>10</v>
      </c>
      <c r="E2" t="s">
        <v>133</v>
      </c>
      <c r="F2" t="s">
        <v>134</v>
      </c>
      <c r="G2" t="s">
        <v>135</v>
      </c>
      <c r="H2" t="s">
        <v>120</v>
      </c>
      <c r="I2" t="s">
        <v>26</v>
      </c>
      <c r="J2" t="s">
        <v>27</v>
      </c>
      <c r="K2" t="s">
        <v>121</v>
      </c>
      <c r="L2" s="5">
        <v>17.7</v>
      </c>
      <c r="M2" s="5">
        <v>17.7</v>
      </c>
      <c r="N2" s="5">
        <v>0.1</v>
      </c>
      <c r="O2" s="5">
        <v>1.77</v>
      </c>
      <c r="P2" s="5">
        <v>0.5363</v>
      </c>
      <c r="Q2" s="5">
        <v>15.393700000000001</v>
      </c>
    </row>
    <row r="3" spans="1:17" x14ac:dyDescent="0.25">
      <c r="A3">
        <v>4171</v>
      </c>
      <c r="B3" s="2">
        <v>42368.741507373401</v>
      </c>
      <c r="D3" t="s">
        <v>10</v>
      </c>
      <c r="E3" t="s">
        <v>136</v>
      </c>
      <c r="F3" t="s">
        <v>137</v>
      </c>
      <c r="G3" t="s">
        <v>138</v>
      </c>
      <c r="H3" t="s">
        <v>99</v>
      </c>
      <c r="I3" t="s">
        <v>26</v>
      </c>
      <c r="J3" t="s">
        <v>27</v>
      </c>
      <c r="K3" t="s">
        <v>101</v>
      </c>
      <c r="L3" s="5">
        <v>10</v>
      </c>
      <c r="M3" s="5">
        <v>10</v>
      </c>
      <c r="N3" s="5">
        <v>0.1</v>
      </c>
      <c r="O3" s="5">
        <v>1</v>
      </c>
      <c r="P3" s="5">
        <v>0.39</v>
      </c>
      <c r="Q3" s="5">
        <v>8.61</v>
      </c>
    </row>
    <row r="4" spans="1:17" x14ac:dyDescent="0.25">
      <c r="A4">
        <v>4169</v>
      </c>
      <c r="B4" s="2">
        <v>42368.708003379797</v>
      </c>
      <c r="D4" t="s">
        <v>10</v>
      </c>
      <c r="E4" t="s">
        <v>139</v>
      </c>
      <c r="F4" t="s">
        <v>140</v>
      </c>
      <c r="G4" t="s">
        <v>131</v>
      </c>
      <c r="H4" t="s">
        <v>141</v>
      </c>
      <c r="I4" t="s">
        <v>25</v>
      </c>
      <c r="J4" t="s">
        <v>27</v>
      </c>
      <c r="K4" t="s">
        <v>101</v>
      </c>
      <c r="L4" s="5">
        <v>10</v>
      </c>
      <c r="N4" s="5">
        <v>0.1</v>
      </c>
    </row>
    <row r="5" spans="1:17" x14ac:dyDescent="0.25">
      <c r="A5">
        <v>4153</v>
      </c>
      <c r="B5" s="2">
        <v>42367.987760668999</v>
      </c>
      <c r="D5" t="s">
        <v>10</v>
      </c>
      <c r="E5" t="s">
        <v>142</v>
      </c>
      <c r="F5" t="s">
        <v>143</v>
      </c>
      <c r="G5" t="s">
        <v>144</v>
      </c>
      <c r="H5" t="s">
        <v>145</v>
      </c>
      <c r="I5" t="s">
        <v>26</v>
      </c>
      <c r="J5" t="s">
        <v>27</v>
      </c>
      <c r="K5" t="s">
        <v>146</v>
      </c>
      <c r="L5" s="5">
        <v>13.3</v>
      </c>
      <c r="M5" s="5">
        <v>13.3</v>
      </c>
      <c r="N5" s="5">
        <v>0.1</v>
      </c>
      <c r="O5" s="5">
        <v>1.33</v>
      </c>
      <c r="P5" s="5">
        <v>0.45269999999999999</v>
      </c>
      <c r="Q5" s="5">
        <v>11.517300000000001</v>
      </c>
    </row>
    <row r="6" spans="1:17" x14ac:dyDescent="0.25">
      <c r="A6">
        <v>4146</v>
      </c>
      <c r="B6" s="2">
        <v>42367.830485788698</v>
      </c>
      <c r="D6" t="s">
        <v>10</v>
      </c>
      <c r="E6" t="s">
        <v>147</v>
      </c>
      <c r="F6" t="s">
        <v>148</v>
      </c>
      <c r="G6" t="s">
        <v>149</v>
      </c>
      <c r="H6" t="s">
        <v>145</v>
      </c>
      <c r="I6" t="s">
        <v>26</v>
      </c>
      <c r="J6" t="s">
        <v>27</v>
      </c>
      <c r="K6" t="s">
        <v>146</v>
      </c>
      <c r="L6" s="5">
        <v>12.2</v>
      </c>
      <c r="M6" s="5">
        <v>12.2</v>
      </c>
      <c r="N6" s="5">
        <v>0.1</v>
      </c>
      <c r="O6" s="5">
        <v>1.22</v>
      </c>
      <c r="P6" s="5">
        <v>0.43180000000000002</v>
      </c>
      <c r="Q6" s="5">
        <v>10.5482</v>
      </c>
    </row>
    <row r="7" spans="1:17" x14ac:dyDescent="0.25">
      <c r="A7">
        <v>4143</v>
      </c>
      <c r="B7" s="2">
        <v>42367.813545853904</v>
      </c>
      <c r="D7" t="s">
        <v>10</v>
      </c>
      <c r="E7" t="s">
        <v>150</v>
      </c>
      <c r="F7" t="s">
        <v>151</v>
      </c>
      <c r="G7" t="s">
        <v>152</v>
      </c>
      <c r="H7" t="s">
        <v>153</v>
      </c>
      <c r="I7" t="s">
        <v>26</v>
      </c>
      <c r="J7" t="s">
        <v>27</v>
      </c>
      <c r="K7" t="s">
        <v>154</v>
      </c>
      <c r="L7" s="5">
        <v>11.1</v>
      </c>
      <c r="M7" s="5">
        <v>11.1</v>
      </c>
      <c r="N7" s="5">
        <v>0.1</v>
      </c>
      <c r="O7" s="5">
        <v>1.1100000000000001</v>
      </c>
      <c r="P7" s="5">
        <v>0.41089999999999999</v>
      </c>
      <c r="Q7" s="5">
        <v>9.5791000000000004</v>
      </c>
    </row>
    <row r="8" spans="1:17" x14ac:dyDescent="0.25">
      <c r="A8">
        <v>4141</v>
      </c>
      <c r="B8" s="2">
        <v>42367.810443080598</v>
      </c>
      <c r="D8" t="s">
        <v>10</v>
      </c>
      <c r="E8" t="s">
        <v>155</v>
      </c>
      <c r="F8" t="s">
        <v>156</v>
      </c>
      <c r="G8" t="s">
        <v>110</v>
      </c>
      <c r="I8" t="s">
        <v>25</v>
      </c>
      <c r="J8" t="s">
        <v>27</v>
      </c>
      <c r="K8" t="s">
        <v>157</v>
      </c>
      <c r="N8" s="5">
        <v>0.1</v>
      </c>
    </row>
    <row r="9" spans="1:17" x14ac:dyDescent="0.25">
      <c r="A9">
        <v>4139</v>
      </c>
      <c r="B9" s="2">
        <v>42367.568783790703</v>
      </c>
      <c r="D9" t="s">
        <v>10</v>
      </c>
      <c r="E9" t="s">
        <v>158</v>
      </c>
      <c r="F9" t="s">
        <v>159</v>
      </c>
      <c r="G9" t="s">
        <v>160</v>
      </c>
      <c r="H9" t="s">
        <v>161</v>
      </c>
      <c r="I9" t="s">
        <v>26</v>
      </c>
      <c r="J9" t="s">
        <v>27</v>
      </c>
      <c r="K9" t="s">
        <v>162</v>
      </c>
      <c r="L9" s="5">
        <v>15.5</v>
      </c>
      <c r="M9" s="5">
        <v>15.5</v>
      </c>
      <c r="N9" s="5">
        <v>0.1</v>
      </c>
      <c r="O9" s="5">
        <v>1.55</v>
      </c>
      <c r="P9" s="5">
        <v>0.4945</v>
      </c>
      <c r="Q9" s="5">
        <v>13.455500000000001</v>
      </c>
    </row>
    <row r="10" spans="1:17" x14ac:dyDescent="0.25">
      <c r="A10">
        <v>4133</v>
      </c>
      <c r="B10" s="2">
        <v>42367.472929821502</v>
      </c>
      <c r="C10" s="2">
        <v>42367.65625</v>
      </c>
      <c r="D10" t="s">
        <v>10</v>
      </c>
      <c r="E10" t="s">
        <v>163</v>
      </c>
      <c r="F10" t="s">
        <v>164</v>
      </c>
      <c r="G10" t="s">
        <v>99</v>
      </c>
      <c r="H10" t="s">
        <v>100</v>
      </c>
      <c r="I10" t="s">
        <v>25</v>
      </c>
      <c r="J10" t="s">
        <v>27</v>
      </c>
      <c r="K10" t="s">
        <v>101</v>
      </c>
      <c r="L10" s="5">
        <v>11.1</v>
      </c>
      <c r="N10" s="5">
        <v>0.1</v>
      </c>
    </row>
    <row r="11" spans="1:17" x14ac:dyDescent="0.25">
      <c r="A11">
        <v>4132</v>
      </c>
      <c r="B11" s="2">
        <v>42367.470497595001</v>
      </c>
      <c r="C11" s="2">
        <v>42367.652777777803</v>
      </c>
      <c r="D11" t="s">
        <v>10</v>
      </c>
      <c r="E11" t="s">
        <v>165</v>
      </c>
      <c r="F11" t="s">
        <v>166</v>
      </c>
      <c r="G11" t="s">
        <v>167</v>
      </c>
      <c r="H11" t="s">
        <v>99</v>
      </c>
      <c r="I11" t="s">
        <v>25</v>
      </c>
      <c r="J11" t="s">
        <v>27</v>
      </c>
      <c r="K11" t="s">
        <v>101</v>
      </c>
      <c r="L11" s="5">
        <v>12.2</v>
      </c>
      <c r="N11" s="5">
        <v>0.1</v>
      </c>
    </row>
    <row r="12" spans="1:17" x14ac:dyDescent="0.25">
      <c r="A12">
        <v>4131</v>
      </c>
      <c r="B12" s="2">
        <v>42367.3801325034</v>
      </c>
      <c r="D12" t="s">
        <v>10</v>
      </c>
      <c r="E12" t="s">
        <v>168</v>
      </c>
      <c r="F12" t="s">
        <v>169</v>
      </c>
      <c r="G12" t="s">
        <v>149</v>
      </c>
      <c r="H12" t="s">
        <v>110</v>
      </c>
      <c r="I12" t="s">
        <v>26</v>
      </c>
      <c r="J12" t="s">
        <v>27</v>
      </c>
      <c r="K12" t="s">
        <v>146</v>
      </c>
      <c r="L12" s="5">
        <v>11.1</v>
      </c>
      <c r="M12" s="5">
        <v>11.1</v>
      </c>
      <c r="N12" s="5">
        <v>0.1</v>
      </c>
      <c r="O12" s="5">
        <v>1.1100000000000001</v>
      </c>
      <c r="P12" s="5">
        <v>0.41089999999999999</v>
      </c>
      <c r="Q12" s="5">
        <v>9.5791000000000004</v>
      </c>
    </row>
    <row r="13" spans="1:17" x14ac:dyDescent="0.25">
      <c r="A13">
        <v>4130</v>
      </c>
      <c r="B13" s="2">
        <v>42367.370196980301</v>
      </c>
      <c r="D13" t="s">
        <v>10</v>
      </c>
      <c r="E13" t="s">
        <v>170</v>
      </c>
      <c r="F13" t="s">
        <v>171</v>
      </c>
      <c r="G13" t="s">
        <v>172</v>
      </c>
      <c r="I13" t="s">
        <v>26</v>
      </c>
      <c r="J13" t="s">
        <v>27</v>
      </c>
      <c r="K13" t="s">
        <v>157</v>
      </c>
      <c r="M13" s="5">
        <v>12.2</v>
      </c>
      <c r="N13" s="5">
        <v>0.1</v>
      </c>
      <c r="O13" s="5">
        <v>1.22</v>
      </c>
      <c r="P13" s="5">
        <v>0.43180000000000002</v>
      </c>
      <c r="Q13" s="5">
        <v>10.5482</v>
      </c>
    </row>
    <row r="14" spans="1:17" x14ac:dyDescent="0.25">
      <c r="A14">
        <v>4127</v>
      </c>
      <c r="B14" s="2">
        <v>42366.707876697998</v>
      </c>
      <c r="D14" t="s">
        <v>10</v>
      </c>
      <c r="E14" t="s">
        <v>173</v>
      </c>
      <c r="F14" t="s">
        <v>174</v>
      </c>
      <c r="G14" t="s">
        <v>175</v>
      </c>
      <c r="H14" t="s">
        <v>176</v>
      </c>
      <c r="I14" t="s">
        <v>26</v>
      </c>
      <c r="J14" t="s">
        <v>27</v>
      </c>
      <c r="K14" t="s">
        <v>177</v>
      </c>
      <c r="L14" s="5">
        <v>10</v>
      </c>
      <c r="M14" s="5">
        <v>10</v>
      </c>
      <c r="N14" s="5">
        <v>0.1</v>
      </c>
      <c r="O14" s="5">
        <v>1</v>
      </c>
      <c r="P14" s="5">
        <v>0.39</v>
      </c>
      <c r="Q14" s="5">
        <v>8.61</v>
      </c>
    </row>
    <row r="15" spans="1:17" x14ac:dyDescent="0.25">
      <c r="A15">
        <v>4126</v>
      </c>
      <c r="B15" s="2">
        <v>42366.651539642597</v>
      </c>
      <c r="D15" t="s">
        <v>10</v>
      </c>
      <c r="E15" t="s">
        <v>178</v>
      </c>
      <c r="F15" t="s">
        <v>179</v>
      </c>
      <c r="G15" t="s">
        <v>180</v>
      </c>
      <c r="H15" t="s">
        <v>181</v>
      </c>
      <c r="I15" t="s">
        <v>26</v>
      </c>
      <c r="J15" t="s">
        <v>27</v>
      </c>
      <c r="K15" t="s">
        <v>182</v>
      </c>
      <c r="L15" s="5">
        <v>17.7</v>
      </c>
      <c r="M15" s="5">
        <v>17.7</v>
      </c>
      <c r="N15" s="5">
        <v>0.1</v>
      </c>
      <c r="O15" s="5">
        <v>1.77</v>
      </c>
      <c r="P15" s="5">
        <v>0.5363</v>
      </c>
      <c r="Q15" s="5">
        <v>15.393700000000001</v>
      </c>
    </row>
    <row r="16" spans="1:17" x14ac:dyDescent="0.25">
      <c r="A16">
        <v>4125</v>
      </c>
      <c r="B16" s="2">
        <v>42366.651082193501</v>
      </c>
      <c r="D16" t="s">
        <v>10</v>
      </c>
      <c r="E16" t="s">
        <v>183</v>
      </c>
      <c r="F16" t="s">
        <v>184</v>
      </c>
      <c r="G16" t="s">
        <v>185</v>
      </c>
      <c r="H16" t="s">
        <v>120</v>
      </c>
      <c r="I16" t="s">
        <v>26</v>
      </c>
      <c r="J16" t="s">
        <v>27</v>
      </c>
      <c r="K16" t="s">
        <v>121</v>
      </c>
      <c r="L16" s="5">
        <v>17.7</v>
      </c>
      <c r="M16" s="5">
        <v>17.7</v>
      </c>
      <c r="N16" s="5">
        <v>0.1</v>
      </c>
      <c r="O16" s="5">
        <v>1.77</v>
      </c>
      <c r="P16" s="5">
        <v>0.5363</v>
      </c>
      <c r="Q16" s="5">
        <v>15.393700000000001</v>
      </c>
    </row>
    <row r="17" spans="1:17" x14ac:dyDescent="0.25">
      <c r="A17">
        <v>4121</v>
      </c>
      <c r="B17" s="2">
        <v>42366.329382761498</v>
      </c>
      <c r="C17" s="2">
        <v>42366.8125</v>
      </c>
      <c r="D17" t="s">
        <v>10</v>
      </c>
      <c r="E17" t="s">
        <v>186</v>
      </c>
      <c r="F17" t="s">
        <v>187</v>
      </c>
      <c r="G17" t="s">
        <v>188</v>
      </c>
      <c r="H17" t="s">
        <v>105</v>
      </c>
      <c r="I17" t="s">
        <v>26</v>
      </c>
      <c r="J17" t="s">
        <v>27</v>
      </c>
      <c r="K17" t="s">
        <v>106</v>
      </c>
      <c r="L17" s="5">
        <v>62</v>
      </c>
      <c r="M17" s="5">
        <v>70</v>
      </c>
      <c r="N17" s="5">
        <v>0.1</v>
      </c>
      <c r="O17" s="5">
        <v>7</v>
      </c>
      <c r="P17" s="5">
        <v>1.53</v>
      </c>
      <c r="Q17" s="5">
        <v>61.47</v>
      </c>
    </row>
    <row r="18" spans="1:17" x14ac:dyDescent="0.25">
      <c r="A18">
        <v>4118</v>
      </c>
      <c r="B18" s="2">
        <v>42365.853103992602</v>
      </c>
      <c r="D18" t="s">
        <v>10</v>
      </c>
      <c r="E18" t="s">
        <v>189</v>
      </c>
      <c r="F18" t="s">
        <v>190</v>
      </c>
      <c r="G18" t="s">
        <v>191</v>
      </c>
      <c r="H18" t="s">
        <v>192</v>
      </c>
      <c r="I18" t="s">
        <v>26</v>
      </c>
      <c r="J18" t="s">
        <v>27</v>
      </c>
      <c r="K18" t="s">
        <v>193</v>
      </c>
      <c r="L18" s="5">
        <v>24.3</v>
      </c>
      <c r="M18" s="5">
        <v>24.3</v>
      </c>
      <c r="N18" s="5">
        <v>0.1</v>
      </c>
      <c r="O18" s="5">
        <v>2.4300000000000002</v>
      </c>
      <c r="P18" s="5">
        <v>0.66169999999999995</v>
      </c>
      <c r="Q18" s="5">
        <v>21.208300000000001</v>
      </c>
    </row>
    <row r="19" spans="1:17" x14ac:dyDescent="0.25">
      <c r="A19">
        <v>4115</v>
      </c>
      <c r="B19" s="2">
        <v>42365.7097925005</v>
      </c>
      <c r="D19" t="s">
        <v>10</v>
      </c>
      <c r="E19" t="s">
        <v>194</v>
      </c>
      <c r="F19" t="s">
        <v>195</v>
      </c>
      <c r="G19" t="s">
        <v>181</v>
      </c>
      <c r="H19" t="s">
        <v>196</v>
      </c>
      <c r="I19" t="s">
        <v>26</v>
      </c>
      <c r="J19" t="s">
        <v>27</v>
      </c>
      <c r="K19" t="s">
        <v>182</v>
      </c>
      <c r="L19" s="5">
        <v>28.7</v>
      </c>
      <c r="M19" s="5">
        <v>28.7</v>
      </c>
      <c r="N19" s="5">
        <v>0.1</v>
      </c>
      <c r="O19" s="5">
        <v>2.87</v>
      </c>
      <c r="P19" s="5">
        <v>0.74529999999999996</v>
      </c>
      <c r="Q19" s="5">
        <v>25.084700000000002</v>
      </c>
    </row>
    <row r="20" spans="1:17" x14ac:dyDescent="0.25">
      <c r="A20">
        <v>4109</v>
      </c>
      <c r="B20" s="2">
        <v>42364.788206052297</v>
      </c>
      <c r="D20" t="s">
        <v>10</v>
      </c>
      <c r="E20" t="s">
        <v>197</v>
      </c>
      <c r="F20" t="s">
        <v>198</v>
      </c>
      <c r="G20" t="s">
        <v>138</v>
      </c>
      <c r="H20" t="s">
        <v>199</v>
      </c>
      <c r="I20" t="s">
        <v>26</v>
      </c>
      <c r="J20" t="s">
        <v>27</v>
      </c>
      <c r="K20" t="s">
        <v>200</v>
      </c>
      <c r="L20" s="5">
        <v>17.7</v>
      </c>
      <c r="M20" s="5">
        <v>17.7</v>
      </c>
      <c r="N20" s="5">
        <v>0.1</v>
      </c>
      <c r="O20" s="5">
        <v>1.77</v>
      </c>
      <c r="P20" s="5">
        <v>0.5363</v>
      </c>
      <c r="Q20" s="5">
        <v>15.393700000000001</v>
      </c>
    </row>
    <row r="21" spans="1:17" x14ac:dyDescent="0.25">
      <c r="A21">
        <v>4107</v>
      </c>
      <c r="B21" s="2">
        <v>42364.447329913397</v>
      </c>
      <c r="D21" t="s">
        <v>10</v>
      </c>
      <c r="E21" t="s">
        <v>201</v>
      </c>
      <c r="F21" t="s">
        <v>202</v>
      </c>
      <c r="G21" t="s">
        <v>109</v>
      </c>
      <c r="H21" t="s">
        <v>203</v>
      </c>
      <c r="I21" t="s">
        <v>26</v>
      </c>
      <c r="J21" t="s">
        <v>27</v>
      </c>
      <c r="K21" t="s">
        <v>101</v>
      </c>
      <c r="M21" s="5">
        <v>0</v>
      </c>
      <c r="N21" s="5">
        <v>0.1</v>
      </c>
      <c r="O21" s="5">
        <v>0</v>
      </c>
      <c r="P21" s="5">
        <v>0.2</v>
      </c>
      <c r="Q21" s="5">
        <v>-0.2</v>
      </c>
    </row>
    <row r="22" spans="1:17" x14ac:dyDescent="0.25">
      <c r="A22">
        <v>4092</v>
      </c>
      <c r="B22" s="2">
        <v>42362.5154081566</v>
      </c>
      <c r="D22" t="s">
        <v>10</v>
      </c>
      <c r="E22" t="s">
        <v>204</v>
      </c>
      <c r="F22" t="s">
        <v>205</v>
      </c>
      <c r="G22" t="s">
        <v>206</v>
      </c>
      <c r="H22" t="s">
        <v>207</v>
      </c>
      <c r="I22" t="s">
        <v>26</v>
      </c>
      <c r="J22" t="s">
        <v>27</v>
      </c>
      <c r="K22" t="s">
        <v>208</v>
      </c>
      <c r="L22" s="5">
        <v>26.5</v>
      </c>
      <c r="M22" s="5">
        <v>26.5</v>
      </c>
      <c r="N22" s="5">
        <v>0.1</v>
      </c>
      <c r="O22" s="5">
        <v>2.65</v>
      </c>
      <c r="P22" s="5">
        <v>0.70350000000000001</v>
      </c>
      <c r="Q22" s="5">
        <v>23.1465</v>
      </c>
    </row>
    <row r="23" spans="1:17" x14ac:dyDescent="0.25">
      <c r="A23">
        <v>4089</v>
      </c>
      <c r="B23" s="2">
        <v>42362.418172466198</v>
      </c>
      <c r="D23" t="s">
        <v>10</v>
      </c>
      <c r="E23" t="s">
        <v>209</v>
      </c>
      <c r="F23" t="s">
        <v>169</v>
      </c>
      <c r="G23" t="s">
        <v>149</v>
      </c>
      <c r="H23" t="s">
        <v>110</v>
      </c>
      <c r="I23" t="s">
        <v>26</v>
      </c>
      <c r="J23" t="s">
        <v>27</v>
      </c>
      <c r="K23" t="s">
        <v>146</v>
      </c>
      <c r="L23" s="5">
        <v>11.1</v>
      </c>
      <c r="M23" s="5">
        <v>11.1</v>
      </c>
      <c r="N23" s="5">
        <v>0.1</v>
      </c>
      <c r="O23" s="5">
        <v>1.1100000000000001</v>
      </c>
      <c r="P23" s="5">
        <v>0.41089999999999999</v>
      </c>
      <c r="Q23" s="5">
        <v>9.5791000000000004</v>
      </c>
    </row>
    <row r="24" spans="1:17" x14ac:dyDescent="0.25">
      <c r="A24">
        <v>4085</v>
      </c>
      <c r="B24" s="2">
        <v>42362.047640198602</v>
      </c>
      <c r="D24" t="s">
        <v>10</v>
      </c>
      <c r="E24" t="s">
        <v>210</v>
      </c>
      <c r="F24" t="s">
        <v>171</v>
      </c>
      <c r="G24" t="s">
        <v>172</v>
      </c>
      <c r="I24" t="s">
        <v>26</v>
      </c>
      <c r="J24" t="s">
        <v>27</v>
      </c>
      <c r="K24" t="s">
        <v>157</v>
      </c>
      <c r="M24" s="5">
        <v>12.2</v>
      </c>
      <c r="N24" s="5">
        <v>0.1</v>
      </c>
      <c r="O24" s="5">
        <v>1.22</v>
      </c>
      <c r="P24" s="5">
        <v>0.43180000000000002</v>
      </c>
      <c r="Q24" s="5">
        <v>10.5482</v>
      </c>
    </row>
    <row r="26" spans="1:17" x14ac:dyDescent="0.25">
      <c r="M26" s="5">
        <f>SUM(M2:M24)</f>
        <v>339</v>
      </c>
      <c r="O26" s="5">
        <f>SUM(O2:O24)</f>
        <v>33.9</v>
      </c>
      <c r="P26" s="5">
        <f>SUM(P2:P24)</f>
        <v>10.241</v>
      </c>
      <c r="Q26" s="5">
        <f>SUM(Q2:Q24)</f>
        <v>294.85899999999998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workbookViewId="0"/>
  </sheetViews>
  <sheetFormatPr defaultRowHeight="15" x14ac:dyDescent="0.25"/>
  <cols>
    <col min="2" max="3" width="18.7109375" customWidth="1"/>
    <col min="6" max="6" width="90.7109375" customWidth="1"/>
    <col min="11" max="11" width="20.7109375" customWidth="1"/>
    <col min="13" max="13" width="9.140625" style="5"/>
    <col min="15" max="17" width="9.140625" style="5"/>
  </cols>
  <sheetData>
    <row r="1" spans="1:17" x14ac:dyDescent="0.25">
      <c r="A1" s="1" t="s">
        <v>12</v>
      </c>
      <c r="B1" s="1" t="s">
        <v>13</v>
      </c>
      <c r="C1" s="1" t="s">
        <v>14</v>
      </c>
      <c r="D1" s="1" t="s">
        <v>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4" t="s">
        <v>0</v>
      </c>
      <c r="N1" s="1" t="s">
        <v>23</v>
      </c>
      <c r="O1" s="4" t="s">
        <v>1</v>
      </c>
      <c r="P1" s="4" t="s">
        <v>2</v>
      </c>
      <c r="Q1" s="4" t="s">
        <v>3</v>
      </c>
    </row>
    <row r="2" spans="1:17" x14ac:dyDescent="0.25">
      <c r="A2">
        <v>4214</v>
      </c>
      <c r="B2" s="2">
        <v>42371.878966666904</v>
      </c>
      <c r="D2" t="s">
        <v>11</v>
      </c>
      <c r="E2" t="s">
        <v>83</v>
      </c>
      <c r="F2" t="s">
        <v>84</v>
      </c>
      <c r="G2" t="s">
        <v>24</v>
      </c>
      <c r="H2" t="s">
        <v>32</v>
      </c>
      <c r="I2" t="s">
        <v>25</v>
      </c>
      <c r="J2" t="s">
        <v>27</v>
      </c>
      <c r="K2" t="s">
        <v>34</v>
      </c>
      <c r="N2">
        <v>0.1</v>
      </c>
    </row>
    <row r="3" spans="1:17" x14ac:dyDescent="0.25">
      <c r="A3">
        <v>4159</v>
      </c>
      <c r="B3" s="2">
        <v>42368.607959021501</v>
      </c>
      <c r="D3" t="s">
        <v>11</v>
      </c>
      <c r="E3" t="s">
        <v>85</v>
      </c>
      <c r="F3" t="s">
        <v>86</v>
      </c>
      <c r="G3" t="s">
        <v>24</v>
      </c>
      <c r="H3" t="s">
        <v>87</v>
      </c>
      <c r="I3" t="s">
        <v>26</v>
      </c>
      <c r="J3" t="s">
        <v>27</v>
      </c>
      <c r="K3" t="s">
        <v>36</v>
      </c>
      <c r="L3">
        <v>43.55</v>
      </c>
      <c r="M3" s="5">
        <v>43.55</v>
      </c>
      <c r="N3">
        <v>0.1</v>
      </c>
      <c r="O3" s="5">
        <v>4.3550000000000004</v>
      </c>
      <c r="P3" s="5">
        <v>1.02745</v>
      </c>
      <c r="Q3" s="5">
        <v>38.159999999999997</v>
      </c>
    </row>
    <row r="4" spans="1:17" x14ac:dyDescent="0.25">
      <c r="A4">
        <v>4158</v>
      </c>
      <c r="B4" s="2">
        <v>42368.48895495</v>
      </c>
      <c r="D4" t="s">
        <v>11</v>
      </c>
      <c r="F4" t="s">
        <v>88</v>
      </c>
      <c r="G4" t="s">
        <v>30</v>
      </c>
      <c r="H4" t="s">
        <v>29</v>
      </c>
      <c r="I4" t="s">
        <v>25</v>
      </c>
      <c r="J4" t="s">
        <v>27</v>
      </c>
      <c r="K4" t="s">
        <v>28</v>
      </c>
      <c r="L4">
        <v>51.15</v>
      </c>
      <c r="N4">
        <v>0.1</v>
      </c>
    </row>
    <row r="5" spans="1:17" x14ac:dyDescent="0.25">
      <c r="A5">
        <v>4154</v>
      </c>
      <c r="B5" s="2">
        <v>42367.997848824998</v>
      </c>
      <c r="D5" t="s">
        <v>11</v>
      </c>
      <c r="E5" t="s">
        <v>89</v>
      </c>
      <c r="F5" t="s">
        <v>90</v>
      </c>
      <c r="G5" t="s">
        <v>91</v>
      </c>
      <c r="H5" t="s">
        <v>92</v>
      </c>
      <c r="I5" t="s">
        <v>26</v>
      </c>
      <c r="J5" t="s">
        <v>27</v>
      </c>
      <c r="K5" t="s">
        <v>93</v>
      </c>
      <c r="L5">
        <v>46.55</v>
      </c>
      <c r="M5" s="5">
        <v>46.55</v>
      </c>
      <c r="N5">
        <v>0.1</v>
      </c>
      <c r="O5" s="5">
        <v>4.6550000000000002</v>
      </c>
      <c r="P5" s="5">
        <v>1.0844499999999999</v>
      </c>
      <c r="Q5" s="5">
        <v>40.810549999999999</v>
      </c>
    </row>
    <row r="6" spans="1:17" x14ac:dyDescent="0.25">
      <c r="A6">
        <v>4129</v>
      </c>
      <c r="B6" s="2">
        <v>42366.807631938798</v>
      </c>
      <c r="C6" s="2">
        <v>42367.125</v>
      </c>
      <c r="D6" t="s">
        <v>11</v>
      </c>
      <c r="E6" t="s">
        <v>94</v>
      </c>
      <c r="F6" t="s">
        <v>95</v>
      </c>
      <c r="G6" t="s">
        <v>35</v>
      </c>
      <c r="H6" t="s">
        <v>31</v>
      </c>
      <c r="I6" t="s">
        <v>26</v>
      </c>
      <c r="J6" t="s">
        <v>27</v>
      </c>
      <c r="K6" t="s">
        <v>33</v>
      </c>
      <c r="L6">
        <v>83.05</v>
      </c>
      <c r="M6" s="5">
        <v>83.05</v>
      </c>
      <c r="N6">
        <v>0.1</v>
      </c>
      <c r="O6" s="5">
        <v>8.3049999999999997</v>
      </c>
      <c r="P6" s="5">
        <v>1.7779499999999999</v>
      </c>
      <c r="Q6" s="5">
        <v>72.959999999999994</v>
      </c>
    </row>
    <row r="8" spans="1:17" x14ac:dyDescent="0.25">
      <c r="J8" s="3" t="s">
        <v>96</v>
      </c>
      <c r="M8" s="6">
        <f>SUM(M2:M6)</f>
        <v>173.14999999999998</v>
      </c>
      <c r="N8" s="3"/>
      <c r="O8" s="6">
        <v>17.329999999999998</v>
      </c>
      <c r="P8" s="6">
        <f>SUM(P2:P6)</f>
        <v>3.88985</v>
      </c>
      <c r="Q8" s="6">
        <f>SUM(Q2:Q6)</f>
        <v>151.93054999999998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79"/>
  <sheetViews>
    <sheetView workbookViewId="0"/>
  </sheetViews>
  <sheetFormatPr defaultRowHeight="15" x14ac:dyDescent="0.25"/>
  <cols>
    <col min="1" max="1" width="14.42578125" bestFit="1" customWidth="1"/>
    <col min="2" max="2" width="12.140625" bestFit="1" customWidth="1"/>
    <col min="3" max="3" width="12.42578125" style="34" bestFit="1" customWidth="1"/>
    <col min="4" max="4" width="11.85546875" bestFit="1" customWidth="1"/>
    <col min="5" max="5" width="116" bestFit="1" customWidth="1"/>
    <col min="6" max="6" width="10.28515625" bestFit="1" customWidth="1"/>
    <col min="7" max="7" width="10" bestFit="1" customWidth="1"/>
    <col min="8" max="11" width="6.7109375" bestFit="1" customWidth="1"/>
    <col min="12" max="12" width="17.85546875" bestFit="1" customWidth="1"/>
    <col min="13" max="13" width="20.5703125" bestFit="1" customWidth="1"/>
    <col min="14" max="14" width="22.85546875" bestFit="1" customWidth="1"/>
    <col min="15" max="15" width="16.5703125" bestFit="1" customWidth="1"/>
    <col min="16" max="16" width="12.85546875" bestFit="1" customWidth="1"/>
    <col min="17" max="17" width="7.5703125" bestFit="1" customWidth="1"/>
    <col min="18" max="18" width="12.5703125" bestFit="1" customWidth="1"/>
    <col min="19" max="19" width="9.5703125" style="5" customWidth="1"/>
    <col min="20" max="20" width="12.28515625" bestFit="1" customWidth="1"/>
    <col min="21" max="21" width="10.42578125" bestFit="1" customWidth="1"/>
    <col min="22" max="22" width="16.42578125" bestFit="1" customWidth="1"/>
    <col min="23" max="23" width="16.85546875" style="5" bestFit="1" customWidth="1"/>
    <col min="24" max="24" width="9.42578125" style="5" bestFit="1" customWidth="1"/>
    <col min="25" max="25" width="10.5703125" bestFit="1" customWidth="1"/>
    <col min="26" max="26" width="7" bestFit="1" customWidth="1"/>
    <col min="27" max="27" width="12.85546875" bestFit="1" customWidth="1"/>
  </cols>
  <sheetData>
    <row r="1" spans="1:27" x14ac:dyDescent="0.25">
      <c r="A1" s="28" t="s">
        <v>249</v>
      </c>
      <c r="B1" s="29" t="s">
        <v>250</v>
      </c>
      <c r="C1" s="30" t="s">
        <v>251</v>
      </c>
      <c r="D1" s="28" t="s">
        <v>252</v>
      </c>
      <c r="E1" s="28" t="s">
        <v>253</v>
      </c>
      <c r="F1" s="28" t="s">
        <v>254</v>
      </c>
      <c r="G1" s="28" t="s">
        <v>255</v>
      </c>
      <c r="H1" s="28" t="s">
        <v>256</v>
      </c>
      <c r="I1" s="28" t="s">
        <v>257</v>
      </c>
      <c r="J1" s="28" t="s">
        <v>258</v>
      </c>
      <c r="K1" s="28" t="s">
        <v>259</v>
      </c>
      <c r="L1" s="28" t="s">
        <v>260</v>
      </c>
      <c r="M1" s="28" t="s">
        <v>261</v>
      </c>
      <c r="N1" s="28" t="s">
        <v>262</v>
      </c>
      <c r="O1" s="28" t="s">
        <v>263</v>
      </c>
      <c r="P1" s="28" t="s">
        <v>264</v>
      </c>
      <c r="Q1" s="28" t="s">
        <v>265</v>
      </c>
      <c r="R1" s="28" t="s">
        <v>266</v>
      </c>
      <c r="S1" s="28" t="s">
        <v>267</v>
      </c>
      <c r="T1" s="31" t="s">
        <v>268</v>
      </c>
      <c r="U1" s="31" t="s">
        <v>269</v>
      </c>
      <c r="V1" s="28" t="s">
        <v>270</v>
      </c>
      <c r="W1" s="28" t="s">
        <v>271</v>
      </c>
      <c r="X1" s="28" t="s">
        <v>272</v>
      </c>
      <c r="Y1" s="28" t="s">
        <v>273</v>
      </c>
      <c r="Z1" s="28" t="s">
        <v>274</v>
      </c>
      <c r="AA1" s="32" t="s">
        <v>275</v>
      </c>
    </row>
    <row r="2" spans="1:27" x14ac:dyDescent="0.25">
      <c r="A2">
        <v>4103</v>
      </c>
      <c r="B2" s="33">
        <v>42363</v>
      </c>
      <c r="C2" s="34">
        <v>1.8724519502314799E-2</v>
      </c>
      <c r="D2" t="s">
        <v>5</v>
      </c>
      <c r="E2" t="s">
        <v>276</v>
      </c>
      <c r="F2" t="s">
        <v>35</v>
      </c>
      <c r="G2" t="s">
        <v>277</v>
      </c>
      <c r="L2" t="s">
        <v>278</v>
      </c>
      <c r="S2" s="5">
        <v>24.2</v>
      </c>
      <c r="V2">
        <v>7.4999999999999997E-2</v>
      </c>
      <c r="W2" s="5">
        <v>1.8149999999999999</v>
      </c>
      <c r="X2" s="5">
        <v>22.385000000000002</v>
      </c>
      <c r="Y2" t="s">
        <v>26</v>
      </c>
      <c r="Z2" t="s">
        <v>27</v>
      </c>
    </row>
    <row r="3" spans="1:27" x14ac:dyDescent="0.25">
      <c r="A3">
        <v>4101</v>
      </c>
      <c r="B3" s="33">
        <v>42362</v>
      </c>
      <c r="C3" s="34">
        <v>0.88049780929398103</v>
      </c>
      <c r="D3" t="s">
        <v>5</v>
      </c>
      <c r="E3" t="s">
        <v>279</v>
      </c>
      <c r="F3" t="s">
        <v>280</v>
      </c>
      <c r="G3" t="s">
        <v>220</v>
      </c>
      <c r="L3" t="s">
        <v>281</v>
      </c>
      <c r="S3" s="5">
        <v>36.25</v>
      </c>
      <c r="V3">
        <v>7.4999999999999997E-2</v>
      </c>
      <c r="W3" s="5">
        <v>2.71875</v>
      </c>
      <c r="X3" s="5">
        <v>33.53125</v>
      </c>
      <c r="Y3" t="s">
        <v>26</v>
      </c>
      <c r="Z3" t="s">
        <v>27</v>
      </c>
    </row>
    <row r="4" spans="1:27" x14ac:dyDescent="0.25">
      <c r="A4">
        <v>4100</v>
      </c>
      <c r="B4" s="33">
        <v>42362</v>
      </c>
      <c r="C4" s="34">
        <v>0.68266636128472202</v>
      </c>
      <c r="D4" t="s">
        <v>5</v>
      </c>
      <c r="E4" t="s">
        <v>282</v>
      </c>
      <c r="F4" t="s">
        <v>283</v>
      </c>
      <c r="G4" t="s">
        <v>284</v>
      </c>
      <c r="L4" t="s">
        <v>285</v>
      </c>
      <c r="S4" s="5">
        <v>12</v>
      </c>
      <c r="V4">
        <v>7.4999999999999997E-2</v>
      </c>
      <c r="W4" s="5">
        <v>0.9</v>
      </c>
      <c r="X4" s="5">
        <v>11.1</v>
      </c>
      <c r="Y4" t="s">
        <v>26</v>
      </c>
      <c r="Z4" t="s">
        <v>27</v>
      </c>
    </row>
    <row r="5" spans="1:27" x14ac:dyDescent="0.25">
      <c r="A5">
        <v>4099</v>
      </c>
      <c r="B5" s="33">
        <v>42362</v>
      </c>
      <c r="C5" s="34">
        <v>0.68180294879629599</v>
      </c>
      <c r="D5" t="s">
        <v>5</v>
      </c>
      <c r="E5" t="s">
        <v>286</v>
      </c>
      <c r="F5" t="s">
        <v>237</v>
      </c>
      <c r="G5" t="s">
        <v>236</v>
      </c>
      <c r="L5" t="s">
        <v>287</v>
      </c>
      <c r="S5" s="5">
        <v>18.3</v>
      </c>
      <c r="V5">
        <v>7.4999999999999997E-2</v>
      </c>
      <c r="W5" s="5">
        <v>1.3725000000000001</v>
      </c>
      <c r="X5" s="5">
        <v>16.927499999999998</v>
      </c>
      <c r="Y5" t="s">
        <v>26</v>
      </c>
      <c r="Z5" t="s">
        <v>27</v>
      </c>
    </row>
    <row r="6" spans="1:27" x14ac:dyDescent="0.25">
      <c r="A6">
        <v>4097</v>
      </c>
      <c r="B6" s="33">
        <v>42362</v>
      </c>
      <c r="C6" s="34">
        <v>0.62468933150463002</v>
      </c>
      <c r="D6" t="s">
        <v>5</v>
      </c>
      <c r="E6" t="s">
        <v>288</v>
      </c>
      <c r="F6" t="s">
        <v>131</v>
      </c>
      <c r="G6" t="s">
        <v>289</v>
      </c>
      <c r="L6" t="s">
        <v>290</v>
      </c>
      <c r="S6" s="5">
        <v>137.19999999999999</v>
      </c>
      <c r="V6">
        <v>7.4999999999999997E-2</v>
      </c>
      <c r="W6" s="5">
        <v>10.29</v>
      </c>
      <c r="X6" s="5">
        <v>126.91</v>
      </c>
      <c r="Y6" t="s">
        <v>26</v>
      </c>
      <c r="Z6" t="s">
        <v>115</v>
      </c>
    </row>
    <row r="7" spans="1:27" x14ac:dyDescent="0.25">
      <c r="A7">
        <v>4095</v>
      </c>
      <c r="B7" s="33">
        <v>42362</v>
      </c>
      <c r="C7" s="34">
        <v>0.57481864162037</v>
      </c>
      <c r="D7" t="s">
        <v>5</v>
      </c>
      <c r="E7" t="s">
        <v>291</v>
      </c>
      <c r="F7" t="s">
        <v>292</v>
      </c>
      <c r="G7" t="s">
        <v>293</v>
      </c>
      <c r="L7" t="s">
        <v>294</v>
      </c>
      <c r="S7" s="5">
        <v>14.9</v>
      </c>
      <c r="V7">
        <v>7.4999999999999997E-2</v>
      </c>
      <c r="W7" s="5">
        <v>1.1174999999999999</v>
      </c>
      <c r="X7" s="5">
        <v>13.782500000000001</v>
      </c>
      <c r="Y7" t="s">
        <v>26</v>
      </c>
      <c r="Z7" t="s">
        <v>27</v>
      </c>
    </row>
    <row r="8" spans="1:27" x14ac:dyDescent="0.25">
      <c r="A8">
        <v>4094</v>
      </c>
      <c r="B8" s="33">
        <v>42362</v>
      </c>
      <c r="C8" s="34">
        <v>0.54939494328703697</v>
      </c>
      <c r="D8" t="s">
        <v>5</v>
      </c>
      <c r="E8" t="s">
        <v>295</v>
      </c>
      <c r="F8" t="s">
        <v>110</v>
      </c>
      <c r="L8" t="s">
        <v>296</v>
      </c>
      <c r="V8">
        <v>7.4999999999999997E-2</v>
      </c>
      <c r="Y8" t="s">
        <v>25</v>
      </c>
      <c r="Z8" t="s">
        <v>27</v>
      </c>
    </row>
    <row r="9" spans="1:27" x14ac:dyDescent="0.25">
      <c r="A9">
        <v>4093</v>
      </c>
      <c r="B9" s="33">
        <v>42362</v>
      </c>
      <c r="C9" s="34">
        <v>0.54501234296296297</v>
      </c>
      <c r="D9" t="s">
        <v>5</v>
      </c>
      <c r="E9" t="s">
        <v>297</v>
      </c>
      <c r="F9" t="s">
        <v>298</v>
      </c>
      <c r="G9" t="s">
        <v>299</v>
      </c>
      <c r="L9" t="s">
        <v>300</v>
      </c>
      <c r="S9" s="5">
        <v>21.2</v>
      </c>
      <c r="V9">
        <v>7.4999999999999997E-2</v>
      </c>
      <c r="W9" s="5">
        <v>1.59</v>
      </c>
      <c r="X9" s="5">
        <v>19.61</v>
      </c>
      <c r="Y9" t="s">
        <v>26</v>
      </c>
      <c r="Z9" t="s">
        <v>27</v>
      </c>
    </row>
    <row r="10" spans="1:27" x14ac:dyDescent="0.25">
      <c r="A10">
        <v>4091</v>
      </c>
      <c r="B10" s="33">
        <v>42362</v>
      </c>
      <c r="C10" s="34">
        <v>0.51347809748842599</v>
      </c>
      <c r="D10" t="s">
        <v>5</v>
      </c>
      <c r="E10" t="s">
        <v>301</v>
      </c>
      <c r="F10" t="s">
        <v>302</v>
      </c>
      <c r="G10" t="s">
        <v>303</v>
      </c>
      <c r="L10" t="s">
        <v>304</v>
      </c>
      <c r="S10" s="5">
        <v>87.9</v>
      </c>
      <c r="V10">
        <v>7.4999999999999997E-2</v>
      </c>
      <c r="W10" s="5">
        <v>6.5925000000000002</v>
      </c>
      <c r="X10" s="5">
        <v>81.307500000000005</v>
      </c>
      <c r="Y10" t="s">
        <v>26</v>
      </c>
      <c r="Z10" t="s">
        <v>27</v>
      </c>
    </row>
    <row r="11" spans="1:27" x14ac:dyDescent="0.25">
      <c r="A11">
        <v>4088</v>
      </c>
      <c r="B11" s="33">
        <v>42362</v>
      </c>
      <c r="C11" s="34">
        <v>0.41335763487268501</v>
      </c>
      <c r="D11" t="s">
        <v>5</v>
      </c>
      <c r="E11" t="s">
        <v>305</v>
      </c>
      <c r="F11" t="s">
        <v>306</v>
      </c>
      <c r="G11" t="s">
        <v>307</v>
      </c>
      <c r="L11" t="s">
        <v>308</v>
      </c>
      <c r="S11" s="5">
        <v>16.850000000000001</v>
      </c>
      <c r="V11">
        <v>7.4999999999999997E-2</v>
      </c>
      <c r="W11" s="5">
        <v>1.2637499999999999</v>
      </c>
      <c r="X11" s="5">
        <v>15.58625</v>
      </c>
      <c r="Y11" t="s">
        <v>26</v>
      </c>
      <c r="Z11" t="s">
        <v>27</v>
      </c>
    </row>
    <row r="12" spans="1:27" x14ac:dyDescent="0.25">
      <c r="A12">
        <v>4087</v>
      </c>
      <c r="B12" s="33">
        <v>42362</v>
      </c>
      <c r="C12" s="34">
        <v>0.38263604049768501</v>
      </c>
      <c r="D12" t="s">
        <v>5</v>
      </c>
      <c r="E12" t="s">
        <v>309</v>
      </c>
      <c r="F12" t="s">
        <v>99</v>
      </c>
      <c r="G12" t="s">
        <v>100</v>
      </c>
      <c r="L12" t="s">
        <v>310</v>
      </c>
      <c r="S12" s="5">
        <v>13.45</v>
      </c>
      <c r="V12">
        <v>7.4999999999999997E-2</v>
      </c>
      <c r="W12" s="5">
        <v>1.00875</v>
      </c>
      <c r="X12" s="5">
        <v>12.44125</v>
      </c>
      <c r="Y12" t="s">
        <v>26</v>
      </c>
      <c r="Z12" t="s">
        <v>27</v>
      </c>
    </row>
    <row r="13" spans="1:27" x14ac:dyDescent="0.25">
      <c r="A13">
        <v>4086</v>
      </c>
      <c r="B13" s="33">
        <v>42362</v>
      </c>
      <c r="C13" s="34">
        <v>0.32771909810185201</v>
      </c>
      <c r="D13" t="s">
        <v>5</v>
      </c>
      <c r="E13" t="s">
        <v>311</v>
      </c>
      <c r="F13" t="s">
        <v>312</v>
      </c>
      <c r="G13" t="s">
        <v>292</v>
      </c>
      <c r="L13" t="s">
        <v>313</v>
      </c>
      <c r="S13" s="5">
        <v>24.2</v>
      </c>
      <c r="V13">
        <v>7.4999999999999997E-2</v>
      </c>
      <c r="W13" s="5">
        <v>1.8149999999999999</v>
      </c>
      <c r="X13" s="5">
        <v>22.385000000000002</v>
      </c>
      <c r="Y13" t="s">
        <v>26</v>
      </c>
      <c r="Z13" t="s">
        <v>27</v>
      </c>
    </row>
    <row r="14" spans="1:27" x14ac:dyDescent="0.25">
      <c r="A14">
        <v>4080</v>
      </c>
      <c r="B14" s="33">
        <v>42361</v>
      </c>
      <c r="C14" s="34">
        <v>0.70376959365740699</v>
      </c>
      <c r="D14" t="s">
        <v>5</v>
      </c>
      <c r="E14" t="s">
        <v>314</v>
      </c>
      <c r="F14" t="s">
        <v>315</v>
      </c>
      <c r="G14" t="s">
        <v>316</v>
      </c>
      <c r="L14" t="s">
        <v>317</v>
      </c>
      <c r="S14" s="5">
        <v>12</v>
      </c>
      <c r="V14">
        <v>7.4999999999999997E-2</v>
      </c>
      <c r="W14" s="5">
        <v>0.9</v>
      </c>
      <c r="X14" s="5">
        <v>11.1</v>
      </c>
      <c r="Y14" t="s">
        <v>26</v>
      </c>
      <c r="Z14" t="s">
        <v>27</v>
      </c>
    </row>
    <row r="15" spans="1:27" x14ac:dyDescent="0.25">
      <c r="A15">
        <v>4075</v>
      </c>
      <c r="B15" s="33">
        <v>42361</v>
      </c>
      <c r="C15" s="34">
        <v>0.55383827104166705</v>
      </c>
      <c r="D15" t="s">
        <v>5</v>
      </c>
      <c r="E15" t="s">
        <v>318</v>
      </c>
      <c r="F15" t="s">
        <v>31</v>
      </c>
      <c r="G15" t="s">
        <v>110</v>
      </c>
      <c r="L15" t="s">
        <v>319</v>
      </c>
      <c r="V15">
        <v>7.4999999999999997E-2</v>
      </c>
      <c r="Y15" t="s">
        <v>25</v>
      </c>
      <c r="Z15" t="s">
        <v>27</v>
      </c>
    </row>
    <row r="16" spans="1:27" x14ac:dyDescent="0.25">
      <c r="A16">
        <v>4071</v>
      </c>
      <c r="B16" s="33">
        <v>42361</v>
      </c>
      <c r="C16" s="34">
        <v>0.342310297418982</v>
      </c>
      <c r="D16" t="s">
        <v>5</v>
      </c>
      <c r="E16" t="s">
        <v>320</v>
      </c>
      <c r="F16" t="s">
        <v>312</v>
      </c>
      <c r="G16" t="s">
        <v>292</v>
      </c>
      <c r="L16" t="s">
        <v>321</v>
      </c>
      <c r="S16" s="5">
        <v>24.2</v>
      </c>
      <c r="V16">
        <v>7.4999999999999997E-2</v>
      </c>
      <c r="W16" s="5">
        <v>1.8149999999999999</v>
      </c>
      <c r="X16" s="5">
        <v>22.385000000000002</v>
      </c>
      <c r="Y16" t="s">
        <v>26</v>
      </c>
      <c r="Z16" t="s">
        <v>27</v>
      </c>
    </row>
    <row r="17" spans="1:26" x14ac:dyDescent="0.25">
      <c r="A17">
        <v>4067</v>
      </c>
      <c r="B17" s="33">
        <v>42361</v>
      </c>
      <c r="C17" s="34">
        <v>0.32978389628472199</v>
      </c>
      <c r="D17" t="s">
        <v>5</v>
      </c>
      <c r="E17" t="s">
        <v>322</v>
      </c>
      <c r="F17" t="s">
        <v>323</v>
      </c>
      <c r="G17" t="s">
        <v>110</v>
      </c>
      <c r="L17" t="s">
        <v>324</v>
      </c>
      <c r="S17" s="5">
        <v>19.399999999999999</v>
      </c>
      <c r="V17">
        <v>7.4999999999999997E-2</v>
      </c>
      <c r="W17" s="5">
        <v>1.4550000000000001</v>
      </c>
      <c r="X17" s="5">
        <v>17.945</v>
      </c>
      <c r="Y17" t="s">
        <v>26</v>
      </c>
      <c r="Z17" t="s">
        <v>27</v>
      </c>
    </row>
    <row r="18" spans="1:26" x14ac:dyDescent="0.25">
      <c r="A18">
        <v>4062</v>
      </c>
      <c r="B18" s="33">
        <v>42360</v>
      </c>
      <c r="C18" s="34">
        <v>0.97661220630787005</v>
      </c>
      <c r="D18" t="s">
        <v>5</v>
      </c>
      <c r="E18" t="s">
        <v>325</v>
      </c>
      <c r="F18" t="s">
        <v>207</v>
      </c>
      <c r="G18" t="s">
        <v>326</v>
      </c>
      <c r="L18" t="s">
        <v>327</v>
      </c>
      <c r="S18" s="5">
        <v>39.15</v>
      </c>
      <c r="V18">
        <v>7.4999999999999997E-2</v>
      </c>
      <c r="W18" s="5">
        <v>2.9362499999999998</v>
      </c>
      <c r="X18" s="5">
        <v>36.213749999999997</v>
      </c>
      <c r="Y18" t="s">
        <v>26</v>
      </c>
      <c r="Z18" t="s">
        <v>27</v>
      </c>
    </row>
    <row r="19" spans="1:26" x14ac:dyDescent="0.25">
      <c r="A19">
        <v>4058</v>
      </c>
      <c r="B19" s="33">
        <v>42360</v>
      </c>
      <c r="C19" s="34">
        <v>0.85303931057870397</v>
      </c>
      <c r="D19" t="s">
        <v>5</v>
      </c>
      <c r="E19" t="s">
        <v>328</v>
      </c>
      <c r="F19" t="s">
        <v>329</v>
      </c>
      <c r="G19" t="s">
        <v>145</v>
      </c>
      <c r="L19" t="s">
        <v>330</v>
      </c>
      <c r="S19" s="5">
        <v>14.9</v>
      </c>
      <c r="V19">
        <v>7.4999999999999997E-2</v>
      </c>
      <c r="W19" s="5">
        <v>1.1174999999999999</v>
      </c>
      <c r="X19" s="5">
        <v>13.782500000000001</v>
      </c>
      <c r="Y19" t="s">
        <v>26</v>
      </c>
      <c r="Z19" t="s">
        <v>27</v>
      </c>
    </row>
    <row r="20" spans="1:26" x14ac:dyDescent="0.25">
      <c r="A20">
        <v>4056</v>
      </c>
      <c r="B20" s="33">
        <v>42360</v>
      </c>
      <c r="C20" s="34">
        <v>0.79564509694444396</v>
      </c>
      <c r="D20" t="s">
        <v>5</v>
      </c>
      <c r="E20" t="s">
        <v>331</v>
      </c>
      <c r="F20" t="s">
        <v>332</v>
      </c>
      <c r="G20" t="s">
        <v>333</v>
      </c>
      <c r="L20" t="s">
        <v>334</v>
      </c>
      <c r="S20" s="5">
        <v>15.7</v>
      </c>
      <c r="V20">
        <v>7.4999999999999997E-2</v>
      </c>
      <c r="W20" s="5">
        <v>1.1775</v>
      </c>
      <c r="X20" s="5">
        <v>14.522500000000001</v>
      </c>
      <c r="Y20" t="s">
        <v>26</v>
      </c>
      <c r="Z20" t="s">
        <v>27</v>
      </c>
    </row>
    <row r="21" spans="1:26" x14ac:dyDescent="0.25">
      <c r="A21">
        <v>4053</v>
      </c>
      <c r="B21" s="33">
        <v>42360</v>
      </c>
      <c r="C21" s="34">
        <v>0.77369942971064798</v>
      </c>
      <c r="D21" t="s">
        <v>5</v>
      </c>
      <c r="E21" t="s">
        <v>335</v>
      </c>
      <c r="F21" t="s">
        <v>336</v>
      </c>
      <c r="L21" t="s">
        <v>337</v>
      </c>
      <c r="V21">
        <v>7.4999999999999997E-2</v>
      </c>
      <c r="Y21" t="s">
        <v>25</v>
      </c>
      <c r="Z21" t="s">
        <v>27</v>
      </c>
    </row>
    <row r="22" spans="1:26" x14ac:dyDescent="0.25">
      <c r="A22">
        <v>4051</v>
      </c>
      <c r="B22" s="33">
        <v>42360</v>
      </c>
      <c r="C22" s="34">
        <v>0.73118860831018495</v>
      </c>
      <c r="D22" t="s">
        <v>5</v>
      </c>
      <c r="E22" t="s">
        <v>338</v>
      </c>
      <c r="F22" t="s">
        <v>339</v>
      </c>
      <c r="G22" t="s">
        <v>152</v>
      </c>
      <c r="L22" t="s">
        <v>340</v>
      </c>
      <c r="S22" s="5">
        <v>9</v>
      </c>
      <c r="V22">
        <v>7.4999999999999997E-2</v>
      </c>
      <c r="W22" s="5">
        <v>0.67500000000000004</v>
      </c>
      <c r="X22" s="5">
        <v>8.3249999999999993</v>
      </c>
      <c r="Y22" t="s">
        <v>25</v>
      </c>
      <c r="Z22" t="s">
        <v>27</v>
      </c>
    </row>
    <row r="23" spans="1:26" x14ac:dyDescent="0.25">
      <c r="A23">
        <v>4048</v>
      </c>
      <c r="B23" s="33">
        <v>42360</v>
      </c>
      <c r="C23" s="34">
        <v>0.69163831140046295</v>
      </c>
      <c r="D23" t="s">
        <v>5</v>
      </c>
      <c r="E23" t="s">
        <v>341</v>
      </c>
      <c r="F23" t="s">
        <v>100</v>
      </c>
      <c r="G23" t="s">
        <v>99</v>
      </c>
      <c r="L23" t="s">
        <v>342</v>
      </c>
      <c r="S23" s="5">
        <v>13.45</v>
      </c>
      <c r="V23">
        <v>7.4999999999999997E-2</v>
      </c>
      <c r="W23" s="5">
        <v>1.00875</v>
      </c>
      <c r="X23" s="5">
        <v>12.44125</v>
      </c>
      <c r="Y23" t="s">
        <v>26</v>
      </c>
      <c r="Z23" t="s">
        <v>27</v>
      </c>
    </row>
    <row r="24" spans="1:26" x14ac:dyDescent="0.25">
      <c r="A24">
        <v>4046</v>
      </c>
      <c r="B24" s="33">
        <v>42360</v>
      </c>
      <c r="C24" s="34">
        <v>0.67733731740740699</v>
      </c>
      <c r="D24" t="s">
        <v>5</v>
      </c>
      <c r="E24" t="s">
        <v>343</v>
      </c>
      <c r="F24" t="s">
        <v>344</v>
      </c>
      <c r="L24" t="s">
        <v>345</v>
      </c>
      <c r="S24" s="5">
        <v>13.45</v>
      </c>
      <c r="V24">
        <v>7.4999999999999997E-2</v>
      </c>
      <c r="W24" s="5">
        <v>1.00875</v>
      </c>
      <c r="X24" s="5">
        <v>12.44125</v>
      </c>
      <c r="Y24" t="s">
        <v>26</v>
      </c>
      <c r="Z24" t="s">
        <v>27</v>
      </c>
    </row>
    <row r="25" spans="1:26" x14ac:dyDescent="0.25">
      <c r="A25">
        <v>4040</v>
      </c>
      <c r="B25" s="33">
        <v>42360</v>
      </c>
      <c r="C25" s="34">
        <v>0.47505940527777801</v>
      </c>
      <c r="D25" t="s">
        <v>5</v>
      </c>
      <c r="E25" t="s">
        <v>230</v>
      </c>
      <c r="F25" t="s">
        <v>231</v>
      </c>
      <c r="G25" t="s">
        <v>110</v>
      </c>
      <c r="L25" t="s">
        <v>346</v>
      </c>
      <c r="S25" s="5">
        <v>25</v>
      </c>
      <c r="V25">
        <v>7.4999999999999997E-2</v>
      </c>
      <c r="W25" s="5">
        <v>1.875</v>
      </c>
      <c r="X25" s="5">
        <v>23.125</v>
      </c>
      <c r="Y25" t="s">
        <v>26</v>
      </c>
      <c r="Z25" t="s">
        <v>115</v>
      </c>
    </row>
    <row r="26" spans="1:26" x14ac:dyDescent="0.25">
      <c r="A26">
        <v>4039</v>
      </c>
      <c r="B26" s="33">
        <v>42360</v>
      </c>
      <c r="C26" s="34">
        <v>0.41153611619212999</v>
      </c>
      <c r="D26" t="s">
        <v>5</v>
      </c>
      <c r="E26" t="s">
        <v>347</v>
      </c>
      <c r="F26" t="s">
        <v>348</v>
      </c>
      <c r="G26" t="s">
        <v>349</v>
      </c>
      <c r="L26" t="s">
        <v>350</v>
      </c>
      <c r="S26" s="5">
        <v>18.3</v>
      </c>
      <c r="V26">
        <v>7.4999999999999997E-2</v>
      </c>
      <c r="W26" s="5">
        <v>1.3725000000000001</v>
      </c>
      <c r="X26" s="5">
        <v>16.927499999999998</v>
      </c>
      <c r="Y26" t="s">
        <v>26</v>
      </c>
      <c r="Z26" t="s">
        <v>27</v>
      </c>
    </row>
    <row r="27" spans="1:26" x14ac:dyDescent="0.25">
      <c r="A27">
        <v>4034</v>
      </c>
      <c r="B27" s="33">
        <v>42360</v>
      </c>
      <c r="C27" s="34">
        <v>1.39536538310185E-2</v>
      </c>
      <c r="D27" t="s">
        <v>5</v>
      </c>
      <c r="E27" t="s">
        <v>351</v>
      </c>
      <c r="F27" t="s">
        <v>352</v>
      </c>
      <c r="G27" t="s">
        <v>231</v>
      </c>
      <c r="L27" t="s">
        <v>353</v>
      </c>
      <c r="S27" s="5">
        <v>13.45</v>
      </c>
      <c r="V27">
        <v>7.4999999999999997E-2</v>
      </c>
      <c r="W27" s="5">
        <v>1.00875</v>
      </c>
      <c r="X27" s="5">
        <v>12.44125</v>
      </c>
      <c r="Y27" t="s">
        <v>26</v>
      </c>
      <c r="Z27" t="s">
        <v>27</v>
      </c>
    </row>
    <row r="28" spans="1:26" x14ac:dyDescent="0.25">
      <c r="A28">
        <v>4033</v>
      </c>
      <c r="B28" s="33">
        <v>42360</v>
      </c>
      <c r="C28" s="34">
        <v>9.7098237847222206E-3</v>
      </c>
      <c r="D28" t="s">
        <v>5</v>
      </c>
      <c r="E28" t="s">
        <v>354</v>
      </c>
      <c r="F28" t="s">
        <v>352</v>
      </c>
      <c r="G28" t="s">
        <v>355</v>
      </c>
      <c r="L28" t="s">
        <v>356</v>
      </c>
      <c r="S28" s="5">
        <v>48.75</v>
      </c>
      <c r="V28">
        <v>7.4999999999999997E-2</v>
      </c>
      <c r="W28" s="5">
        <v>3.65625</v>
      </c>
      <c r="X28" s="5">
        <v>45.09375</v>
      </c>
      <c r="Y28" t="s">
        <v>26</v>
      </c>
      <c r="Z28" t="s">
        <v>27</v>
      </c>
    </row>
    <row r="29" spans="1:26" x14ac:dyDescent="0.25">
      <c r="A29">
        <v>4032</v>
      </c>
      <c r="B29" s="33">
        <v>42360</v>
      </c>
      <c r="C29" s="34">
        <v>6.1109788194444402E-4</v>
      </c>
      <c r="D29" t="s">
        <v>5</v>
      </c>
      <c r="E29" t="s">
        <v>357</v>
      </c>
      <c r="F29" t="s">
        <v>358</v>
      </c>
      <c r="G29" t="s">
        <v>145</v>
      </c>
      <c r="L29" t="s">
        <v>359</v>
      </c>
      <c r="S29" s="5">
        <v>18.03</v>
      </c>
      <c r="V29">
        <v>7.4999999999999997E-2</v>
      </c>
      <c r="W29" s="5">
        <v>1.35225</v>
      </c>
      <c r="X29" s="5">
        <v>16.67775</v>
      </c>
      <c r="Y29" t="s">
        <v>26</v>
      </c>
      <c r="Z29" t="s">
        <v>27</v>
      </c>
    </row>
    <row r="30" spans="1:26" x14ac:dyDescent="0.25">
      <c r="A30">
        <v>4031</v>
      </c>
      <c r="B30" s="33">
        <v>42359</v>
      </c>
      <c r="C30" s="34">
        <v>0.99816765218750003</v>
      </c>
      <c r="D30" t="s">
        <v>5</v>
      </c>
      <c r="E30" t="s">
        <v>360</v>
      </c>
      <c r="F30" t="s">
        <v>352</v>
      </c>
      <c r="G30" t="s">
        <v>361</v>
      </c>
      <c r="L30" t="s">
        <v>362</v>
      </c>
      <c r="S30" s="5">
        <v>21</v>
      </c>
      <c r="V30">
        <v>7.4999999999999997E-2</v>
      </c>
      <c r="W30" s="5">
        <v>1.575</v>
      </c>
      <c r="X30" s="5">
        <v>19.425000000000001</v>
      </c>
      <c r="Y30" t="s">
        <v>26</v>
      </c>
      <c r="Z30" t="s">
        <v>27</v>
      </c>
    </row>
    <row r="31" spans="1:26" x14ac:dyDescent="0.25">
      <c r="A31">
        <v>4030</v>
      </c>
      <c r="B31" s="33">
        <v>42359</v>
      </c>
      <c r="C31" s="34">
        <v>0.98223880695601895</v>
      </c>
      <c r="D31" t="s">
        <v>5</v>
      </c>
      <c r="E31" t="s">
        <v>363</v>
      </c>
      <c r="F31" t="s">
        <v>364</v>
      </c>
      <c r="L31" t="s">
        <v>365</v>
      </c>
      <c r="S31" s="5">
        <v>22</v>
      </c>
      <c r="V31">
        <v>7.4999999999999997E-2</v>
      </c>
      <c r="W31" s="5">
        <v>1.65</v>
      </c>
      <c r="X31" s="5">
        <v>20.350000000000001</v>
      </c>
      <c r="Y31" t="s">
        <v>26</v>
      </c>
      <c r="Z31" t="s">
        <v>366</v>
      </c>
    </row>
    <row r="32" spans="1:26" x14ac:dyDescent="0.25">
      <c r="A32">
        <v>4028</v>
      </c>
      <c r="B32" s="33">
        <v>42359</v>
      </c>
      <c r="C32" s="34">
        <v>0.97247085282407397</v>
      </c>
      <c r="D32" t="s">
        <v>5</v>
      </c>
      <c r="E32" t="s">
        <v>367</v>
      </c>
      <c r="F32" t="s">
        <v>368</v>
      </c>
      <c r="G32" t="s">
        <v>120</v>
      </c>
      <c r="L32" t="s">
        <v>369</v>
      </c>
      <c r="S32" s="5">
        <v>17.8</v>
      </c>
      <c r="V32">
        <v>7.4999999999999997E-2</v>
      </c>
      <c r="W32" s="5">
        <v>1.335</v>
      </c>
      <c r="X32" s="5">
        <v>16.465</v>
      </c>
      <c r="Y32" t="s">
        <v>26</v>
      </c>
      <c r="Z32" t="s">
        <v>27</v>
      </c>
    </row>
    <row r="33" spans="1:26" x14ac:dyDescent="0.25">
      <c r="A33">
        <v>4027</v>
      </c>
      <c r="B33" s="33">
        <v>42359</v>
      </c>
      <c r="C33" s="34">
        <v>0.94219390315972196</v>
      </c>
      <c r="D33" t="s">
        <v>5</v>
      </c>
      <c r="E33" t="s">
        <v>370</v>
      </c>
      <c r="F33" t="s">
        <v>371</v>
      </c>
      <c r="G33" t="s">
        <v>372</v>
      </c>
      <c r="L33" t="s">
        <v>373</v>
      </c>
      <c r="S33" s="5">
        <v>47.85</v>
      </c>
      <c r="V33">
        <v>7.4999999999999997E-2</v>
      </c>
      <c r="W33" s="5">
        <v>3.5887500000000001</v>
      </c>
      <c r="X33" s="5">
        <v>44.261249999999997</v>
      </c>
      <c r="Y33" t="s">
        <v>26</v>
      </c>
      <c r="Z33" t="s">
        <v>27</v>
      </c>
    </row>
    <row r="34" spans="1:26" x14ac:dyDescent="0.25">
      <c r="A34">
        <v>4017</v>
      </c>
      <c r="B34" s="33">
        <v>42359</v>
      </c>
      <c r="C34" s="34">
        <v>0.78334880067129598</v>
      </c>
      <c r="D34" t="s">
        <v>5</v>
      </c>
      <c r="E34" t="s">
        <v>374</v>
      </c>
      <c r="F34" t="s">
        <v>375</v>
      </c>
      <c r="G34" t="s">
        <v>352</v>
      </c>
      <c r="L34" t="s">
        <v>376</v>
      </c>
      <c r="S34" s="5">
        <v>10.75</v>
      </c>
      <c r="V34">
        <v>7.4999999999999997E-2</v>
      </c>
      <c r="W34" s="5">
        <v>0.80625000000000002</v>
      </c>
      <c r="X34" s="5">
        <v>9.9437499999999996</v>
      </c>
      <c r="Y34" t="s">
        <v>26</v>
      </c>
      <c r="Z34" t="s">
        <v>27</v>
      </c>
    </row>
    <row r="35" spans="1:26" x14ac:dyDescent="0.25">
      <c r="A35">
        <v>4016</v>
      </c>
      <c r="B35" s="33">
        <v>42359</v>
      </c>
      <c r="C35" s="34">
        <v>0.78048737476851804</v>
      </c>
      <c r="D35" t="s">
        <v>5</v>
      </c>
      <c r="E35" t="s">
        <v>377</v>
      </c>
      <c r="F35" t="s">
        <v>375</v>
      </c>
      <c r="L35" t="s">
        <v>378</v>
      </c>
      <c r="V35">
        <v>7.4999999999999997E-2</v>
      </c>
      <c r="Y35" t="s">
        <v>25</v>
      </c>
      <c r="Z35" t="s">
        <v>27</v>
      </c>
    </row>
    <row r="36" spans="1:26" x14ac:dyDescent="0.25">
      <c r="A36">
        <v>4012</v>
      </c>
      <c r="B36" s="33">
        <v>42359</v>
      </c>
      <c r="C36" s="34">
        <v>0.738853456886574</v>
      </c>
      <c r="D36" t="s">
        <v>5</v>
      </c>
      <c r="E36" t="s">
        <v>379</v>
      </c>
      <c r="F36" t="s">
        <v>110</v>
      </c>
      <c r="G36" t="s">
        <v>352</v>
      </c>
      <c r="L36" t="s">
        <v>380</v>
      </c>
      <c r="S36" s="5">
        <v>17.8</v>
      </c>
      <c r="V36">
        <v>7.4999999999999997E-2</v>
      </c>
      <c r="W36" s="5">
        <v>1.335</v>
      </c>
      <c r="X36" s="5">
        <v>16.465</v>
      </c>
      <c r="Y36" t="s">
        <v>26</v>
      </c>
      <c r="Z36" t="s">
        <v>27</v>
      </c>
    </row>
    <row r="37" spans="1:26" x14ac:dyDescent="0.25">
      <c r="A37">
        <v>4011</v>
      </c>
      <c r="B37" s="33">
        <v>42359</v>
      </c>
      <c r="C37" s="34">
        <v>0.73658994968750002</v>
      </c>
      <c r="D37" t="s">
        <v>5</v>
      </c>
      <c r="E37" t="s">
        <v>381</v>
      </c>
      <c r="F37" t="s">
        <v>382</v>
      </c>
      <c r="G37" t="s">
        <v>352</v>
      </c>
      <c r="L37" t="s">
        <v>383</v>
      </c>
      <c r="S37" s="5">
        <v>15.7</v>
      </c>
      <c r="V37">
        <v>7.4999999999999997E-2</v>
      </c>
      <c r="W37" s="5">
        <v>1.1775</v>
      </c>
      <c r="X37" s="5">
        <v>14.522500000000001</v>
      </c>
      <c r="Y37" t="s">
        <v>26</v>
      </c>
      <c r="Z37" t="s">
        <v>27</v>
      </c>
    </row>
    <row r="38" spans="1:26" x14ac:dyDescent="0.25">
      <c r="A38">
        <v>4010</v>
      </c>
      <c r="B38" s="33">
        <v>42359</v>
      </c>
      <c r="C38" s="34">
        <v>0.72987546180555596</v>
      </c>
      <c r="D38" t="s">
        <v>5</v>
      </c>
      <c r="E38" t="s">
        <v>384</v>
      </c>
      <c r="F38" t="s">
        <v>382</v>
      </c>
      <c r="G38" t="s">
        <v>352</v>
      </c>
      <c r="L38" t="s">
        <v>385</v>
      </c>
      <c r="V38">
        <v>7.4999999999999997E-2</v>
      </c>
      <c r="Y38" t="s">
        <v>25</v>
      </c>
      <c r="Z38" t="s">
        <v>27</v>
      </c>
    </row>
    <row r="39" spans="1:26" x14ac:dyDescent="0.25">
      <c r="A39">
        <v>4009</v>
      </c>
      <c r="B39" s="33">
        <v>42359</v>
      </c>
      <c r="C39" s="34">
        <v>0.72511732781250005</v>
      </c>
      <c r="D39" t="s">
        <v>5</v>
      </c>
      <c r="E39" t="s">
        <v>386</v>
      </c>
      <c r="F39" t="s">
        <v>131</v>
      </c>
      <c r="G39" t="s">
        <v>352</v>
      </c>
      <c r="L39" t="s">
        <v>387</v>
      </c>
      <c r="S39" s="5">
        <v>16.7</v>
      </c>
      <c r="V39">
        <v>7.4999999999999997E-2</v>
      </c>
      <c r="W39" s="5">
        <v>1.2524999999999999</v>
      </c>
      <c r="X39" s="5">
        <v>15.4475</v>
      </c>
      <c r="Y39" t="s">
        <v>26</v>
      </c>
      <c r="Z39" t="s">
        <v>366</v>
      </c>
    </row>
    <row r="40" spans="1:26" x14ac:dyDescent="0.25">
      <c r="A40">
        <v>4008</v>
      </c>
      <c r="B40" s="33">
        <v>42359</v>
      </c>
      <c r="C40" s="34">
        <v>0.72432135969907396</v>
      </c>
      <c r="D40" t="s">
        <v>5</v>
      </c>
      <c r="E40" t="s">
        <v>388</v>
      </c>
      <c r="F40" t="s">
        <v>110</v>
      </c>
      <c r="G40" t="s">
        <v>352</v>
      </c>
      <c r="L40" t="s">
        <v>389</v>
      </c>
      <c r="S40" s="5">
        <v>18.8</v>
      </c>
      <c r="V40">
        <v>7.4999999999999997E-2</v>
      </c>
      <c r="W40" s="5">
        <v>1.41</v>
      </c>
      <c r="X40" s="5">
        <v>17.39</v>
      </c>
      <c r="Y40" t="s">
        <v>26</v>
      </c>
      <c r="Z40" t="s">
        <v>366</v>
      </c>
    </row>
    <row r="41" spans="1:26" x14ac:dyDescent="0.25">
      <c r="A41">
        <v>4007</v>
      </c>
      <c r="B41" s="33">
        <v>42359</v>
      </c>
      <c r="C41" s="34">
        <v>0.72132948494213001</v>
      </c>
      <c r="D41" t="s">
        <v>5</v>
      </c>
      <c r="E41" t="s">
        <v>390</v>
      </c>
      <c r="F41" t="s">
        <v>131</v>
      </c>
      <c r="G41" t="s">
        <v>352</v>
      </c>
      <c r="L41" t="s">
        <v>391</v>
      </c>
      <c r="S41" s="5">
        <v>16.7</v>
      </c>
      <c r="V41">
        <v>7.4999999999999997E-2</v>
      </c>
      <c r="W41" s="5">
        <v>1.2524999999999999</v>
      </c>
      <c r="X41" s="5">
        <v>15.4475</v>
      </c>
      <c r="Y41" t="s">
        <v>26</v>
      </c>
      <c r="Z41" t="s">
        <v>366</v>
      </c>
    </row>
    <row r="42" spans="1:26" x14ac:dyDescent="0.25">
      <c r="A42">
        <v>4005</v>
      </c>
      <c r="B42" s="33">
        <v>42359</v>
      </c>
      <c r="C42" s="34">
        <v>0.71730847268518505</v>
      </c>
      <c r="D42" t="s">
        <v>5</v>
      </c>
      <c r="E42" t="s">
        <v>390</v>
      </c>
      <c r="F42" t="s">
        <v>131</v>
      </c>
      <c r="G42" t="s">
        <v>352</v>
      </c>
      <c r="L42" t="s">
        <v>392</v>
      </c>
      <c r="S42" s="5">
        <v>16.7</v>
      </c>
      <c r="V42">
        <v>7.4999999999999997E-2</v>
      </c>
      <c r="W42" s="5">
        <v>1.2524999999999999</v>
      </c>
      <c r="X42" s="5">
        <v>15.4475</v>
      </c>
      <c r="Y42" t="s">
        <v>26</v>
      </c>
      <c r="Z42" t="s">
        <v>366</v>
      </c>
    </row>
    <row r="43" spans="1:26" x14ac:dyDescent="0.25">
      <c r="A43">
        <v>4003</v>
      </c>
      <c r="B43" s="33">
        <v>42359</v>
      </c>
      <c r="C43" s="34">
        <v>0.66951366947916702</v>
      </c>
      <c r="D43" t="s">
        <v>5</v>
      </c>
      <c r="E43" t="s">
        <v>393</v>
      </c>
      <c r="F43" t="s">
        <v>131</v>
      </c>
      <c r="G43" t="s">
        <v>99</v>
      </c>
      <c r="L43" t="s">
        <v>394</v>
      </c>
      <c r="S43" s="5">
        <v>13.45</v>
      </c>
      <c r="V43">
        <v>7.4999999999999997E-2</v>
      </c>
      <c r="W43" s="5">
        <v>1.00875</v>
      </c>
      <c r="X43" s="5">
        <v>12.44125</v>
      </c>
      <c r="Y43" t="s">
        <v>26</v>
      </c>
      <c r="Z43" t="s">
        <v>27</v>
      </c>
    </row>
    <row r="44" spans="1:26" x14ac:dyDescent="0.25">
      <c r="A44">
        <v>4002</v>
      </c>
      <c r="B44" s="33">
        <v>42359</v>
      </c>
      <c r="C44" s="34">
        <v>0.63740865847222195</v>
      </c>
      <c r="D44" t="s">
        <v>5</v>
      </c>
      <c r="E44" t="s">
        <v>395</v>
      </c>
      <c r="F44" t="s">
        <v>382</v>
      </c>
      <c r="G44" t="s">
        <v>152</v>
      </c>
      <c r="L44" t="s">
        <v>396</v>
      </c>
      <c r="S44" s="5">
        <v>12</v>
      </c>
      <c r="V44">
        <v>7.4999999999999997E-2</v>
      </c>
      <c r="W44" s="5">
        <v>0.9</v>
      </c>
      <c r="X44" s="5">
        <v>11.1</v>
      </c>
      <c r="Y44" t="s">
        <v>26</v>
      </c>
      <c r="Z44" t="s">
        <v>27</v>
      </c>
    </row>
    <row r="45" spans="1:26" x14ac:dyDescent="0.25">
      <c r="A45">
        <v>4001</v>
      </c>
      <c r="B45" s="33">
        <v>42359</v>
      </c>
      <c r="C45" s="34">
        <v>0.62631207193286997</v>
      </c>
      <c r="D45" t="s">
        <v>5</v>
      </c>
      <c r="E45" t="s">
        <v>397</v>
      </c>
      <c r="F45" t="s">
        <v>398</v>
      </c>
      <c r="L45" t="s">
        <v>399</v>
      </c>
      <c r="S45" s="5">
        <v>8.5</v>
      </c>
      <c r="V45">
        <v>7.4999999999999997E-2</v>
      </c>
      <c r="W45" s="5">
        <v>0.63749999999999996</v>
      </c>
      <c r="X45" s="5">
        <v>7.8624999999999998</v>
      </c>
      <c r="Y45" t="s">
        <v>25</v>
      </c>
      <c r="Z45" t="s">
        <v>27</v>
      </c>
    </row>
    <row r="46" spans="1:26" x14ac:dyDescent="0.25">
      <c r="A46">
        <v>3999</v>
      </c>
      <c r="B46" s="33">
        <v>42359</v>
      </c>
      <c r="C46" s="34">
        <v>0.61051386545138897</v>
      </c>
      <c r="D46" t="s">
        <v>5</v>
      </c>
      <c r="E46" t="s">
        <v>400</v>
      </c>
      <c r="F46" t="s">
        <v>352</v>
      </c>
      <c r="G46" t="s">
        <v>231</v>
      </c>
      <c r="L46" t="s">
        <v>401</v>
      </c>
      <c r="S46" s="5">
        <v>15</v>
      </c>
      <c r="V46">
        <v>7.4999999999999997E-2</v>
      </c>
      <c r="W46" s="5">
        <v>1.125</v>
      </c>
      <c r="X46" s="5">
        <v>13.875</v>
      </c>
      <c r="Y46" t="s">
        <v>25</v>
      </c>
      <c r="Z46" t="s">
        <v>115</v>
      </c>
    </row>
    <row r="47" spans="1:26" x14ac:dyDescent="0.25">
      <c r="A47">
        <v>3996</v>
      </c>
      <c r="B47" s="33">
        <v>42359</v>
      </c>
      <c r="C47" s="34">
        <v>0.55848483136574101</v>
      </c>
      <c r="D47" t="s">
        <v>5</v>
      </c>
      <c r="E47" t="s">
        <v>402</v>
      </c>
      <c r="F47" t="s">
        <v>403</v>
      </c>
      <c r="G47" t="s">
        <v>398</v>
      </c>
      <c r="L47" t="s">
        <v>404</v>
      </c>
      <c r="S47" s="5">
        <v>10.25</v>
      </c>
      <c r="V47">
        <v>7.4999999999999997E-2</v>
      </c>
      <c r="W47" s="5">
        <v>0.76875000000000004</v>
      </c>
      <c r="X47" s="5">
        <v>9.4812499999999993</v>
      </c>
      <c r="Y47" t="s">
        <v>26</v>
      </c>
      <c r="Z47" t="s">
        <v>27</v>
      </c>
    </row>
    <row r="48" spans="1:26" x14ac:dyDescent="0.25">
      <c r="A48">
        <v>3993</v>
      </c>
      <c r="B48" s="33">
        <v>42359</v>
      </c>
      <c r="C48" s="34">
        <v>0.52412823973379596</v>
      </c>
      <c r="D48" t="s">
        <v>5</v>
      </c>
      <c r="E48" t="s">
        <v>400</v>
      </c>
      <c r="F48" t="s">
        <v>352</v>
      </c>
      <c r="G48" t="s">
        <v>231</v>
      </c>
      <c r="L48" t="s">
        <v>405</v>
      </c>
      <c r="V48">
        <v>7.4999999999999997E-2</v>
      </c>
      <c r="Y48" t="s">
        <v>25</v>
      </c>
      <c r="Z48" t="s">
        <v>115</v>
      </c>
    </row>
    <row r="49" spans="1:26" x14ac:dyDescent="0.25">
      <c r="A49">
        <v>3976</v>
      </c>
      <c r="B49" s="33">
        <v>42359</v>
      </c>
      <c r="C49" s="34">
        <v>0.15876271211805601</v>
      </c>
      <c r="D49" t="s">
        <v>5</v>
      </c>
      <c r="E49" t="s">
        <v>406</v>
      </c>
      <c r="F49" t="s">
        <v>407</v>
      </c>
      <c r="G49" t="s">
        <v>403</v>
      </c>
      <c r="L49" t="s">
        <v>408</v>
      </c>
      <c r="S49" s="5">
        <v>13.45</v>
      </c>
      <c r="V49">
        <v>7.4999999999999997E-2</v>
      </c>
      <c r="W49" s="5">
        <v>1.00875</v>
      </c>
      <c r="X49" s="5">
        <v>12.44125</v>
      </c>
      <c r="Y49" t="s">
        <v>26</v>
      </c>
      <c r="Z49" t="s">
        <v>27</v>
      </c>
    </row>
    <row r="50" spans="1:26" x14ac:dyDescent="0.25">
      <c r="A50">
        <v>3974</v>
      </c>
      <c r="B50" s="33">
        <v>42359</v>
      </c>
      <c r="C50" s="34">
        <v>1.33309534722222E-3</v>
      </c>
      <c r="D50" t="s">
        <v>5</v>
      </c>
      <c r="E50" t="s">
        <v>409</v>
      </c>
      <c r="F50" t="s">
        <v>410</v>
      </c>
      <c r="L50" t="s">
        <v>411</v>
      </c>
      <c r="S50" s="5">
        <v>25.65</v>
      </c>
      <c r="V50">
        <v>7.4999999999999997E-2</v>
      </c>
      <c r="W50" s="5">
        <v>1.9237500000000001</v>
      </c>
      <c r="X50" s="5">
        <v>23.72625</v>
      </c>
      <c r="Y50" t="s">
        <v>26</v>
      </c>
      <c r="Z50" t="s">
        <v>366</v>
      </c>
    </row>
    <row r="51" spans="1:26" x14ac:dyDescent="0.25">
      <c r="A51">
        <v>3965</v>
      </c>
      <c r="B51" s="33">
        <v>42358</v>
      </c>
      <c r="C51" s="34">
        <v>0.13939957677083301</v>
      </c>
      <c r="D51" t="s">
        <v>5</v>
      </c>
      <c r="E51" t="s">
        <v>412</v>
      </c>
      <c r="F51" t="s">
        <v>368</v>
      </c>
      <c r="G51" t="s">
        <v>145</v>
      </c>
      <c r="L51" t="s">
        <v>413</v>
      </c>
      <c r="S51" s="5">
        <v>14.9</v>
      </c>
      <c r="V51">
        <v>7.4999999999999997E-2</v>
      </c>
      <c r="W51" s="5">
        <v>1.1174999999999999</v>
      </c>
      <c r="X51" s="5">
        <v>13.782500000000001</v>
      </c>
      <c r="Y51" t="s">
        <v>26</v>
      </c>
      <c r="Z51" t="s">
        <v>27</v>
      </c>
    </row>
    <row r="52" spans="1:26" x14ac:dyDescent="0.25">
      <c r="A52">
        <v>3964</v>
      </c>
      <c r="B52" s="33">
        <v>42358</v>
      </c>
      <c r="C52" s="34">
        <v>0.131333682719907</v>
      </c>
      <c r="D52" t="s">
        <v>5</v>
      </c>
      <c r="E52" t="s">
        <v>414</v>
      </c>
      <c r="F52" t="s">
        <v>415</v>
      </c>
      <c r="G52" t="s">
        <v>416</v>
      </c>
      <c r="L52" t="s">
        <v>417</v>
      </c>
      <c r="S52" s="5">
        <v>26.62</v>
      </c>
      <c r="V52">
        <v>7.4999999999999997E-2</v>
      </c>
      <c r="W52" s="5">
        <v>1.9964999999999999</v>
      </c>
      <c r="X52" s="5">
        <v>24.6235</v>
      </c>
      <c r="Y52" t="s">
        <v>26</v>
      </c>
      <c r="Z52" t="s">
        <v>27</v>
      </c>
    </row>
    <row r="53" spans="1:26" x14ac:dyDescent="0.25">
      <c r="A53">
        <v>3963</v>
      </c>
      <c r="B53" s="33">
        <v>42358</v>
      </c>
      <c r="C53" s="34">
        <v>0.119348634756944</v>
      </c>
      <c r="D53" t="s">
        <v>5</v>
      </c>
      <c r="E53" t="s">
        <v>418</v>
      </c>
      <c r="F53" t="s">
        <v>403</v>
      </c>
      <c r="G53" t="s">
        <v>419</v>
      </c>
      <c r="L53" t="s">
        <v>420</v>
      </c>
      <c r="S53" s="5">
        <v>14.9</v>
      </c>
      <c r="V53">
        <v>7.4999999999999997E-2</v>
      </c>
      <c r="W53" s="5">
        <v>1.1174999999999999</v>
      </c>
      <c r="X53" s="5">
        <v>13.782500000000001</v>
      </c>
      <c r="Y53" t="s">
        <v>26</v>
      </c>
      <c r="Z53" t="s">
        <v>27</v>
      </c>
    </row>
    <row r="54" spans="1:26" x14ac:dyDescent="0.25">
      <c r="A54">
        <v>3958</v>
      </c>
      <c r="B54" s="33">
        <v>42357</v>
      </c>
      <c r="C54" s="34">
        <v>0.91849276105324096</v>
      </c>
      <c r="D54" t="s">
        <v>5</v>
      </c>
      <c r="E54" t="s">
        <v>421</v>
      </c>
      <c r="F54" t="s">
        <v>422</v>
      </c>
      <c r="G54" t="s">
        <v>423</v>
      </c>
      <c r="L54" t="s">
        <v>424</v>
      </c>
      <c r="S54" s="5">
        <v>14.9</v>
      </c>
      <c r="V54">
        <v>7.4999999999999997E-2</v>
      </c>
      <c r="W54" s="5">
        <v>1.1174999999999999</v>
      </c>
      <c r="X54" s="5">
        <v>13.782500000000001</v>
      </c>
      <c r="Y54" t="s">
        <v>26</v>
      </c>
      <c r="Z54" t="s">
        <v>27</v>
      </c>
    </row>
    <row r="55" spans="1:26" x14ac:dyDescent="0.25">
      <c r="A55">
        <v>3954</v>
      </c>
      <c r="B55" s="33">
        <v>42357</v>
      </c>
      <c r="C55" s="34">
        <v>0.79561871829861097</v>
      </c>
      <c r="D55" t="s">
        <v>5</v>
      </c>
      <c r="E55" t="s">
        <v>425</v>
      </c>
      <c r="F55" t="s">
        <v>426</v>
      </c>
      <c r="G55" t="s">
        <v>427</v>
      </c>
      <c r="L55" t="s">
        <v>428</v>
      </c>
      <c r="S55" s="5">
        <v>12</v>
      </c>
      <c r="V55">
        <v>7.4999999999999997E-2</v>
      </c>
      <c r="W55" s="5">
        <v>0.9</v>
      </c>
      <c r="X55" s="5">
        <v>11.1</v>
      </c>
      <c r="Y55" t="s">
        <v>26</v>
      </c>
      <c r="Z55" t="s">
        <v>27</v>
      </c>
    </row>
    <row r="56" spans="1:26" x14ac:dyDescent="0.25">
      <c r="A56">
        <v>3953</v>
      </c>
      <c r="B56" s="33">
        <v>42357</v>
      </c>
      <c r="C56" s="34">
        <v>0.78217485195601799</v>
      </c>
      <c r="D56" t="s">
        <v>5</v>
      </c>
      <c r="E56" t="s">
        <v>429</v>
      </c>
      <c r="F56" t="s">
        <v>403</v>
      </c>
      <c r="G56" t="s">
        <v>407</v>
      </c>
      <c r="L56" t="s">
        <v>430</v>
      </c>
      <c r="S56" s="5">
        <v>13.45</v>
      </c>
      <c r="V56">
        <v>7.4999999999999997E-2</v>
      </c>
      <c r="W56" s="5">
        <v>1.00875</v>
      </c>
      <c r="X56" s="5">
        <v>12.44125</v>
      </c>
      <c r="Y56" t="s">
        <v>26</v>
      </c>
      <c r="Z56" t="s">
        <v>27</v>
      </c>
    </row>
    <row r="57" spans="1:26" x14ac:dyDescent="0.25">
      <c r="A57">
        <v>3950</v>
      </c>
      <c r="B57" s="33">
        <v>42357</v>
      </c>
      <c r="C57" s="34">
        <v>0.69935929587962997</v>
      </c>
      <c r="D57" t="s">
        <v>5</v>
      </c>
      <c r="E57" t="s">
        <v>431</v>
      </c>
      <c r="F57" t="s">
        <v>432</v>
      </c>
      <c r="G57" t="s">
        <v>349</v>
      </c>
      <c r="L57" t="s">
        <v>433</v>
      </c>
      <c r="S57" s="5">
        <v>8.5</v>
      </c>
      <c r="V57">
        <v>7.4999999999999997E-2</v>
      </c>
      <c r="W57" s="5">
        <v>0.63749999999999996</v>
      </c>
      <c r="X57" s="5">
        <v>7.8624999999999998</v>
      </c>
      <c r="Y57" t="s">
        <v>26</v>
      </c>
      <c r="Z57" t="s">
        <v>27</v>
      </c>
    </row>
    <row r="58" spans="1:26" x14ac:dyDescent="0.25">
      <c r="A58">
        <v>3947</v>
      </c>
      <c r="B58" s="33">
        <v>42357</v>
      </c>
      <c r="C58" s="34">
        <v>0.620412094872685</v>
      </c>
      <c r="D58" t="s">
        <v>5</v>
      </c>
      <c r="E58" t="s">
        <v>434</v>
      </c>
      <c r="F58" t="s">
        <v>435</v>
      </c>
      <c r="G58" t="s">
        <v>24</v>
      </c>
      <c r="L58" t="s">
        <v>436</v>
      </c>
      <c r="S58" s="5">
        <v>50.25</v>
      </c>
      <c r="V58">
        <v>7.4999999999999997E-2</v>
      </c>
      <c r="W58" s="5">
        <v>3.7687499999999998</v>
      </c>
      <c r="X58" s="5">
        <v>46.481250000000003</v>
      </c>
      <c r="Y58" t="s">
        <v>26</v>
      </c>
      <c r="Z58" t="s">
        <v>366</v>
      </c>
    </row>
    <row r="59" spans="1:26" x14ac:dyDescent="0.25">
      <c r="A59">
        <v>3943</v>
      </c>
      <c r="B59" s="33">
        <v>42357</v>
      </c>
      <c r="C59" s="34">
        <v>0.54369725089120402</v>
      </c>
      <c r="D59" t="s">
        <v>5</v>
      </c>
      <c r="E59" t="s">
        <v>301</v>
      </c>
      <c r="F59" t="s">
        <v>302</v>
      </c>
      <c r="G59" t="s">
        <v>303</v>
      </c>
      <c r="L59" t="s">
        <v>437</v>
      </c>
      <c r="S59" s="5">
        <v>87.9</v>
      </c>
      <c r="V59">
        <v>7.4999999999999997E-2</v>
      </c>
      <c r="W59" s="5">
        <v>6.5925000000000002</v>
      </c>
      <c r="X59" s="5">
        <v>81.307500000000005</v>
      </c>
      <c r="Y59" t="s">
        <v>26</v>
      </c>
      <c r="Z59" t="s">
        <v>27</v>
      </c>
    </row>
    <row r="60" spans="1:26" x14ac:dyDescent="0.25">
      <c r="A60">
        <v>3939</v>
      </c>
      <c r="B60" s="33">
        <v>42357</v>
      </c>
      <c r="C60" s="34">
        <v>0.36424149265046302</v>
      </c>
      <c r="D60" t="s">
        <v>5</v>
      </c>
      <c r="E60" t="s">
        <v>438</v>
      </c>
      <c r="F60" t="s">
        <v>439</v>
      </c>
      <c r="G60" t="s">
        <v>293</v>
      </c>
      <c r="L60" t="s">
        <v>440</v>
      </c>
      <c r="S60" s="5">
        <v>19.75</v>
      </c>
      <c r="V60">
        <v>7.4999999999999997E-2</v>
      </c>
      <c r="W60" s="5">
        <v>1.48125</v>
      </c>
      <c r="X60" s="5">
        <v>18.268750000000001</v>
      </c>
      <c r="Y60" t="s">
        <v>26</v>
      </c>
      <c r="Z60" t="s">
        <v>27</v>
      </c>
    </row>
    <row r="61" spans="1:26" x14ac:dyDescent="0.25">
      <c r="A61">
        <v>3938</v>
      </c>
      <c r="B61" s="33">
        <v>42357</v>
      </c>
      <c r="C61" s="34">
        <v>0.31963236432870401</v>
      </c>
      <c r="D61" t="s">
        <v>5</v>
      </c>
      <c r="E61" t="s">
        <v>441</v>
      </c>
      <c r="F61" t="s">
        <v>407</v>
      </c>
      <c r="G61" t="s">
        <v>423</v>
      </c>
      <c r="L61" t="s">
        <v>442</v>
      </c>
      <c r="S61" s="5">
        <v>13.45</v>
      </c>
      <c r="V61">
        <v>7.4999999999999997E-2</v>
      </c>
      <c r="W61" s="5">
        <v>1.00875</v>
      </c>
      <c r="X61" s="5">
        <v>12.44125</v>
      </c>
      <c r="Y61" t="s">
        <v>26</v>
      </c>
      <c r="Z61" t="s">
        <v>27</v>
      </c>
    </row>
    <row r="62" spans="1:26" x14ac:dyDescent="0.25">
      <c r="A62">
        <v>3937</v>
      </c>
      <c r="B62" s="33">
        <v>42357</v>
      </c>
      <c r="C62" s="34">
        <v>0.28280693399305601</v>
      </c>
      <c r="D62" t="s">
        <v>5</v>
      </c>
      <c r="E62" t="s">
        <v>443</v>
      </c>
      <c r="F62" t="s">
        <v>444</v>
      </c>
      <c r="G62" t="s">
        <v>445</v>
      </c>
      <c r="L62" t="s">
        <v>446</v>
      </c>
      <c r="S62" s="5">
        <v>29.9</v>
      </c>
      <c r="V62">
        <v>7.4999999999999997E-2</v>
      </c>
      <c r="W62" s="5">
        <v>2.2425000000000002</v>
      </c>
      <c r="X62" s="5">
        <v>27.657499999999999</v>
      </c>
      <c r="Y62" t="s">
        <v>26</v>
      </c>
      <c r="Z62" t="s">
        <v>27</v>
      </c>
    </row>
    <row r="63" spans="1:26" x14ac:dyDescent="0.25">
      <c r="A63">
        <v>3935</v>
      </c>
      <c r="B63" s="33">
        <v>42357</v>
      </c>
      <c r="C63" s="34">
        <v>0.17006226469907401</v>
      </c>
      <c r="D63" t="s">
        <v>5</v>
      </c>
      <c r="E63" t="s">
        <v>447</v>
      </c>
      <c r="F63" t="s">
        <v>448</v>
      </c>
      <c r="G63" t="s">
        <v>361</v>
      </c>
      <c r="L63" t="s">
        <v>449</v>
      </c>
      <c r="S63" s="5">
        <v>39.479999999999997</v>
      </c>
      <c r="V63">
        <v>7.4999999999999997E-2</v>
      </c>
      <c r="W63" s="5">
        <v>2.9609999999999999</v>
      </c>
      <c r="X63" s="5">
        <v>36.518999999999998</v>
      </c>
      <c r="Y63" t="s">
        <v>26</v>
      </c>
      <c r="Z63" t="s">
        <v>27</v>
      </c>
    </row>
    <row r="64" spans="1:26" x14ac:dyDescent="0.25">
      <c r="A64">
        <v>3933</v>
      </c>
      <c r="B64" s="33">
        <v>42357</v>
      </c>
      <c r="C64" s="34">
        <v>0.127020508148148</v>
      </c>
      <c r="D64" t="s">
        <v>5</v>
      </c>
      <c r="E64" t="s">
        <v>450</v>
      </c>
      <c r="F64" t="s">
        <v>361</v>
      </c>
      <c r="G64" t="s">
        <v>451</v>
      </c>
      <c r="L64" t="s">
        <v>452</v>
      </c>
      <c r="S64" s="5">
        <v>13.45</v>
      </c>
      <c r="V64">
        <v>7.4999999999999997E-2</v>
      </c>
      <c r="W64" s="5">
        <v>1.00875</v>
      </c>
      <c r="X64" s="5">
        <v>12.44125</v>
      </c>
      <c r="Y64" t="s">
        <v>26</v>
      </c>
      <c r="Z64" t="s">
        <v>27</v>
      </c>
    </row>
    <row r="65" spans="1:27" x14ac:dyDescent="0.25">
      <c r="A65">
        <v>3930</v>
      </c>
      <c r="B65" s="33">
        <v>42357</v>
      </c>
      <c r="C65" s="34">
        <v>0.114587928414352</v>
      </c>
      <c r="D65" t="s">
        <v>5</v>
      </c>
      <c r="E65" t="s">
        <v>453</v>
      </c>
      <c r="F65" t="s">
        <v>454</v>
      </c>
      <c r="G65" t="s">
        <v>455</v>
      </c>
      <c r="L65" t="s">
        <v>456</v>
      </c>
      <c r="S65" s="5">
        <v>21.2</v>
      </c>
      <c r="V65">
        <v>7.4999999999999997E-2</v>
      </c>
      <c r="W65" s="5">
        <v>1.59</v>
      </c>
      <c r="X65" s="5">
        <v>19.61</v>
      </c>
      <c r="Y65" t="s">
        <v>26</v>
      </c>
      <c r="Z65" t="s">
        <v>27</v>
      </c>
    </row>
    <row r="66" spans="1:27" x14ac:dyDescent="0.25">
      <c r="A66">
        <v>3924</v>
      </c>
      <c r="B66" s="33">
        <v>42357</v>
      </c>
      <c r="C66" s="34">
        <v>3.1624863101851801E-2</v>
      </c>
      <c r="D66" t="s">
        <v>5</v>
      </c>
      <c r="E66" t="s">
        <v>457</v>
      </c>
      <c r="F66" t="s">
        <v>458</v>
      </c>
      <c r="G66" t="s">
        <v>459</v>
      </c>
      <c r="L66" t="s">
        <v>460</v>
      </c>
      <c r="S66" s="5">
        <v>31.35</v>
      </c>
      <c r="V66">
        <v>7.4999999999999997E-2</v>
      </c>
      <c r="W66" s="5">
        <v>2.3512499999999998</v>
      </c>
      <c r="X66" s="5">
        <v>28.998750000000001</v>
      </c>
      <c r="Y66" t="s">
        <v>26</v>
      </c>
      <c r="Z66" t="s">
        <v>27</v>
      </c>
    </row>
    <row r="67" spans="1:27" x14ac:dyDescent="0.25">
      <c r="A67">
        <v>3921</v>
      </c>
      <c r="B67" s="33">
        <v>42357</v>
      </c>
      <c r="C67" s="34">
        <v>1.4793682893518499E-2</v>
      </c>
      <c r="D67" t="s">
        <v>5</v>
      </c>
      <c r="E67" t="s">
        <v>461</v>
      </c>
      <c r="F67" t="s">
        <v>462</v>
      </c>
      <c r="G67" t="s">
        <v>463</v>
      </c>
      <c r="L67" t="s">
        <v>464</v>
      </c>
      <c r="S67" s="5">
        <v>19.75</v>
      </c>
      <c r="V67">
        <v>7.4999999999999997E-2</v>
      </c>
      <c r="W67" s="5">
        <v>1.48125</v>
      </c>
      <c r="X67" s="5">
        <v>18.268750000000001</v>
      </c>
      <c r="Y67" t="s">
        <v>26</v>
      </c>
      <c r="Z67" t="s">
        <v>27</v>
      </c>
    </row>
    <row r="69" spans="1:27" x14ac:dyDescent="0.25">
      <c r="O69" s="3" t="s">
        <v>128</v>
      </c>
      <c r="S69" s="6">
        <f>SUM(S2:S67)</f>
        <v>1443.0800000000006</v>
      </c>
      <c r="T69" s="3"/>
      <c r="U69" s="3"/>
      <c r="V69" s="3"/>
      <c r="W69" s="6">
        <f>SUM(W2:W67)</f>
        <v>108.23100000000005</v>
      </c>
      <c r="X69" s="6">
        <f>SUM(X2:X67)</f>
        <v>1334.8490000000002</v>
      </c>
    </row>
    <row r="71" spans="1:27" x14ac:dyDescent="0.25">
      <c r="B71" s="33">
        <v>42342</v>
      </c>
      <c r="O71" t="s">
        <v>474</v>
      </c>
      <c r="U71" s="5">
        <v>12</v>
      </c>
      <c r="W71" s="5">
        <v>0</v>
      </c>
      <c r="X71" s="5">
        <v>12</v>
      </c>
    </row>
    <row r="72" spans="1:27" x14ac:dyDescent="0.25">
      <c r="B72" s="49">
        <v>42343</v>
      </c>
      <c r="C72" s="50"/>
      <c r="D72" s="51" t="s">
        <v>5</v>
      </c>
      <c r="E72" s="51" t="s">
        <v>475</v>
      </c>
      <c r="F72" s="51" t="s">
        <v>468</v>
      </c>
      <c r="G72" s="51" t="s">
        <v>476</v>
      </c>
      <c r="H72" s="51"/>
      <c r="I72" s="51"/>
      <c r="J72" s="51"/>
      <c r="K72" s="51"/>
      <c r="L72" s="52">
        <v>107875</v>
      </c>
      <c r="M72" s="51"/>
      <c r="N72" s="51"/>
      <c r="O72" s="51" t="s">
        <v>479</v>
      </c>
      <c r="P72" s="51"/>
      <c r="Q72" s="51"/>
      <c r="R72" s="51"/>
      <c r="S72" s="53">
        <v>33.35</v>
      </c>
      <c r="T72" s="51"/>
      <c r="U72" s="53">
        <v>33.35</v>
      </c>
      <c r="V72" s="51">
        <v>7.4999999999999997E-2</v>
      </c>
      <c r="W72" s="53">
        <f>U72*V72</f>
        <v>2.5012500000000002</v>
      </c>
      <c r="X72" s="53">
        <f>U72-W72</f>
        <v>30.848750000000003</v>
      </c>
      <c r="Y72" s="51" t="s">
        <v>26</v>
      </c>
      <c r="Z72" s="51" t="s">
        <v>477</v>
      </c>
      <c r="AA72" s="51" t="s">
        <v>478</v>
      </c>
    </row>
    <row r="73" spans="1:27" x14ac:dyDescent="0.25">
      <c r="A73">
        <v>3310</v>
      </c>
      <c r="B73" s="33">
        <v>42343</v>
      </c>
      <c r="C73" s="54">
        <v>2.2484740127314801E-2</v>
      </c>
      <c r="D73" t="s">
        <v>5</v>
      </c>
      <c r="E73" t="s">
        <v>480</v>
      </c>
      <c r="F73" t="s">
        <v>481</v>
      </c>
      <c r="G73" t="s">
        <v>482</v>
      </c>
      <c r="L73" s="55">
        <v>124291</v>
      </c>
      <c r="O73" s="51" t="s">
        <v>479</v>
      </c>
      <c r="S73" s="5">
        <v>85.52</v>
      </c>
      <c r="T73" s="5">
        <v>82.52</v>
      </c>
      <c r="U73" s="5">
        <f>T73-S73</f>
        <v>-3</v>
      </c>
      <c r="V73">
        <v>7.4999999999999997E-2</v>
      </c>
      <c r="W73" s="5">
        <f>U73*V73</f>
        <v>-0.22499999999999998</v>
      </c>
      <c r="X73" s="5">
        <f>U73-W73</f>
        <v>-2.7749999999999999</v>
      </c>
      <c r="Y73" t="s">
        <v>26</v>
      </c>
      <c r="Z73" t="s">
        <v>366</v>
      </c>
      <c r="AA73" t="s">
        <v>483</v>
      </c>
    </row>
    <row r="74" spans="1:27" x14ac:dyDescent="0.25">
      <c r="A74">
        <v>3426</v>
      </c>
      <c r="B74" s="33">
        <v>42346</v>
      </c>
      <c r="C74" s="54">
        <v>0.83824208914351905</v>
      </c>
      <c r="D74" t="s">
        <v>5</v>
      </c>
      <c r="E74" t="s">
        <v>484</v>
      </c>
      <c r="F74" t="s">
        <v>485</v>
      </c>
      <c r="G74" t="s">
        <v>199</v>
      </c>
      <c r="L74" s="55">
        <v>257129</v>
      </c>
      <c r="O74" s="51" t="s">
        <v>479</v>
      </c>
      <c r="S74" s="5">
        <v>12</v>
      </c>
      <c r="T74" s="5">
        <v>13.45</v>
      </c>
      <c r="U74" s="5">
        <f>T74-S74</f>
        <v>1.4499999999999993</v>
      </c>
      <c r="V74">
        <v>7.4999999999999997E-2</v>
      </c>
      <c r="W74" s="5">
        <f>U74*V74</f>
        <v>0.10874999999999994</v>
      </c>
      <c r="X74" s="5">
        <f>U74-W74</f>
        <v>1.3412499999999994</v>
      </c>
      <c r="Y74" t="s">
        <v>26</v>
      </c>
      <c r="Z74" t="s">
        <v>27</v>
      </c>
      <c r="AA74" t="s">
        <v>486</v>
      </c>
    </row>
    <row r="75" spans="1:27" x14ac:dyDescent="0.25">
      <c r="A75" s="58">
        <v>3787</v>
      </c>
      <c r="B75" s="59">
        <v>42353</v>
      </c>
      <c r="C75" s="60">
        <v>0.91886994915509301</v>
      </c>
      <c r="D75" s="58" t="s">
        <v>5</v>
      </c>
      <c r="E75" s="58" t="s">
        <v>487</v>
      </c>
      <c r="F75" s="58" t="s">
        <v>488</v>
      </c>
      <c r="G75" s="58" t="s">
        <v>489</v>
      </c>
      <c r="H75" s="58"/>
      <c r="I75" s="58"/>
      <c r="J75" s="58"/>
      <c r="K75" s="58"/>
      <c r="L75" s="62">
        <v>563899</v>
      </c>
      <c r="M75" s="58"/>
      <c r="N75" s="58"/>
      <c r="O75" s="51" t="s">
        <v>491</v>
      </c>
      <c r="P75" s="58"/>
      <c r="Q75" s="58"/>
      <c r="R75" s="58"/>
      <c r="S75" s="61">
        <v>71.37</v>
      </c>
      <c r="T75" s="61">
        <v>77.87</v>
      </c>
      <c r="U75" s="61">
        <f>T75-S75</f>
        <v>6.5</v>
      </c>
      <c r="V75" s="58">
        <v>7.4999999999999997E-2</v>
      </c>
      <c r="W75" s="61">
        <f>U75*V75</f>
        <v>0.48749999999999999</v>
      </c>
      <c r="X75" s="61">
        <f>U75-W75</f>
        <v>6.0125000000000002</v>
      </c>
      <c r="Y75" s="58" t="s">
        <v>26</v>
      </c>
      <c r="Z75" s="58" t="s">
        <v>27</v>
      </c>
      <c r="AA75" s="58" t="s">
        <v>490</v>
      </c>
    </row>
    <row r="76" spans="1:27" x14ac:dyDescent="0.25">
      <c r="B76" s="44"/>
      <c r="C76" s="45"/>
      <c r="E76" s="46"/>
      <c r="F76" s="46"/>
      <c r="G76" s="46"/>
      <c r="H76" s="46"/>
      <c r="I76" s="46"/>
      <c r="J76" s="46"/>
      <c r="K76" s="46"/>
      <c r="L76" s="47"/>
      <c r="M76" s="46"/>
      <c r="N76" s="46"/>
      <c r="O76" s="46"/>
      <c r="P76" s="46"/>
      <c r="Q76" s="46"/>
      <c r="R76" s="46"/>
      <c r="S76" s="48"/>
      <c r="T76" s="48"/>
      <c r="U76" s="48"/>
      <c r="W76" s="48"/>
      <c r="X76" s="48"/>
      <c r="Z76" s="46"/>
      <c r="AA76" s="46"/>
    </row>
    <row r="77" spans="1:27" s="51" customFormat="1" x14ac:dyDescent="0.25">
      <c r="B77" s="49"/>
      <c r="C77" s="50"/>
      <c r="L77" s="52"/>
      <c r="O77" s="57" t="s">
        <v>492</v>
      </c>
      <c r="S77" s="53"/>
      <c r="T77" s="53"/>
      <c r="U77" s="64">
        <f>SUM(U71:U75)</f>
        <v>50.3</v>
      </c>
      <c r="V77" s="57"/>
      <c r="W77" s="64">
        <f>SUM(W71:W75)</f>
        <v>2.8725000000000001</v>
      </c>
      <c r="X77" s="64">
        <f>SUM(X71:X75)</f>
        <v>47.427500000000009</v>
      </c>
    </row>
    <row r="78" spans="1:27" s="58" customFormat="1" x14ac:dyDescent="0.25">
      <c r="B78" s="44"/>
      <c r="C78" s="45"/>
      <c r="E78" s="46"/>
      <c r="F78" s="46"/>
      <c r="G78" s="46"/>
      <c r="H78" s="46"/>
      <c r="I78" s="46"/>
      <c r="J78" s="46"/>
      <c r="K78" s="46"/>
      <c r="L78" s="47"/>
      <c r="M78" s="46"/>
      <c r="N78" s="46"/>
      <c r="O78" s="56"/>
      <c r="P78" s="46"/>
      <c r="Q78" s="46"/>
      <c r="R78" s="46"/>
      <c r="S78" s="63"/>
      <c r="T78" s="63"/>
      <c r="U78" s="63"/>
      <c r="W78" s="63"/>
      <c r="X78" s="63"/>
      <c r="Z78" s="46"/>
      <c r="AA78" s="46"/>
    </row>
    <row r="79" spans="1:27" x14ac:dyDescent="0.25">
      <c r="O79" s="3" t="s">
        <v>473</v>
      </c>
      <c r="X79" s="6">
        <f>SUM(X69+X77)</f>
        <v>1382.2765000000002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"/>
  <sheetViews>
    <sheetView workbookViewId="0"/>
  </sheetViews>
  <sheetFormatPr defaultRowHeight="15" x14ac:dyDescent="0.25"/>
  <cols>
    <col min="2" max="3" width="18.7109375" customWidth="1"/>
    <col min="6" max="6" width="90.7109375" customWidth="1"/>
    <col min="11" max="11" width="20.7109375" customWidth="1"/>
    <col min="13" max="13" width="9.140625" style="5"/>
    <col min="15" max="17" width="9.140625" style="5"/>
  </cols>
  <sheetData>
    <row r="1" spans="1:17" x14ac:dyDescent="0.25">
      <c r="A1" s="1" t="s">
        <v>12</v>
      </c>
      <c r="B1" s="1" t="s">
        <v>13</v>
      </c>
      <c r="C1" s="1" t="s">
        <v>14</v>
      </c>
      <c r="D1" s="1" t="s">
        <v>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4" t="s">
        <v>0</v>
      </c>
      <c r="N1" s="1" t="s">
        <v>23</v>
      </c>
      <c r="O1" s="4" t="s">
        <v>1</v>
      </c>
      <c r="P1" s="4" t="s">
        <v>2</v>
      </c>
      <c r="Q1" s="4" t="s">
        <v>3</v>
      </c>
    </row>
    <row r="2" spans="1:17" x14ac:dyDescent="0.25">
      <c r="A2">
        <v>4168</v>
      </c>
      <c r="B2" s="2">
        <v>42368.672503651702</v>
      </c>
      <c r="D2" t="s">
        <v>6</v>
      </c>
      <c r="E2" t="s">
        <v>216</v>
      </c>
      <c r="F2" t="s">
        <v>217</v>
      </c>
      <c r="G2" t="s">
        <v>172</v>
      </c>
      <c r="H2" t="s">
        <v>110</v>
      </c>
      <c r="I2" t="s">
        <v>25</v>
      </c>
      <c r="J2" t="s">
        <v>27</v>
      </c>
      <c r="K2" t="s">
        <v>157</v>
      </c>
      <c r="L2">
        <v>11.6</v>
      </c>
      <c r="N2">
        <v>0.1</v>
      </c>
    </row>
    <row r="3" spans="1:17" x14ac:dyDescent="0.25">
      <c r="A3">
        <v>4166</v>
      </c>
      <c r="B3" s="2">
        <v>42368.641598231203</v>
      </c>
      <c r="C3" s="2">
        <v>42368.739583333299</v>
      </c>
      <c r="D3" t="s">
        <v>6</v>
      </c>
      <c r="E3" t="s">
        <v>218</v>
      </c>
      <c r="F3" t="s">
        <v>219</v>
      </c>
      <c r="G3" t="s">
        <v>220</v>
      </c>
      <c r="I3" t="s">
        <v>25</v>
      </c>
      <c r="J3" t="s">
        <v>27</v>
      </c>
      <c r="K3" t="s">
        <v>28</v>
      </c>
      <c r="L3">
        <v>7</v>
      </c>
      <c r="N3">
        <v>0.1</v>
      </c>
    </row>
    <row r="4" spans="1:17" x14ac:dyDescent="0.25">
      <c r="A4">
        <v>4149</v>
      </c>
      <c r="B4" s="2">
        <v>42367.862540050402</v>
      </c>
      <c r="D4" t="s">
        <v>6</v>
      </c>
      <c r="E4" t="s">
        <v>221</v>
      </c>
      <c r="F4" t="s">
        <v>222</v>
      </c>
      <c r="G4" t="s">
        <v>223</v>
      </c>
      <c r="H4" t="s">
        <v>224</v>
      </c>
      <c r="I4" t="s">
        <v>26</v>
      </c>
      <c r="J4" t="s">
        <v>27</v>
      </c>
      <c r="K4" t="s">
        <v>225</v>
      </c>
      <c r="L4">
        <v>12.84</v>
      </c>
      <c r="M4" s="5">
        <v>13.74</v>
      </c>
      <c r="N4">
        <v>0.1</v>
      </c>
      <c r="O4" s="5">
        <v>1.3740000000000001</v>
      </c>
      <c r="P4" s="5">
        <v>0.46106000000000003</v>
      </c>
      <c r="Q4" s="5">
        <v>11.90494</v>
      </c>
    </row>
    <row r="5" spans="1:17" x14ac:dyDescent="0.25">
      <c r="A5">
        <v>4144</v>
      </c>
      <c r="B5" s="2">
        <v>42367.821316483904</v>
      </c>
      <c r="D5" t="s">
        <v>6</v>
      </c>
      <c r="E5" t="s">
        <v>226</v>
      </c>
      <c r="F5" t="s">
        <v>227</v>
      </c>
      <c r="G5" t="s">
        <v>109</v>
      </c>
      <c r="H5" t="s">
        <v>228</v>
      </c>
      <c r="I5" t="s">
        <v>26</v>
      </c>
      <c r="J5" t="s">
        <v>27</v>
      </c>
      <c r="K5" t="s">
        <v>154</v>
      </c>
      <c r="L5">
        <v>5.72</v>
      </c>
      <c r="M5" s="5">
        <v>6.08</v>
      </c>
      <c r="N5">
        <v>0.1</v>
      </c>
      <c r="O5" s="5">
        <v>0.60799999999999998</v>
      </c>
      <c r="P5" s="5">
        <v>0.31552000000000002</v>
      </c>
      <c r="Q5" s="5">
        <v>5.1564800000000002</v>
      </c>
    </row>
    <row r="6" spans="1:17" x14ac:dyDescent="0.25">
      <c r="A6">
        <v>4124</v>
      </c>
      <c r="B6" s="2">
        <v>42366.546626152602</v>
      </c>
      <c r="C6" s="2">
        <v>42367.375</v>
      </c>
      <c r="D6" t="s">
        <v>6</v>
      </c>
      <c r="E6" t="s">
        <v>229</v>
      </c>
      <c r="F6" t="s">
        <v>230</v>
      </c>
      <c r="G6" t="s">
        <v>231</v>
      </c>
      <c r="H6" t="s">
        <v>110</v>
      </c>
      <c r="I6" t="s">
        <v>25</v>
      </c>
      <c r="J6" t="s">
        <v>27</v>
      </c>
      <c r="K6" t="s">
        <v>232</v>
      </c>
      <c r="L6">
        <v>10.16</v>
      </c>
      <c r="N6">
        <v>0.1</v>
      </c>
    </row>
    <row r="7" spans="1:17" x14ac:dyDescent="0.25">
      <c r="A7">
        <v>4123</v>
      </c>
      <c r="B7" s="2">
        <v>42366.5459328914</v>
      </c>
      <c r="C7" s="2">
        <v>42367.375</v>
      </c>
      <c r="D7" t="s">
        <v>6</v>
      </c>
      <c r="E7" t="s">
        <v>233</v>
      </c>
      <c r="F7" t="s">
        <v>230</v>
      </c>
      <c r="G7" t="s">
        <v>231</v>
      </c>
      <c r="H7" t="s">
        <v>110</v>
      </c>
      <c r="I7" t="s">
        <v>25</v>
      </c>
      <c r="J7" t="s">
        <v>27</v>
      </c>
      <c r="K7" t="s">
        <v>232</v>
      </c>
      <c r="L7">
        <v>10.16</v>
      </c>
      <c r="N7">
        <v>0.1</v>
      </c>
    </row>
    <row r="8" spans="1:17" x14ac:dyDescent="0.25">
      <c r="A8">
        <v>4102</v>
      </c>
      <c r="B8" s="2">
        <v>42362.941133899898</v>
      </c>
      <c r="D8" t="s">
        <v>6</v>
      </c>
      <c r="E8" t="s">
        <v>234</v>
      </c>
      <c r="F8" t="s">
        <v>235</v>
      </c>
      <c r="G8" t="s">
        <v>236</v>
      </c>
      <c r="H8" t="s">
        <v>237</v>
      </c>
      <c r="I8" t="s">
        <v>26</v>
      </c>
      <c r="J8" t="s">
        <v>27</v>
      </c>
      <c r="K8" t="s">
        <v>154</v>
      </c>
      <c r="L8">
        <v>16.329999999999998</v>
      </c>
      <c r="M8" s="5">
        <v>29.13</v>
      </c>
      <c r="N8">
        <v>0.1</v>
      </c>
      <c r="O8" s="5">
        <v>2.9129999999999998</v>
      </c>
      <c r="P8" s="5">
        <v>0.75346999999999997</v>
      </c>
      <c r="Q8" s="5">
        <v>25.463529999999999</v>
      </c>
    </row>
    <row r="9" spans="1:17" x14ac:dyDescent="0.25">
      <c r="A9">
        <v>4098</v>
      </c>
      <c r="B9" s="2">
        <v>42362.680373697403</v>
      </c>
      <c r="C9" s="2">
        <v>42362.746527777803</v>
      </c>
      <c r="D9" t="s">
        <v>6</v>
      </c>
      <c r="E9" t="s">
        <v>238</v>
      </c>
      <c r="F9" t="s">
        <v>239</v>
      </c>
      <c r="G9" t="s">
        <v>152</v>
      </c>
      <c r="H9" t="s">
        <v>236</v>
      </c>
      <c r="I9" t="s">
        <v>26</v>
      </c>
      <c r="J9" t="s">
        <v>27</v>
      </c>
      <c r="K9" t="s">
        <v>154</v>
      </c>
      <c r="L9">
        <v>16.98</v>
      </c>
      <c r="M9" s="5">
        <v>16.98</v>
      </c>
      <c r="N9">
        <v>0.1</v>
      </c>
      <c r="O9" s="5">
        <v>1.698</v>
      </c>
      <c r="P9" s="5">
        <v>0.52261999999999997</v>
      </c>
      <c r="Q9" s="5">
        <v>14.75938</v>
      </c>
    </row>
    <row r="10" spans="1:17" x14ac:dyDescent="0.25">
      <c r="A10">
        <v>4090</v>
      </c>
      <c r="B10" s="2">
        <v>42362.483940920902</v>
      </c>
      <c r="D10" t="s">
        <v>6</v>
      </c>
      <c r="E10" t="s">
        <v>240</v>
      </c>
      <c r="F10" t="s">
        <v>241</v>
      </c>
      <c r="G10" t="s">
        <v>242</v>
      </c>
      <c r="H10" t="s">
        <v>243</v>
      </c>
      <c r="I10" t="s">
        <v>26</v>
      </c>
      <c r="J10" t="s">
        <v>27</v>
      </c>
      <c r="K10" t="s">
        <v>244</v>
      </c>
      <c r="L10">
        <v>8.8000000000000007</v>
      </c>
      <c r="M10" s="5">
        <v>8.8000000000000007</v>
      </c>
      <c r="N10">
        <v>0.1</v>
      </c>
      <c r="O10" s="5">
        <v>0.88</v>
      </c>
      <c r="P10" s="5">
        <v>0.36720000000000003</v>
      </c>
      <c r="Q10" s="5">
        <v>7.5528000000000004</v>
      </c>
    </row>
    <row r="12" spans="1:17" x14ac:dyDescent="0.25">
      <c r="J12" t="s">
        <v>96</v>
      </c>
      <c r="M12" s="6">
        <f>SUM(M2:M10)</f>
        <v>74.73</v>
      </c>
      <c r="N12" s="3"/>
      <c r="O12" s="6">
        <f>SUM(O2:O10)</f>
        <v>7.4729999999999999</v>
      </c>
      <c r="P12" s="6">
        <f>SUM(P2:P10)</f>
        <v>2.41987</v>
      </c>
      <c r="Q12" s="6">
        <f>SUM(Q2:Q10)</f>
        <v>64.837130000000002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Q2"/>
  <sheetViews>
    <sheetView workbookViewId="0"/>
  </sheetViews>
  <sheetFormatPr defaultRowHeight="15" x14ac:dyDescent="0.25"/>
  <cols>
    <col min="2" max="3" width="18.7109375" customWidth="1"/>
    <col min="6" max="6" width="90.7109375" customWidth="1"/>
    <col min="11" max="11" width="20.7109375" customWidth="1"/>
  </cols>
  <sheetData>
    <row r="1" spans="1:17" x14ac:dyDescent="0.25">
      <c r="A1" s="1" t="s">
        <v>12</v>
      </c>
      <c r="B1" s="1" t="s">
        <v>13</v>
      </c>
      <c r="C1" s="1" t="s">
        <v>14</v>
      </c>
      <c r="D1" s="1" t="s">
        <v>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0</v>
      </c>
      <c r="N1" s="1" t="s">
        <v>23</v>
      </c>
      <c r="O1" s="1" t="s">
        <v>1</v>
      </c>
      <c r="P1" s="1" t="s">
        <v>2</v>
      </c>
      <c r="Q1" s="1" t="s">
        <v>3</v>
      </c>
    </row>
    <row r="2" spans="1:17" x14ac:dyDescent="0.25">
      <c r="A2">
        <v>4135</v>
      </c>
      <c r="B2" s="2">
        <v>42367.533944302297</v>
      </c>
      <c r="C2" s="2">
        <v>42368.302083333299</v>
      </c>
      <c r="D2" t="s">
        <v>246</v>
      </c>
      <c r="E2" t="s">
        <v>247</v>
      </c>
      <c r="F2" t="s">
        <v>248</v>
      </c>
      <c r="G2" t="s">
        <v>24</v>
      </c>
      <c r="H2" t="s">
        <v>110</v>
      </c>
      <c r="I2" t="s">
        <v>25</v>
      </c>
      <c r="J2" t="s">
        <v>27</v>
      </c>
      <c r="K2" t="s">
        <v>28</v>
      </c>
      <c r="L2">
        <v>72</v>
      </c>
      <c r="N2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Log 9</vt:lpstr>
      <vt:lpstr>Fairway &amp; Kenwood </vt:lpstr>
      <vt:lpstr>KV Cars</vt:lpstr>
      <vt:lpstr>Sams Cars</vt:lpstr>
      <vt:lpstr>Swiss Cottage Cars</vt:lpstr>
      <vt:lpstr>The Keen Group</vt:lpstr>
      <vt:lpstr>Addison Lee</vt:lpstr>
      <vt:lpstr>Expressways</vt:lpstr>
      <vt:lpstr>Swift Cars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sharad todi</dc:creator>
  <cp:lastModifiedBy>Gautam Jumrani</cp:lastModifiedBy>
  <cp:lastPrinted>2016-01-06T12:58:04Z</cp:lastPrinted>
  <dcterms:created xsi:type="dcterms:W3CDTF">2015-12-30T11:14:07Z</dcterms:created>
  <dcterms:modified xsi:type="dcterms:W3CDTF">2016-01-20T06:23:47Z</dcterms:modified>
</cp:coreProperties>
</file>