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ids Technologies\Document Library - Quality - Delivery Assurance\01. DA Review &amp; Facilitation\DA Review Plans and Reports\2020\01 - Jan'2020\"/>
    </mc:Choice>
  </mc:AlternateContent>
  <xr:revisionPtr revIDLastSave="2" documentId="11_013D4D7C8F21628B382B8D7AC2811241A2D40200" xr6:coauthVersionLast="44" xr6:coauthVersionMax="44" xr10:uidLastSave="{A2B4DC00-BED5-4DD3-8A31-56E71F3F7448}"/>
  <bookViews>
    <workbookView xWindow="-120" yWindow="-120" windowWidth="20730" windowHeight="11160" tabRatio="749" activeTab="1" xr2:uid="{00000000-000D-0000-FFFF-FFFF00000000}"/>
  </bookViews>
  <sheets>
    <sheet name="Pivot" sheetId="10" r:id="rId1"/>
    <sheet name="DA Review Plan" sheetId="1" r:id="rId2"/>
    <sheet name="Sheet1" sheetId="11" r:id="rId3"/>
    <sheet name="Reviewer - Skillset (2)" sheetId="3" r:id="rId4"/>
    <sheet name="Leave Plan" sheetId="9" r:id="rId5"/>
    <sheet name="General guidelines" sheetId="5" r:id="rId6"/>
  </sheets>
  <externalReferences>
    <externalReference r:id="rId7"/>
  </externalReferences>
  <definedNames>
    <definedName name="_xlnm._FilterDatabase" localSheetId="1" hidden="1">'DA Review Plan'!$A$18:$AS$229</definedName>
    <definedName name="_xlnm._FilterDatabase" localSheetId="4" hidden="1">'Leave Plan'!$A$1:$D$49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1" l="1"/>
  <c r="R65" i="1"/>
  <c r="S157" i="1" l="1"/>
  <c r="R157" i="1"/>
  <c r="R110" i="1" l="1"/>
  <c r="R66" i="1"/>
  <c r="S66" i="1"/>
  <c r="R108" i="1" l="1"/>
  <c r="S108" i="1"/>
  <c r="S110" i="1" l="1"/>
  <c r="R152" i="1" l="1"/>
  <c r="S152" i="1"/>
  <c r="S78" i="1"/>
  <c r="R78" i="1"/>
  <c r="S198" i="1"/>
  <c r="R198" i="1" s="1"/>
  <c r="S159" i="1" l="1"/>
  <c r="S111" i="1" l="1"/>
  <c r="S71" i="1" l="1"/>
  <c r="S124" i="1" l="1"/>
  <c r="R124" i="1"/>
  <c r="R159" i="1" l="1"/>
  <c r="R154" i="1"/>
  <c r="A54" i="3" l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53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5" i="3" s="1"/>
  <c r="A46" i="3" s="1"/>
  <c r="A47" i="3" s="1"/>
  <c r="A48" i="3" s="1"/>
  <c r="A49" i="3" s="1"/>
  <c r="A50" i="3" s="1"/>
  <c r="A51" i="3" s="1"/>
  <c r="A23" i="3"/>
  <c r="A24" i="3" s="1"/>
  <c r="A25" i="3" s="1"/>
  <c r="A26" i="3" s="1"/>
  <c r="A22" i="3"/>
  <c r="A16" i="3"/>
  <c r="A17" i="3" s="1"/>
  <c r="A18" i="3" s="1"/>
  <c r="A19" i="3" s="1"/>
  <c r="A2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Z229" i="1"/>
  <c r="S229" i="1"/>
  <c r="R229" i="1"/>
  <c r="Z228" i="1"/>
  <c r="S228" i="1"/>
  <c r="R228" i="1"/>
  <c r="Z227" i="1"/>
  <c r="S227" i="1"/>
  <c r="R227" i="1"/>
  <c r="Z226" i="1"/>
  <c r="S226" i="1"/>
  <c r="R226" i="1"/>
  <c r="Z225" i="1"/>
  <c r="S225" i="1"/>
  <c r="R225" i="1"/>
  <c r="Z224" i="1"/>
  <c r="S224" i="1"/>
  <c r="R224" i="1"/>
  <c r="Z223" i="1"/>
  <c r="S223" i="1"/>
  <c r="R223" i="1"/>
  <c r="Z222" i="1"/>
  <c r="S222" i="1"/>
  <c r="R222" i="1"/>
  <c r="Z221" i="1"/>
  <c r="S221" i="1"/>
  <c r="R221" i="1"/>
  <c r="Z220" i="1"/>
  <c r="S220" i="1"/>
  <c r="R220" i="1"/>
  <c r="Z219" i="1"/>
  <c r="S219" i="1"/>
  <c r="R219" i="1"/>
  <c r="Z218" i="1"/>
  <c r="S218" i="1"/>
  <c r="R218" i="1"/>
  <c r="Z217" i="1"/>
  <c r="S217" i="1"/>
  <c r="R217" i="1"/>
  <c r="Z216" i="1"/>
  <c r="S216" i="1"/>
  <c r="R216" i="1"/>
  <c r="Z215" i="1"/>
  <c r="S215" i="1"/>
  <c r="R215" i="1"/>
  <c r="Z214" i="1"/>
  <c r="S214" i="1"/>
  <c r="R214" i="1"/>
  <c r="Z213" i="1"/>
  <c r="S213" i="1"/>
  <c r="R213" i="1"/>
  <c r="Z212" i="1"/>
  <c r="S212" i="1"/>
  <c r="R212" i="1"/>
  <c r="Z211" i="1"/>
  <c r="S211" i="1"/>
  <c r="R211" i="1"/>
  <c r="Z210" i="1"/>
  <c r="S210" i="1"/>
  <c r="R210" i="1"/>
  <c r="Z209" i="1"/>
  <c r="S209" i="1"/>
  <c r="R209" i="1"/>
  <c r="Z208" i="1"/>
  <c r="S208" i="1"/>
  <c r="R208" i="1"/>
  <c r="Z207" i="1"/>
  <c r="S207" i="1"/>
  <c r="R207" i="1"/>
  <c r="Z206" i="1"/>
  <c r="S206" i="1"/>
  <c r="R206" i="1"/>
  <c r="Z205" i="1"/>
  <c r="S205" i="1"/>
  <c r="R205" i="1"/>
  <c r="Z201" i="1"/>
  <c r="S201" i="1"/>
  <c r="R201" i="1"/>
  <c r="Z200" i="1"/>
  <c r="S200" i="1"/>
  <c r="R200" i="1"/>
  <c r="Z199" i="1"/>
  <c r="S199" i="1"/>
  <c r="R199" i="1"/>
  <c r="Z197" i="1"/>
  <c r="S197" i="1"/>
  <c r="R197" i="1"/>
  <c r="Z196" i="1"/>
  <c r="S196" i="1"/>
  <c r="R196" i="1"/>
  <c r="Z195" i="1"/>
  <c r="S195" i="1"/>
  <c r="R195" i="1"/>
  <c r="Z194" i="1"/>
  <c r="S194" i="1"/>
  <c r="R194" i="1"/>
  <c r="Z193" i="1"/>
  <c r="S193" i="1"/>
  <c r="R193" i="1"/>
  <c r="Z192" i="1"/>
  <c r="S192" i="1"/>
  <c r="R192" i="1"/>
  <c r="Z191" i="1"/>
  <c r="S191" i="1"/>
  <c r="R191" i="1"/>
  <c r="Z190" i="1"/>
  <c r="S190" i="1"/>
  <c r="R190" i="1"/>
  <c r="Z189" i="1"/>
  <c r="S189" i="1"/>
  <c r="R189" i="1"/>
  <c r="Z188" i="1"/>
  <c r="S188" i="1"/>
  <c r="R188" i="1"/>
  <c r="Z187" i="1"/>
  <c r="S187" i="1"/>
  <c r="R187" i="1"/>
  <c r="Z186" i="1"/>
  <c r="S186" i="1"/>
  <c r="R186" i="1"/>
  <c r="Z185" i="1"/>
  <c r="S185" i="1"/>
  <c r="R185" i="1"/>
  <c r="Z184" i="1"/>
  <c r="S184" i="1"/>
  <c r="R184" i="1"/>
  <c r="Z183" i="1"/>
  <c r="S183" i="1"/>
  <c r="R183" i="1"/>
  <c r="Z182" i="1"/>
  <c r="S182" i="1"/>
  <c r="R182" i="1"/>
  <c r="Z181" i="1"/>
  <c r="S181" i="1"/>
  <c r="R181" i="1"/>
  <c r="Z180" i="1"/>
  <c r="S180" i="1"/>
  <c r="R180" i="1"/>
  <c r="Z179" i="1"/>
  <c r="S179" i="1"/>
  <c r="R179" i="1"/>
  <c r="Z178" i="1"/>
  <c r="S178" i="1"/>
  <c r="R178" i="1"/>
  <c r="Z177" i="1"/>
  <c r="S177" i="1"/>
  <c r="R177" i="1"/>
  <c r="Z174" i="1"/>
  <c r="S174" i="1"/>
  <c r="R174" i="1"/>
  <c r="Z173" i="1"/>
  <c r="S173" i="1"/>
  <c r="R173" i="1"/>
  <c r="Z172" i="1"/>
  <c r="S172" i="1"/>
  <c r="R172" i="1"/>
  <c r="Z171" i="1"/>
  <c r="S171" i="1"/>
  <c r="R171" i="1"/>
  <c r="Z170" i="1"/>
  <c r="S170" i="1"/>
  <c r="R170" i="1"/>
  <c r="Z169" i="1"/>
  <c r="S169" i="1"/>
  <c r="R169" i="1"/>
  <c r="Z168" i="1"/>
  <c r="S168" i="1"/>
  <c r="R168" i="1"/>
  <c r="Z167" i="1"/>
  <c r="S167" i="1"/>
  <c r="R167" i="1"/>
  <c r="Z166" i="1"/>
  <c r="S166" i="1"/>
  <c r="R166" i="1"/>
  <c r="Z165" i="1"/>
  <c r="S165" i="1"/>
  <c r="R165" i="1"/>
  <c r="Z164" i="1"/>
  <c r="S164" i="1"/>
  <c r="R164" i="1"/>
  <c r="Z163" i="1"/>
  <c r="S163" i="1"/>
  <c r="R163" i="1"/>
  <c r="Z162" i="1"/>
  <c r="S162" i="1"/>
  <c r="R162" i="1"/>
  <c r="Z161" i="1"/>
  <c r="S161" i="1"/>
  <c r="R161" i="1"/>
  <c r="Z160" i="1"/>
  <c r="S160" i="1"/>
  <c r="R160" i="1"/>
  <c r="Z158" i="1"/>
  <c r="S158" i="1"/>
  <c r="R158" i="1"/>
  <c r="Z156" i="1"/>
  <c r="S156" i="1"/>
  <c r="R156" i="1"/>
  <c r="Z153" i="1"/>
  <c r="S153" i="1"/>
  <c r="R153" i="1"/>
  <c r="Z151" i="1"/>
  <c r="Y151" i="1"/>
  <c r="Z150" i="1"/>
  <c r="S150" i="1"/>
  <c r="R150" i="1"/>
  <c r="Z149" i="1"/>
  <c r="S149" i="1"/>
  <c r="R149" i="1"/>
  <c r="Z148" i="1"/>
  <c r="S148" i="1"/>
  <c r="R148" i="1"/>
  <c r="Z147" i="1"/>
  <c r="S147" i="1"/>
  <c r="R147" i="1"/>
  <c r="Z146" i="1"/>
  <c r="S146" i="1"/>
  <c r="R146" i="1"/>
  <c r="Z145" i="1"/>
  <c r="S145" i="1"/>
  <c r="R145" i="1"/>
  <c r="Z144" i="1"/>
  <c r="S144" i="1"/>
  <c r="R144" i="1"/>
  <c r="Z143" i="1"/>
  <c r="S143" i="1"/>
  <c r="R143" i="1"/>
  <c r="Z142" i="1"/>
  <c r="S142" i="1"/>
  <c r="R142" i="1"/>
  <c r="Z141" i="1"/>
  <c r="S141" i="1"/>
  <c r="R141" i="1"/>
  <c r="Z140" i="1"/>
  <c r="S140" i="1"/>
  <c r="R140" i="1"/>
  <c r="Z139" i="1"/>
  <c r="S139" i="1"/>
  <c r="R139" i="1"/>
  <c r="Z138" i="1"/>
  <c r="S138" i="1"/>
  <c r="R138" i="1"/>
  <c r="Z137" i="1"/>
  <c r="S137" i="1"/>
  <c r="R137" i="1"/>
  <c r="Z136" i="1"/>
  <c r="S136" i="1"/>
  <c r="R136" i="1"/>
  <c r="Z135" i="1"/>
  <c r="S135" i="1"/>
  <c r="R135" i="1"/>
  <c r="Z134" i="1"/>
  <c r="S134" i="1"/>
  <c r="R134" i="1"/>
  <c r="Z133" i="1"/>
  <c r="S133" i="1"/>
  <c r="R133" i="1"/>
  <c r="Z132" i="1"/>
  <c r="S132" i="1"/>
  <c r="R132" i="1"/>
  <c r="Z131" i="1"/>
  <c r="S131" i="1"/>
  <c r="R131" i="1"/>
  <c r="Z130" i="1"/>
  <c r="S130" i="1"/>
  <c r="R130" i="1"/>
  <c r="Z129" i="1"/>
  <c r="S129" i="1"/>
  <c r="R129" i="1"/>
  <c r="Z128" i="1"/>
  <c r="S128" i="1"/>
  <c r="R128" i="1"/>
  <c r="Z127" i="1"/>
  <c r="S127" i="1"/>
  <c r="R127" i="1"/>
  <c r="Z126" i="1"/>
  <c r="S126" i="1"/>
  <c r="R126" i="1"/>
  <c r="Z125" i="1"/>
  <c r="S125" i="1"/>
  <c r="R125" i="1"/>
  <c r="Z123" i="1"/>
  <c r="S123" i="1"/>
  <c r="R123" i="1"/>
  <c r="Z122" i="1"/>
  <c r="S122" i="1"/>
  <c r="R122" i="1"/>
  <c r="Z121" i="1"/>
  <c r="S121" i="1"/>
  <c r="R121" i="1"/>
  <c r="Z120" i="1"/>
  <c r="S120" i="1"/>
  <c r="R120" i="1"/>
  <c r="Z119" i="1"/>
  <c r="S119" i="1"/>
  <c r="R119" i="1"/>
  <c r="Z118" i="1"/>
  <c r="S118" i="1"/>
  <c r="R118" i="1"/>
  <c r="Z117" i="1"/>
  <c r="S117" i="1"/>
  <c r="R117" i="1"/>
  <c r="Z116" i="1"/>
  <c r="S116" i="1"/>
  <c r="R116" i="1"/>
  <c r="S115" i="1"/>
  <c r="R115" i="1"/>
  <c r="Z114" i="1"/>
  <c r="S114" i="1"/>
  <c r="R114" i="1"/>
  <c r="Z113" i="1"/>
  <c r="S113" i="1"/>
  <c r="R113" i="1"/>
  <c r="S112" i="1"/>
  <c r="R112" i="1" s="1"/>
  <c r="Z109" i="1"/>
  <c r="S109" i="1"/>
  <c r="R109" i="1"/>
  <c r="Z107" i="1"/>
  <c r="S107" i="1"/>
  <c r="R107" i="1"/>
  <c r="Z106" i="1"/>
  <c r="S106" i="1"/>
  <c r="R106" i="1"/>
  <c r="Z105" i="1"/>
  <c r="S105" i="1"/>
  <c r="R105" i="1"/>
  <c r="Z104" i="1"/>
  <c r="S104" i="1"/>
  <c r="R104" i="1"/>
  <c r="Z103" i="1"/>
  <c r="S103" i="1"/>
  <c r="R103" i="1"/>
  <c r="Z102" i="1"/>
  <c r="S102" i="1"/>
  <c r="R102" i="1"/>
  <c r="Z101" i="1"/>
  <c r="S101" i="1"/>
  <c r="R101" i="1"/>
  <c r="Z100" i="1"/>
  <c r="S100" i="1"/>
  <c r="R100" i="1"/>
  <c r="Z99" i="1"/>
  <c r="S99" i="1"/>
  <c r="R99" i="1"/>
  <c r="Z98" i="1"/>
  <c r="S98" i="1"/>
  <c r="R98" i="1"/>
  <c r="Z97" i="1"/>
  <c r="S97" i="1"/>
  <c r="R97" i="1"/>
  <c r="Z96" i="1"/>
  <c r="S96" i="1"/>
  <c r="R96" i="1"/>
  <c r="Z95" i="1"/>
  <c r="S95" i="1"/>
  <c r="R95" i="1"/>
  <c r="Z94" i="1"/>
  <c r="S94" i="1"/>
  <c r="R94" i="1"/>
  <c r="Z93" i="1"/>
  <c r="S93" i="1"/>
  <c r="R93" i="1"/>
  <c r="Z92" i="1"/>
  <c r="S92" i="1"/>
  <c r="R92" i="1"/>
  <c r="Z91" i="1"/>
  <c r="S91" i="1"/>
  <c r="R91" i="1"/>
  <c r="Z90" i="1"/>
  <c r="S90" i="1"/>
  <c r="R90" i="1"/>
  <c r="S89" i="1"/>
  <c r="R89" i="1"/>
  <c r="Z88" i="1"/>
  <c r="S88" i="1"/>
  <c r="R88" i="1"/>
  <c r="Z87" i="1"/>
  <c r="S87" i="1"/>
  <c r="R87" i="1"/>
  <c r="Z86" i="1"/>
  <c r="S86" i="1"/>
  <c r="R86" i="1"/>
  <c r="Z85" i="1"/>
  <c r="S85" i="1"/>
  <c r="R85" i="1"/>
  <c r="Z84" i="1"/>
  <c r="S84" i="1"/>
  <c r="R84" i="1"/>
  <c r="Z83" i="1"/>
  <c r="S83" i="1"/>
  <c r="R83" i="1"/>
  <c r="Z82" i="1"/>
  <c r="S82" i="1"/>
  <c r="R82" i="1"/>
  <c r="Z81" i="1"/>
  <c r="S81" i="1"/>
  <c r="R81" i="1"/>
  <c r="Z80" i="1"/>
  <c r="S80" i="1"/>
  <c r="R80" i="1"/>
  <c r="Z79" i="1"/>
  <c r="S79" i="1"/>
  <c r="R79" i="1"/>
  <c r="Z77" i="1"/>
  <c r="S77" i="1"/>
  <c r="R77" i="1"/>
  <c r="Z76" i="1"/>
  <c r="S76" i="1"/>
  <c r="R76" i="1"/>
  <c r="Z75" i="1"/>
  <c r="S75" i="1"/>
  <c r="R75" i="1"/>
  <c r="Z74" i="1"/>
  <c r="S74" i="1"/>
  <c r="R74" i="1"/>
  <c r="Z73" i="1"/>
  <c r="S73" i="1"/>
  <c r="R73" i="1"/>
  <c r="Z72" i="1"/>
  <c r="S72" i="1"/>
  <c r="R72" i="1"/>
  <c r="Z70" i="1"/>
  <c r="S70" i="1"/>
  <c r="R70" i="1"/>
  <c r="Z69" i="1"/>
  <c r="S69" i="1"/>
  <c r="R69" i="1"/>
  <c r="Z68" i="1"/>
  <c r="S68" i="1"/>
  <c r="R68" i="1"/>
  <c r="S64" i="1"/>
  <c r="R64" i="1"/>
  <c r="Z63" i="1"/>
  <c r="S63" i="1"/>
  <c r="R63" i="1"/>
  <c r="Z62" i="1"/>
  <c r="S62" i="1"/>
  <c r="R62" i="1"/>
  <c r="Z61" i="1"/>
  <c r="S61" i="1"/>
  <c r="R61" i="1"/>
  <c r="Z60" i="1"/>
  <c r="S60" i="1"/>
  <c r="R60" i="1"/>
  <c r="Z59" i="1"/>
  <c r="S59" i="1"/>
  <c r="R59" i="1"/>
  <c r="Z58" i="1"/>
  <c r="S58" i="1"/>
  <c r="R58" i="1"/>
  <c r="Z57" i="1"/>
  <c r="S57" i="1"/>
  <c r="R57" i="1"/>
  <c r="Z56" i="1"/>
  <c r="S56" i="1"/>
  <c r="R56" i="1"/>
  <c r="Z55" i="1"/>
  <c r="S55" i="1"/>
  <c r="R55" i="1"/>
  <c r="Z54" i="1"/>
  <c r="S54" i="1"/>
  <c r="R54" i="1"/>
  <c r="Z53" i="1"/>
  <c r="S53" i="1"/>
  <c r="R53" i="1"/>
  <c r="Z52" i="1"/>
  <c r="S52" i="1"/>
  <c r="R52" i="1"/>
  <c r="Z51" i="1"/>
  <c r="S51" i="1"/>
  <c r="R51" i="1"/>
  <c r="Z50" i="1"/>
  <c r="S50" i="1"/>
  <c r="R50" i="1"/>
  <c r="Z49" i="1"/>
  <c r="S49" i="1"/>
  <c r="R49" i="1"/>
  <c r="Z48" i="1"/>
  <c r="S48" i="1"/>
  <c r="R48" i="1"/>
  <c r="Z47" i="1"/>
  <c r="S47" i="1"/>
  <c r="R47" i="1"/>
  <c r="Z46" i="1"/>
  <c r="S46" i="1"/>
  <c r="R46" i="1"/>
  <c r="Z45" i="1"/>
  <c r="S45" i="1"/>
  <c r="R45" i="1"/>
  <c r="Z44" i="1"/>
  <c r="S44" i="1"/>
  <c r="R44" i="1"/>
  <c r="Z43" i="1"/>
  <c r="S43" i="1"/>
  <c r="R43" i="1"/>
  <c r="Z42" i="1"/>
  <c r="S42" i="1"/>
  <c r="R42" i="1"/>
  <c r="Z41" i="1"/>
  <c r="S41" i="1"/>
  <c r="R41" i="1"/>
  <c r="Z40" i="1"/>
  <c r="S40" i="1"/>
  <c r="R40" i="1"/>
  <c r="Z39" i="1"/>
  <c r="S39" i="1"/>
  <c r="R39" i="1"/>
  <c r="Z38" i="1"/>
  <c r="S38" i="1"/>
  <c r="R38" i="1"/>
  <c r="Z37" i="1"/>
  <c r="S37" i="1"/>
  <c r="R37" i="1"/>
  <c r="Z36" i="1"/>
  <c r="S36" i="1"/>
  <c r="R36" i="1"/>
  <c r="Z35" i="1"/>
  <c r="S35" i="1"/>
  <c r="R35" i="1"/>
  <c r="Z34" i="1"/>
  <c r="S34" i="1"/>
  <c r="R34" i="1"/>
  <c r="Z33" i="1"/>
  <c r="S33" i="1"/>
  <c r="R33" i="1"/>
  <c r="Z32" i="1"/>
  <c r="S32" i="1"/>
  <c r="R32" i="1"/>
  <c r="Z31" i="1"/>
  <c r="S31" i="1"/>
  <c r="R31" i="1"/>
  <c r="Z30" i="1"/>
  <c r="S30" i="1"/>
  <c r="R30" i="1"/>
  <c r="S29" i="1"/>
  <c r="R29" i="1" s="1"/>
  <c r="Z28" i="1"/>
  <c r="S28" i="1"/>
  <c r="R28" i="1"/>
  <c r="Z27" i="1"/>
  <c r="S27" i="1"/>
  <c r="R27" i="1"/>
  <c r="Z26" i="1"/>
  <c r="S26" i="1"/>
  <c r="R26" i="1"/>
  <c r="Z25" i="1"/>
  <c r="S25" i="1"/>
  <c r="R25" i="1"/>
  <c r="Z24" i="1"/>
  <c r="Y24" i="1"/>
  <c r="Z23" i="1"/>
  <c r="S23" i="1"/>
  <c r="R23" i="1"/>
  <c r="Z22" i="1"/>
  <c r="S22" i="1"/>
  <c r="R22" i="1"/>
  <c r="Z21" i="1"/>
  <c r="S21" i="1"/>
  <c r="R21" i="1"/>
  <c r="Z20" i="1"/>
  <c r="S20" i="1"/>
  <c r="R20" i="1"/>
  <c r="Z19" i="1"/>
  <c r="S19" i="1"/>
  <c r="R19" i="1"/>
  <c r="Y180" i="1" l="1"/>
  <c r="Y184" i="1"/>
  <c r="Y188" i="1"/>
  <c r="Y192" i="1"/>
  <c r="Y196" i="1"/>
  <c r="Y201" i="1"/>
  <c r="Y208" i="1"/>
  <c r="Y209" i="1"/>
  <c r="Y213" i="1"/>
  <c r="Y217" i="1"/>
  <c r="Y221" i="1"/>
  <c r="Y225" i="1"/>
  <c r="Y229" i="1"/>
  <c r="Y182" i="1"/>
  <c r="Y186" i="1"/>
  <c r="Y190" i="1"/>
  <c r="Y194" i="1"/>
  <c r="Y199" i="1"/>
  <c r="Y206" i="1"/>
  <c r="Y211" i="1"/>
  <c r="Y215" i="1"/>
  <c r="Y219" i="1"/>
  <c r="Y223" i="1"/>
  <c r="Y227" i="1"/>
  <c r="Y153" i="1"/>
  <c r="Y161" i="1"/>
  <c r="Y165" i="1"/>
  <c r="Y169" i="1"/>
  <c r="Y173" i="1"/>
  <c r="Y179" i="1"/>
  <c r="Y183" i="1"/>
  <c r="Y187" i="1"/>
  <c r="Y191" i="1"/>
  <c r="Y195" i="1"/>
  <c r="Y200" i="1"/>
  <c r="Y207" i="1"/>
  <c r="Y212" i="1"/>
  <c r="Y216" i="1"/>
  <c r="Y220" i="1"/>
  <c r="Y224" i="1"/>
  <c r="Y228" i="1"/>
  <c r="Y158" i="1"/>
  <c r="Y163" i="1"/>
  <c r="Y167" i="1"/>
  <c r="Y171" i="1"/>
  <c r="Y177" i="1"/>
  <c r="Y181" i="1"/>
  <c r="Y185" i="1"/>
  <c r="Y189" i="1"/>
  <c r="Y193" i="1"/>
  <c r="Y197" i="1"/>
  <c r="Y205" i="1"/>
  <c r="Y210" i="1"/>
  <c r="Y214" i="1"/>
  <c r="Y218" i="1"/>
  <c r="Y222" i="1"/>
  <c r="Y226" i="1"/>
  <c r="Y25" i="1"/>
  <c r="Y156" i="1"/>
  <c r="Y162" i="1"/>
  <c r="Y166" i="1"/>
  <c r="Y170" i="1"/>
  <c r="Y174" i="1"/>
  <c r="Y160" i="1"/>
  <c r="Y164" i="1"/>
  <c r="Y168" i="1"/>
  <c r="Y172" i="1"/>
  <c r="Y178" i="1"/>
  <c r="Y68" i="1"/>
  <c r="Y73" i="1"/>
  <c r="Y77" i="1"/>
  <c r="Y82" i="1"/>
  <c r="Y86" i="1"/>
  <c r="Y93" i="1"/>
  <c r="Y97" i="1"/>
  <c r="Y101" i="1"/>
  <c r="Y105" i="1"/>
  <c r="Y118" i="1"/>
  <c r="Y122" i="1"/>
  <c r="Y127" i="1"/>
  <c r="Y131" i="1"/>
  <c r="Y135" i="1"/>
  <c r="Y139" i="1"/>
  <c r="Y143" i="1"/>
  <c r="Y147" i="1"/>
  <c r="Y26" i="1"/>
  <c r="C9" i="1"/>
  <c r="G1" i="1" s="1"/>
  <c r="G2" i="1" s="1"/>
  <c r="Y27" i="1"/>
  <c r="Y20" i="1"/>
  <c r="Y28" i="1"/>
  <c r="Y33" i="1"/>
  <c r="Y37" i="1"/>
  <c r="Y41" i="1"/>
  <c r="Y45" i="1"/>
  <c r="Y49" i="1"/>
  <c r="Y53" i="1"/>
  <c r="Y57" i="1"/>
  <c r="Y61" i="1"/>
  <c r="Y72" i="1"/>
  <c r="Y76" i="1"/>
  <c r="Y81" i="1"/>
  <c r="Y85" i="1"/>
  <c r="Y114" i="1"/>
  <c r="Y70" i="1"/>
  <c r="Y75" i="1"/>
  <c r="Y80" i="1"/>
  <c r="Y84" i="1"/>
  <c r="Y88" i="1"/>
  <c r="Y91" i="1"/>
  <c r="Y95" i="1"/>
  <c r="Y99" i="1"/>
  <c r="Y103" i="1"/>
  <c r="Y107" i="1"/>
  <c r="Y113" i="1"/>
  <c r="Y116" i="1"/>
  <c r="Y120" i="1"/>
  <c r="Y125" i="1"/>
  <c r="Y129" i="1"/>
  <c r="Y133" i="1"/>
  <c r="Y137" i="1"/>
  <c r="Y141" i="1"/>
  <c r="Y145" i="1"/>
  <c r="Y149" i="1"/>
  <c r="C10" i="1"/>
  <c r="Y22" i="1"/>
  <c r="Y31" i="1"/>
  <c r="Y35" i="1"/>
  <c r="Y39" i="1"/>
  <c r="Y43" i="1"/>
  <c r="Y47" i="1"/>
  <c r="Y51" i="1"/>
  <c r="Y55" i="1"/>
  <c r="Y59" i="1"/>
  <c r="Y63" i="1"/>
  <c r="Y69" i="1"/>
  <c r="Y74" i="1"/>
  <c r="Y79" i="1"/>
  <c r="Y83" i="1"/>
  <c r="Y87" i="1"/>
  <c r="Y23" i="1"/>
  <c r="Y32" i="1"/>
  <c r="Y36" i="1"/>
  <c r="Y40" i="1"/>
  <c r="Y44" i="1"/>
  <c r="Y48" i="1"/>
  <c r="Y52" i="1"/>
  <c r="Y56" i="1"/>
  <c r="Y60" i="1"/>
  <c r="Y90" i="1"/>
  <c r="Y94" i="1"/>
  <c r="Y98" i="1"/>
  <c r="Y102" i="1"/>
  <c r="Y106" i="1"/>
  <c r="Y117" i="1"/>
  <c r="Y121" i="1"/>
  <c r="Y126" i="1"/>
  <c r="Y130" i="1"/>
  <c r="Y134" i="1"/>
  <c r="Y138" i="1"/>
  <c r="Y142" i="1"/>
  <c r="Y146" i="1"/>
  <c r="Y150" i="1"/>
  <c r="D10" i="1"/>
  <c r="Y19" i="1"/>
  <c r="D9" i="1"/>
  <c r="Y21" i="1"/>
  <c r="Y30" i="1"/>
  <c r="Y34" i="1"/>
  <c r="Y38" i="1"/>
  <c r="Y42" i="1"/>
  <c r="Y46" i="1"/>
  <c r="Y50" i="1"/>
  <c r="Y54" i="1"/>
  <c r="Y58" i="1"/>
  <c r="Y62" i="1"/>
  <c r="Y92" i="1"/>
  <c r="Y96" i="1"/>
  <c r="Y100" i="1"/>
  <c r="Y104" i="1"/>
  <c r="Y109" i="1"/>
  <c r="Y119" i="1"/>
  <c r="Y123" i="1"/>
  <c r="Y128" i="1"/>
  <c r="Y132" i="1"/>
  <c r="Y136" i="1"/>
  <c r="Y140" i="1"/>
  <c r="Y144" i="1"/>
  <c r="Y148" i="1"/>
  <c r="G3" i="1" l="1"/>
  <c r="G4" i="1"/>
  <c r="G5" i="1"/>
  <c r="G8" i="1"/>
  <c r="G12" i="1" s="1"/>
  <c r="H1" i="1"/>
  <c r="G14" i="1" l="1"/>
  <c r="G15" i="1"/>
  <c r="H8" i="1"/>
  <c r="I8" i="1" s="1"/>
  <c r="I14" i="1" s="1"/>
  <c r="G9" i="1"/>
  <c r="G11" i="1"/>
  <c r="G6" i="1"/>
  <c r="G10" i="1"/>
  <c r="H4" i="1"/>
  <c r="H3" i="1"/>
  <c r="H5" i="1"/>
  <c r="H2" i="1"/>
  <c r="I1" i="1"/>
  <c r="H9" i="1" l="1"/>
  <c r="I11" i="1"/>
  <c r="I12" i="1"/>
  <c r="J8" i="1"/>
  <c r="J11" i="1" s="1"/>
  <c r="H14" i="1"/>
  <c r="I15" i="1"/>
  <c r="H11" i="1"/>
  <c r="I9" i="1"/>
  <c r="H10" i="1"/>
  <c r="I10" i="1"/>
  <c r="H12" i="1"/>
  <c r="H15" i="1"/>
  <c r="G13" i="1"/>
  <c r="H6" i="1"/>
  <c r="I3" i="1"/>
  <c r="I5" i="1"/>
  <c r="I2" i="1"/>
  <c r="J1" i="1"/>
  <c r="I4" i="1"/>
  <c r="J15" i="1" l="1"/>
  <c r="J12" i="1"/>
  <c r="J10" i="1"/>
  <c r="K8" i="1"/>
  <c r="K14" i="1" s="1"/>
  <c r="J9" i="1"/>
  <c r="H13" i="1"/>
  <c r="I13" i="1"/>
  <c r="J14" i="1"/>
  <c r="J5" i="1"/>
  <c r="J2" i="1"/>
  <c r="K1" i="1"/>
  <c r="J4" i="1"/>
  <c r="J3" i="1"/>
  <c r="I6" i="1"/>
  <c r="J13" i="1" l="1"/>
  <c r="K9" i="1"/>
  <c r="K11" i="1"/>
  <c r="K12" i="1"/>
  <c r="L8" i="1"/>
  <c r="L10" i="1" s="1"/>
  <c r="K10" i="1"/>
  <c r="K15" i="1"/>
  <c r="K5" i="1"/>
  <c r="K4" i="1"/>
  <c r="K2" i="1"/>
  <c r="K3" i="1"/>
  <c r="L1" i="1"/>
  <c r="J6" i="1"/>
  <c r="M8" i="1" l="1"/>
  <c r="M12" i="1" s="1"/>
  <c r="L14" i="1"/>
  <c r="L15" i="1"/>
  <c r="L11" i="1"/>
  <c r="L9" i="1"/>
  <c r="L12" i="1"/>
  <c r="K13" i="1"/>
  <c r="L4" i="1"/>
  <c r="L3" i="1"/>
  <c r="M1" i="1"/>
  <c r="L5" i="1"/>
  <c r="L2" i="1"/>
  <c r="K6" i="1"/>
  <c r="N8" i="1" l="1"/>
  <c r="N9" i="1" s="1"/>
  <c r="M9" i="1"/>
  <c r="M14" i="1"/>
  <c r="M15" i="1"/>
  <c r="M10" i="1"/>
  <c r="M11" i="1"/>
  <c r="L13" i="1"/>
  <c r="M3" i="1"/>
  <c r="M2" i="1"/>
  <c r="N1" i="1"/>
  <c r="M5" i="1"/>
  <c r="M4" i="1"/>
  <c r="L6" i="1"/>
  <c r="N12" i="1" l="1"/>
  <c r="N15" i="1"/>
  <c r="O8" i="1"/>
  <c r="O14" i="1" s="1"/>
  <c r="N14" i="1"/>
  <c r="N11" i="1"/>
  <c r="N10" i="1"/>
  <c r="M13" i="1"/>
  <c r="N2" i="1"/>
  <c r="O1" i="1"/>
  <c r="N5" i="1"/>
  <c r="N4" i="1"/>
  <c r="N3" i="1"/>
  <c r="M6" i="1"/>
  <c r="O9" i="1" l="1"/>
  <c r="N13" i="1"/>
  <c r="O11" i="1"/>
  <c r="O12" i="1"/>
  <c r="P8" i="1"/>
  <c r="P14" i="1" s="1"/>
  <c r="O10" i="1"/>
  <c r="O15" i="1"/>
  <c r="O5" i="1"/>
  <c r="O4" i="1"/>
  <c r="P1" i="1"/>
  <c r="O2" i="1"/>
  <c r="O3" i="1"/>
  <c r="Q8" i="1"/>
  <c r="N6" i="1"/>
  <c r="P15" i="1" l="1"/>
  <c r="P10" i="1"/>
  <c r="P11" i="1"/>
  <c r="P12" i="1"/>
  <c r="P9" i="1"/>
  <c r="O13" i="1"/>
  <c r="O6" i="1"/>
  <c r="P5" i="1"/>
  <c r="P4" i="1"/>
  <c r="P3" i="1"/>
  <c r="P2" i="1"/>
  <c r="Q1" i="1"/>
  <c r="Q12" i="1"/>
  <c r="Q11" i="1"/>
  <c r="Q10" i="1"/>
  <c r="Q15" i="1"/>
  <c r="Q14" i="1"/>
  <c r="Q9" i="1"/>
  <c r="R8" i="1"/>
  <c r="P13" i="1" l="1"/>
  <c r="P6" i="1"/>
  <c r="Q13" i="1"/>
  <c r="R15" i="1"/>
  <c r="R11" i="1"/>
  <c r="R9" i="1"/>
  <c r="R10" i="1"/>
  <c r="R14" i="1"/>
  <c r="R12" i="1"/>
  <c r="S8" i="1"/>
  <c r="Q3" i="1"/>
  <c r="Q2" i="1"/>
  <c r="R1" i="1"/>
  <c r="Q5" i="1"/>
  <c r="Q4" i="1"/>
  <c r="R13" i="1" l="1"/>
  <c r="Q6" i="1"/>
  <c r="S14" i="1"/>
  <c r="S10" i="1"/>
  <c r="S12" i="1"/>
  <c r="S11" i="1"/>
  <c r="S15" i="1"/>
  <c r="S9" i="1"/>
  <c r="T8" i="1"/>
  <c r="R2" i="1"/>
  <c r="S1" i="1"/>
  <c r="R5" i="1"/>
  <c r="R4" i="1"/>
  <c r="R3" i="1"/>
  <c r="U8" i="1" l="1"/>
  <c r="T15" i="1"/>
  <c r="T14" i="1"/>
  <c r="T9" i="1"/>
  <c r="T12" i="1"/>
  <c r="T11" i="1"/>
  <c r="T10" i="1"/>
  <c r="S5" i="1"/>
  <c r="S4" i="1"/>
  <c r="S3" i="1"/>
  <c r="S2" i="1"/>
  <c r="T1" i="1"/>
  <c r="R6" i="1"/>
  <c r="S13" i="1"/>
  <c r="T13" i="1" l="1"/>
  <c r="S6" i="1"/>
  <c r="T4" i="1"/>
  <c r="T5" i="1"/>
  <c r="T3" i="1"/>
  <c r="U1" i="1"/>
  <c r="T2" i="1"/>
  <c r="U12" i="1"/>
  <c r="V8" i="1"/>
  <c r="U11" i="1"/>
  <c r="U10" i="1"/>
  <c r="U15" i="1"/>
  <c r="U14" i="1"/>
  <c r="U9" i="1"/>
  <c r="V15" i="1" l="1"/>
  <c r="V11" i="1"/>
  <c r="V9" i="1"/>
  <c r="V10" i="1"/>
  <c r="V14" i="1"/>
  <c r="V12" i="1"/>
  <c r="W8" i="1"/>
  <c r="T6" i="1"/>
  <c r="U13" i="1"/>
  <c r="U5" i="1"/>
  <c r="U4" i="1"/>
  <c r="U3" i="1"/>
  <c r="U2" i="1"/>
  <c r="V1" i="1"/>
  <c r="U6" i="1" l="1"/>
  <c r="W14" i="1"/>
  <c r="W10" i="1"/>
  <c r="W12" i="1"/>
  <c r="W11" i="1"/>
  <c r="W15" i="1"/>
  <c r="W9" i="1"/>
  <c r="X8" i="1"/>
  <c r="V13" i="1"/>
  <c r="V2" i="1"/>
  <c r="W1" i="1"/>
  <c r="V5" i="1"/>
  <c r="V4" i="1"/>
  <c r="V3" i="1"/>
  <c r="V6" i="1" l="1"/>
  <c r="Y8" i="1"/>
  <c r="X12" i="1"/>
  <c r="X11" i="1"/>
  <c r="X10" i="1"/>
  <c r="X15" i="1"/>
  <c r="X14" i="1"/>
  <c r="X9" i="1"/>
  <c r="W5" i="1"/>
  <c r="W4" i="1"/>
  <c r="W3" i="1"/>
  <c r="X1" i="1"/>
  <c r="W2" i="1"/>
  <c r="W13" i="1"/>
  <c r="X13" i="1" l="1"/>
  <c r="X4" i="1"/>
  <c r="X3" i="1"/>
  <c r="X5" i="1"/>
  <c r="X2" i="1"/>
  <c r="Y1" i="1"/>
  <c r="Y12" i="1"/>
  <c r="Y15" i="1"/>
  <c r="Y14" i="1"/>
  <c r="Y9" i="1"/>
  <c r="Z8" i="1"/>
  <c r="Y11" i="1"/>
  <c r="Y10" i="1"/>
  <c r="W6" i="1"/>
  <c r="X6" i="1" l="1"/>
  <c r="Z15" i="1"/>
  <c r="AA15" i="1" s="1"/>
  <c r="Z11" i="1"/>
  <c r="AA11" i="1" s="1"/>
  <c r="Z9" i="1"/>
  <c r="AA8" i="1"/>
  <c r="Z10" i="1"/>
  <c r="AA10" i="1" s="1"/>
  <c r="Z14" i="1"/>
  <c r="AA14" i="1" s="1"/>
  <c r="Z12" i="1"/>
  <c r="AA12" i="1" s="1"/>
  <c r="Y13" i="1"/>
  <c r="Y3" i="1"/>
  <c r="Y5" i="1"/>
  <c r="Y4" i="1"/>
  <c r="Y2" i="1"/>
  <c r="Z1" i="1"/>
  <c r="Z13" i="1" l="1"/>
  <c r="AA13" i="1" s="1"/>
  <c r="AA9" i="1"/>
  <c r="Z5" i="1"/>
  <c r="AA5" i="1" s="1"/>
  <c r="Z4" i="1"/>
  <c r="AA4" i="1" s="1"/>
  <c r="Z2" i="1"/>
  <c r="AA1" i="1"/>
  <c r="Z3" i="1"/>
  <c r="AA3" i="1" s="1"/>
  <c r="Y6" i="1"/>
  <c r="Z6" i="1" l="1"/>
  <c r="AA6" i="1" s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Sudatta Haldar</author>
  </authors>
  <commentList>
    <comment ref="G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Sudatta Haldar:</t>
        </r>
        <r>
          <rPr>
            <sz val="9"/>
            <color indexed="81"/>
            <rFont val="Tahoma"/>
            <family val="2"/>
          </rPr>
          <t xml:space="preserve">
Don’t edit the baseline once the review is scheduled</t>
        </r>
      </text>
    </comment>
  </commentList>
</comments>
</file>

<file path=xl/sharedStrings.xml><?xml version="1.0" encoding="utf-8"?>
<sst xmlns="http://schemas.openxmlformats.org/spreadsheetml/2006/main" count="3691" uniqueCount="921">
  <si>
    <t>EM/TAG</t>
  </si>
  <si>
    <t>TQ/BI</t>
  </si>
  <si>
    <t>QA</t>
  </si>
  <si>
    <t>BA</t>
  </si>
  <si>
    <t>Total</t>
  </si>
  <si>
    <t>DA Review Schedule</t>
  </si>
  <si>
    <t>Plan</t>
  </si>
  <si>
    <t>Start Date</t>
  </si>
  <si>
    <t>End Date</t>
  </si>
  <si>
    <t>Baseline</t>
  </si>
  <si>
    <t>Revised</t>
  </si>
  <si>
    <t># Rev.Resch</t>
  </si>
  <si>
    <t>#Times Resch</t>
  </si>
  <si>
    <t>PROJECTS</t>
  </si>
  <si>
    <t>REVIEW TYPE</t>
  </si>
  <si>
    <t>Reviewee</t>
  </si>
  <si>
    <t>Review Duration (Minutes)</t>
  </si>
  <si>
    <t>Sprint Details</t>
  </si>
  <si>
    <t>Reviewer</t>
  </si>
  <si>
    <t>Observer/Mentor</t>
  </si>
  <si>
    <t>x</t>
  </si>
  <si>
    <t>Invite Sent</t>
  </si>
  <si>
    <t>Review Input Sent</t>
  </si>
  <si>
    <t>Review Completed</t>
  </si>
  <si>
    <t>Report received</t>
  </si>
  <si>
    <t>Non-3 Report</t>
  </si>
  <si>
    <t>Received from DA team</t>
  </si>
  <si>
    <t>ARC Updated</t>
  </si>
  <si>
    <t>Reschedule 1</t>
  </si>
  <si>
    <t>Reschedule 2</t>
  </si>
  <si>
    <t>Reschedule 3</t>
  </si>
  <si>
    <t>Reschedule 4</t>
  </si>
  <si>
    <t>Reschedule 5</t>
  </si>
  <si>
    <t>Rescheduled (Y/N)</t>
  </si>
  <si>
    <t>Reschedule Count</t>
  </si>
  <si>
    <t>Reschedule Reasons</t>
  </si>
  <si>
    <t>Same day reschedule</t>
  </si>
  <si>
    <t>WSR Mail Sent</t>
  </si>
  <si>
    <t>WSR Received</t>
  </si>
  <si>
    <t>Review Pre-requisite Received</t>
  </si>
  <si>
    <t>PM</t>
  </si>
  <si>
    <t>DM</t>
  </si>
  <si>
    <t>OPM</t>
  </si>
  <si>
    <t>AM</t>
  </si>
  <si>
    <t>Project Specification/Technology</t>
  </si>
  <si>
    <t>Review freequency</t>
  </si>
  <si>
    <t>ARC Project mapping</t>
  </si>
  <si>
    <t>Remarks</t>
  </si>
  <si>
    <t>AETNA</t>
  </si>
  <si>
    <t xml:space="preserve">(M) - Akash Swain
(O) - </t>
  </si>
  <si>
    <t>Ramesh Bhuyan</t>
  </si>
  <si>
    <t>y</t>
  </si>
  <si>
    <t>Akash Swain</t>
  </si>
  <si>
    <t>Monthly</t>
  </si>
  <si>
    <t>AETNA - Active Advice</t>
  </si>
  <si>
    <t xml:space="preserve">
</t>
  </si>
  <si>
    <t>Venkateswaran Vagulabaranan</t>
  </si>
  <si>
    <t>Sunil Kumar</t>
  </si>
  <si>
    <t>Check with Harish every month if it is required or not</t>
  </si>
  <si>
    <t>EM</t>
  </si>
  <si>
    <t>(M) - Lanke Sirisha 
(O) - Harish Manjunath</t>
  </si>
  <si>
    <t>AETNA - BI - Sales Effectiveness</t>
  </si>
  <si>
    <t>(M) - Pravin Kesavan
(O) - Hariprasad Reddy Elavarthi</t>
  </si>
  <si>
    <t>Hariprasad Reddy Elavarthi</t>
  </si>
  <si>
    <t>AETNA - Digital Transformation (Active Advice &amp; MAHP)</t>
  </si>
  <si>
    <t>Baiju</t>
  </si>
  <si>
    <t xml:space="preserve">AETNA - Digital Transformation </t>
  </si>
  <si>
    <t>AETNA - Digital Transformation (Active Advice)</t>
  </si>
  <si>
    <t>(M) - Anupam Basu
(O) - Harish Manjunath</t>
  </si>
  <si>
    <t>AETNA - Digital Transformation</t>
  </si>
  <si>
    <t>TQ</t>
  </si>
  <si>
    <t xml:space="preserve">Wasim Ahmed </t>
  </si>
  <si>
    <t>.Net, Java Script</t>
  </si>
  <si>
    <t>AETNA - Digital Transformation (MAHP)</t>
  </si>
  <si>
    <t>Issue with skype</t>
  </si>
  <si>
    <t>AETNA - L1 SUPPORT</t>
  </si>
  <si>
    <t>(M) - Vasu, Som
(O) - Arnab Roy Chowdhury, Harish Manjunath</t>
  </si>
  <si>
    <t xml:space="preserve">Smita Ramtekkar </t>
  </si>
  <si>
    <t>AETNA - QA</t>
  </si>
  <si>
    <t>NA</t>
  </si>
  <si>
    <t>Akhil Shukla</t>
  </si>
  <si>
    <t>Pavan Vasudevan, Krishnaprasad Balasundaram</t>
  </si>
  <si>
    <t>Quaterly</t>
  </si>
  <si>
    <t>Last review : 2019-08-13</t>
  </si>
  <si>
    <t>(M) - Nischal,Prakash Basireddy, Abdul Shaik,Abdul Naeem
(O) - Harish Manjunath</t>
  </si>
  <si>
    <t>06.17-06.28,07.01-07.12,07.15-07.26,08.05-08.16,08.19-08.30,09.02-09.13,09.16-09.27</t>
  </si>
  <si>
    <t>Roopa Subramanyam</t>
  </si>
  <si>
    <t xml:space="preserve">AETNA - RPA </t>
  </si>
  <si>
    <t>ALIERA</t>
  </si>
  <si>
    <t>ALIERA -  Member Portal</t>
  </si>
  <si>
    <t>Shrikrishna Ujjire</t>
  </si>
  <si>
    <t>Rashmi Ganesh</t>
  </si>
  <si>
    <t>Vinitha Shama Rao</t>
  </si>
  <si>
    <t>BA - Onsite</t>
  </si>
  <si>
    <t xml:space="preserve">(M) - Siddhant Mohapatra
(O) - </t>
  </si>
  <si>
    <t>(M) - Vinod Kalidindi
(O) - Rashmi Ganesh</t>
  </si>
  <si>
    <t>Anitha T</t>
  </si>
  <si>
    <t>QA-Performance</t>
  </si>
  <si>
    <t>(M) - Vinod Kalidindi; Sohel Hasan
(O)-Rashmi Ganesh, Devaraju Maruthai</t>
  </si>
  <si>
    <t>Kosala Ram</t>
  </si>
  <si>
    <t>Samanth Bapu</t>
  </si>
  <si>
    <t xml:space="preserve">ALIERA - Member Portal </t>
  </si>
  <si>
    <t>ALIERA - Broker Portal 2.0</t>
  </si>
  <si>
    <t>(M) -  Mohan Krishnamurthy,Sushmita Dube 
(O) - RashmiI Ganesh,Sunil Rao</t>
  </si>
  <si>
    <t xml:space="preserve">ALIERA - Broker Portal </t>
  </si>
  <si>
    <t>(M) - Rashmi Ganesh
(O) - Vinitha Rao</t>
  </si>
  <si>
    <t>Rashmi Ganesh, Vinay Pal</t>
  </si>
  <si>
    <t>Chiraag Shah</t>
  </si>
  <si>
    <t>ALIERA - Broker Portal Phase 2</t>
  </si>
  <si>
    <t>ALIERA - HealthRules Implementation</t>
  </si>
  <si>
    <t xml:space="preserve">(M) - Paramitha
(O) - </t>
  </si>
  <si>
    <t>(M) - Vikas Lambha
(O) - Pramitha Bhattacharya</t>
  </si>
  <si>
    <t>Paramita Bhattacharya</t>
  </si>
  <si>
    <t>Vinay Pal,Vishal Pillai</t>
  </si>
  <si>
    <t>(M) - Preethish Sasidharan, Priti Tripathi
(O) - Paramitha</t>
  </si>
  <si>
    <t>ALIERA - UAT &amp; Prod Rollout Support</t>
  </si>
  <si>
    <t>Gaurav Srivastava</t>
  </si>
  <si>
    <t>AM Connect</t>
  </si>
  <si>
    <t>Aetna, Aris</t>
  </si>
  <si>
    <t>Laksh, Smita</t>
  </si>
  <si>
    <t>Plan meeting in August</t>
  </si>
  <si>
    <t>GW, IQVIA</t>
  </si>
  <si>
    <t xml:space="preserve">(M) - Jerry JR Buchanan
(O) - </t>
  </si>
  <si>
    <t>Laksh</t>
  </si>
  <si>
    <t>Need to be planned in Sep'19</t>
  </si>
  <si>
    <t>ALIERA, BCBST- RPA, NEUGEN - Run &amp; Operate,RMHP - Facets Support</t>
  </si>
  <si>
    <t>(M) - Girish Gupta
(O) - Pramodh Rachakatla</t>
  </si>
  <si>
    <t>BANNERHEALTH</t>
  </si>
  <si>
    <t>BANNERHEALTH - RPA</t>
  </si>
  <si>
    <t>BCBST-RPA</t>
  </si>
  <si>
    <t>Madhura Veeraiah, Naresh Jindam, Saravana Kumar</t>
  </si>
  <si>
    <t>Somya Jaiswal</t>
  </si>
  <si>
    <t>Kshitij Shah</t>
  </si>
  <si>
    <t>Java, .NET, Angular JS, Knockout</t>
  </si>
  <si>
    <t>Janarthanan Durairaj</t>
  </si>
  <si>
    <t>Sourabh Virdi</t>
  </si>
  <si>
    <t>Roshith</t>
  </si>
  <si>
    <t>CHRISTUS HEALTH</t>
  </si>
  <si>
    <t>CHRISTUS HEALTH - Interoperability</t>
  </si>
  <si>
    <t>(M) - Jaison Poomthaniyil
(O) - Shwetabh Kumar</t>
  </si>
  <si>
    <t>Shwethabh Kumar</t>
  </si>
  <si>
    <t>CONNECTURE</t>
  </si>
  <si>
    <t>CNXR - SaaS - Atlas (Member Management)</t>
  </si>
  <si>
    <t xml:space="preserve">21st May-03rd June, 04th June- 17th June, 18th June, 01st July </t>
  </si>
  <si>
    <t>CNXR - SaaS - Connecture</t>
  </si>
  <si>
    <t>COTIVITI</t>
  </si>
  <si>
    <t xml:space="preserve">Cotiviti - CAC Integration </t>
  </si>
  <si>
    <t>(M) - Manohar Dattatreya,Harish Kotgi 
(O) - Sachin Tripati</t>
  </si>
  <si>
    <t>Nischal Chhetri</t>
  </si>
  <si>
    <t>Sachin Tripathi</t>
  </si>
  <si>
    <t>Anupama Dasgupta</t>
  </si>
  <si>
    <t>Vijay Rajan (ARC SaysShilpa Joshi)</t>
  </si>
  <si>
    <t>.Net, C#</t>
  </si>
  <si>
    <t>Cotiviti -  Star Navigator</t>
  </si>
  <si>
    <t>Last review on 23rd Sep</t>
  </si>
  <si>
    <t>Cotiviti - Dev Ops</t>
  </si>
  <si>
    <t>TQ  Dev Ops</t>
  </si>
  <si>
    <t>Cotiviti - EDP - Development</t>
  </si>
  <si>
    <t>(M) - Ajay Sidde;Subbarayudu Gopanapalli 
(O) - Raghunanda  Srinivasa</t>
  </si>
  <si>
    <t>Ronak Sanghavi</t>
  </si>
  <si>
    <t>Gaurav Srivastav</t>
  </si>
  <si>
    <t>Ashok Amilineni</t>
  </si>
  <si>
    <t>(M) - Muralidhar Lingala 
(O) - Raghunanda  Srinivasa</t>
  </si>
  <si>
    <t>Clubbed the review with offshore review</t>
  </si>
  <si>
    <t>Cotiviti - EDP - Development &amp; EDPD Migration</t>
  </si>
  <si>
    <t>(M) - Gaurav 
(O) - Raghunandan Srinivas</t>
  </si>
  <si>
    <t xml:space="preserve">(M) - Ashok Amilineni
(O) - </t>
  </si>
  <si>
    <t>BI</t>
  </si>
  <si>
    <t>COTIVITI - Exceutive Dashboard</t>
  </si>
  <si>
    <t>TQ- SDK</t>
  </si>
  <si>
    <t>(M) - Harshad Bopardikar,Raghunandan,Mahesh Kulkarni</t>
  </si>
  <si>
    <t>Cotiviti - Executive Dashboard</t>
  </si>
  <si>
    <t>Mahesh Ramchandra Kulkarni</t>
  </si>
  <si>
    <t>Choo Lee</t>
  </si>
  <si>
    <t xml:space="preserve">M) – Prabal Singh, Prince Varghese
(O) - Raghunandan Srinivasa, Harshad
</t>
  </si>
  <si>
    <t>Vijay Krishna</t>
  </si>
  <si>
    <t>Ramesh Bhuyan, Kartik Malreddy</t>
  </si>
  <si>
    <t>(M) - Harshad
(O) -  Raghunandan Srinivasa</t>
  </si>
  <si>
    <t xml:space="preserve">(M) - Krishna Narayana,Harshad
(O) - Gaurav Srivastav, Veeranna Allimatti, Raghunandan Srinivasa </t>
  </si>
  <si>
    <t>Cotiviti - Quality Reporter</t>
  </si>
  <si>
    <t>Daniel Arrell, Shilpa Joshi</t>
  </si>
  <si>
    <t>Shilpa Joshi</t>
  </si>
  <si>
    <t>Wifi Issue skype was not working,Review has been canceled for July month</t>
  </si>
  <si>
    <t>Cotiviti - Quality Reporter &amp; IQWT</t>
  </si>
  <si>
    <t>QA - Automation</t>
  </si>
  <si>
    <t>Ganesh Kodali</t>
  </si>
  <si>
    <t>COTIVITI - Quality Reporter - Invincible</t>
  </si>
  <si>
    <t xml:space="preserve">COTIVITI - Quality Reporter - Invincible and Prometheus </t>
  </si>
  <si>
    <t>Vasan</t>
  </si>
  <si>
    <t>NET Core, Angular JS, C#</t>
  </si>
  <si>
    <t>COTIVITI - Quality Reporter - Invincible,Prometheus</t>
  </si>
  <si>
    <t>Cotiviti - Quality Reporter IQWT</t>
  </si>
  <si>
    <t>COTIVITI - Quality Reporter</t>
  </si>
  <si>
    <t>Last Review-sept 2019</t>
  </si>
  <si>
    <t>COTIVITI - Star Navigator M&amp;S</t>
  </si>
  <si>
    <t xml:space="preserve">(M) - Rima Nunna 
(O) -  </t>
  </si>
  <si>
    <t>Net MVC 5.2x, SSIS, Kendo, SQL, ETL Testing, Ruby Watir Framework</t>
  </si>
  <si>
    <t>Last review : 09/23/2019</t>
  </si>
  <si>
    <t>(M) - sabyaschi, Asutosh,Parasappa,Sachin Tripathi
(O) - Anupama D</t>
  </si>
  <si>
    <t>ETL+.net, C#</t>
  </si>
  <si>
    <t>COTIVITI, MAGELLAN</t>
  </si>
  <si>
    <t>Greenway - All</t>
  </si>
  <si>
    <t xml:space="preserve">(M) - Krishnaraddi H
(O) - </t>
  </si>
  <si>
    <t>Shashikiran Madhukar</t>
  </si>
  <si>
    <t>Krishnaraddi Hulihalli</t>
  </si>
  <si>
    <t>Jerry JR Buchanan</t>
  </si>
  <si>
    <t>Greenway - Build &amp; Release</t>
  </si>
  <si>
    <t>Manoj Madhavan</t>
  </si>
  <si>
    <t>C# with Powershell, MS Build, TFS , SQL\SQL Server, VM Management</t>
  </si>
  <si>
    <t>GREENWAY - GCS - Kingfisher</t>
  </si>
  <si>
    <t>(M) - Vikas Soni
(O) - Manoj</t>
  </si>
  <si>
    <t>Sanchita Chatterjee</t>
  </si>
  <si>
    <t>Anitha Balakrishnan, Manoj Madhavan</t>
  </si>
  <si>
    <t>.NET, SQL, MVC 4.0</t>
  </si>
  <si>
    <t>Rathan Singade</t>
  </si>
  <si>
    <t>GREENWAY - GCS - QA Automation</t>
  </si>
  <si>
    <t>(M) - Ganesh Kodali
(O) - Pavan Vasudevan</t>
  </si>
  <si>
    <t xml:space="preserve">(M) - Ganesh Kodali, Pavan Vasudevan
(O) - </t>
  </si>
  <si>
    <t>Sudhakar Pujari</t>
  </si>
  <si>
    <t>GREENWAY - NFT1,2,5</t>
  </si>
  <si>
    <t>Dhanasekhar, Manoj, Vipin, Ashwin C</t>
  </si>
  <si>
    <t>GREENWAY - PS - NFT 1 - Patriots</t>
  </si>
  <si>
    <t>Alternate month review, Last review Aug 14</t>
  </si>
  <si>
    <t xml:space="preserve">Greenway - NFT-1-Patriots, NFT-2 raiders, NFT5-falcons, </t>
  </si>
  <si>
    <t>Shanmugappa R</t>
  </si>
  <si>
    <t>vipin hari</t>
  </si>
  <si>
    <t xml:space="preserve">(M) - Neha Chauhan,Dipsy Thomas, Ahilan Jayaram, Theertha Parambath, Karthika Mohanan
(O)-Vipin Hari </t>
  </si>
  <si>
    <t>Vineesh Kumar</t>
  </si>
  <si>
    <t>ASP.NET 2.0, C#, XML</t>
  </si>
  <si>
    <t>GREENWAY - NFT3,4,6</t>
  </si>
  <si>
    <t>(M) - Dhanasekhar
(O) - Shashi</t>
  </si>
  <si>
    <t>GREENWAY -PS - NFT 3 - Phoenix</t>
  </si>
  <si>
    <t>Alternate month review, Last review Jul 17</t>
  </si>
  <si>
    <t>Greenway - NFT3-phoenix, NFT-4- Jagurars, NFT6-Warriors</t>
  </si>
  <si>
    <t>Dhanasekhar</t>
  </si>
  <si>
    <t>GREENWAY - PDT</t>
  </si>
  <si>
    <t>(M) - Yatin Sood, Shrikrishna Ujire, Ranjeetha Kempegowda
(O) - Shashi</t>
  </si>
  <si>
    <t>Roshith Mavilavalappil</t>
  </si>
  <si>
    <t xml:space="preserve">(M) - Manish Guda
(O)- </t>
  </si>
  <si>
    <t>Greenway - PDT-1- Titans, PDT-2 - Scorpions, PDT3-Avengers, PDT4-Gladiators</t>
  </si>
  <si>
    <t>Rakehs shah</t>
  </si>
  <si>
    <t>GREENWAY - PDT1,2,3 and 4</t>
  </si>
  <si>
    <t>(M) - Rakesh Shah</t>
  </si>
  <si>
    <t>GREENWAY - QA regression1</t>
  </si>
  <si>
    <t>Baiju T, Ashwin, Manoj M</t>
  </si>
  <si>
    <t>(M) - Kummanda Nanaiah, Deepika Devaraju, Manasi hazra
(O) - Baiju,Ashwin C</t>
  </si>
  <si>
    <t>Baiju T, Ashwin,Manoj M</t>
  </si>
  <si>
    <t xml:space="preserve">GREENWAY - SEHS PDT </t>
  </si>
  <si>
    <t xml:space="preserve">(M) - Vinod Satyanarana
(O) - </t>
  </si>
  <si>
    <t>GREENWAY - SuccessEHS - PDT</t>
  </si>
  <si>
    <t>Vinod Satyanarayana &amp; Manoj M</t>
  </si>
  <si>
    <t>The scope for Success-EHS projects would be enhancement &amp; defect fixes for Success EHS EMR product.</t>
  </si>
  <si>
    <t>Will share the reports only for 'GREENWAY - GCS - Kingfisher' and 'GREENWAY - SuccessEHS - PDT'</t>
  </si>
  <si>
    <t>GREENWAY</t>
  </si>
  <si>
    <t>IQVIA</t>
  </si>
  <si>
    <t>IQVIA - IRP1 - Team - 6 &amp; 13</t>
  </si>
  <si>
    <t>(M) - Raghavendra Raju, Ankit Talwar
(O) - Rohit Sodhi</t>
  </si>
  <si>
    <t>Swaminathan</t>
  </si>
  <si>
    <t>Rohit Sodhi</t>
  </si>
  <si>
    <t>Pampan Gowda</t>
  </si>
  <si>
    <t>Vipul Kartik</t>
  </si>
  <si>
    <t>Talend ETL, Java</t>
  </si>
  <si>
    <t>IQVIA - IRP1</t>
  </si>
  <si>
    <t xml:space="preserve">(M) - Rohit Sodhi
(O) - </t>
  </si>
  <si>
    <t>(M) - Shankar, Sakshi, Vara
(O) - Rohit Sodhi</t>
  </si>
  <si>
    <t>Prakash Basireddy</t>
  </si>
  <si>
    <t xml:space="preserve">Talend ETL, Java, Spring, Hibernate </t>
  </si>
  <si>
    <t>(M) -  Anand Venkatesh,Thammina Jyostna, Sri Mallavalli
(O) - Rohit Sodhi</t>
  </si>
  <si>
    <t>IQVIA - IRP2 - Team - 14</t>
  </si>
  <si>
    <t>29th May-18th June,19th June-9th July</t>
  </si>
  <si>
    <t>Rima Nunna</t>
  </si>
  <si>
    <t>Rakesh Kumar Govindu</t>
  </si>
  <si>
    <t>IQVIA - IRP2</t>
  </si>
  <si>
    <t>Pratyush Rai</t>
  </si>
  <si>
    <t>IQVIA - IRP3 - Team - 10&amp;16</t>
  </si>
  <si>
    <t>Sunil Kumar Ramakrishnaiah</t>
  </si>
  <si>
    <t>IQVIA - IRP3</t>
  </si>
  <si>
    <t>Java, spring React JS</t>
  </si>
  <si>
    <t xml:space="preserve">MAGELLAN </t>
  </si>
  <si>
    <t>MEDIDATA</t>
  </si>
  <si>
    <t>MEDIDATA - CTMS</t>
  </si>
  <si>
    <t>Lakshmeesha Gundurao</t>
  </si>
  <si>
    <t>Vishal Pillai</t>
  </si>
  <si>
    <t>Java 8.0, My SQL, Jasper Reports, Selenium, Cucumber</t>
  </si>
  <si>
    <t>MEDIDATA - ICF Staff Aug</t>
  </si>
  <si>
    <t>(M) - Ramya Ramesh
(O) - Vivek Kumar</t>
  </si>
  <si>
    <t>Suyash,Vivek</t>
  </si>
  <si>
    <t>PHP</t>
  </si>
  <si>
    <t>MEDIDATA - Payments</t>
  </si>
  <si>
    <t>(M) - Indulakshmi Subramanian 
(O) - Vivek Kumar</t>
  </si>
  <si>
    <t>Vivek Kumar, Kosala Ram Gangaiah</t>
  </si>
  <si>
    <t>SKYPE Issue</t>
  </si>
  <si>
    <t>(M) -Prarthana,Anshu, Hariram
(O) - Vivek Kumar</t>
  </si>
  <si>
    <t>MEDIDATA - RACT</t>
  </si>
  <si>
    <t>Ankit Talwar</t>
  </si>
  <si>
    <t>Senthil Perumal Arumugapandian Murugan</t>
  </si>
  <si>
    <t>Java, RoR, React JS</t>
  </si>
  <si>
    <t>(M) - Senthil
(O) - Suyash</t>
  </si>
  <si>
    <t>TQ - React JS</t>
  </si>
  <si>
    <t>Anand Ezhumalai</t>
  </si>
  <si>
    <t>Ruby&amp;rails, React JS</t>
  </si>
  <si>
    <t>TQ - RoR</t>
  </si>
  <si>
    <t>RoR, React JS</t>
  </si>
  <si>
    <t xml:space="preserve">MEDIDATA - SiM/IM/NT </t>
  </si>
  <si>
    <t>(M) - Sandhya Krishna
(O) - Suyash</t>
  </si>
  <si>
    <t>Sandhya Krishna</t>
  </si>
  <si>
    <t>SCALA, Java, React Js, MySQL, Cucumber</t>
  </si>
  <si>
    <t xml:space="preserve">a. SCALA, Java, React Js, MySQL, Cucumber
b. Jira
</t>
  </si>
  <si>
    <t>(M) - Linson Augustine
(O) - Jayakumar Manickavasagam</t>
  </si>
  <si>
    <t>TQ - Scala</t>
  </si>
  <si>
    <t>(M) - Linson Augustine, Manoj Kumar,Ramakrishna 
(O) - Sandhya Krishna</t>
  </si>
  <si>
    <t>MEDIDATA - Study Management</t>
  </si>
  <si>
    <t>Suyash Kumar Nigam</t>
  </si>
  <si>
    <t>(M) - Balaji, Asma, Jitendran Koroth, Ravi Ojha
(O) - Praveen H, Thyagraj Annaswamy</t>
  </si>
  <si>
    <t>SCALA,  React Js, MySQL, Cucumber</t>
  </si>
  <si>
    <t>(M) - Senthil
(O) -Suyash</t>
  </si>
  <si>
    <t xml:space="preserve"> MEDIDATA - Imedidata Support</t>
  </si>
  <si>
    <t>Navvis and Company</t>
  </si>
  <si>
    <t>NAVVIS - CoreoSustance - (Coreohome)</t>
  </si>
  <si>
    <t>Rachit Srivastava</t>
  </si>
  <si>
    <t>Krishna Narayana</t>
  </si>
  <si>
    <t>ReactJS - Web part, ReactNative (supports both Android and iOS, responsive UI) - Mobile app</t>
  </si>
  <si>
    <t>Single review upload in two different projects</t>
  </si>
  <si>
    <t>NAVVIS - CoreoView - (PTS)</t>
  </si>
  <si>
    <t xml:space="preserve">NAVVIS -CoreoSustance </t>
  </si>
  <si>
    <t>NEUGEN</t>
  </si>
  <si>
    <t>NEUGEN - Run &amp; Operate</t>
  </si>
  <si>
    <t>(M) - Pravin kesavan
(O) - Hariprasad</t>
  </si>
  <si>
    <t>Saradhi Vakiti</t>
  </si>
  <si>
    <t xml:space="preserve">SQL server 2012, SSAS 2012, SAP BO 4.1 
SQL server 2012, SSAS 2012, SAP BO 4.1 
</t>
  </si>
  <si>
    <t>Optum Insight</t>
  </si>
  <si>
    <t>AIM - DT Payor</t>
  </si>
  <si>
    <t>(M) - Irfan
(O) - Vinitha</t>
  </si>
  <si>
    <t>Irfan Ahmed Dalwale, Vinitha Shama Rao</t>
  </si>
  <si>
    <t>.Net, SQL</t>
  </si>
  <si>
    <t>(M) - Kavitha
(O) - Irfan</t>
  </si>
  <si>
    <t>Linson Augustine</t>
  </si>
  <si>
    <t>Amit Raturi</t>
  </si>
  <si>
    <t>Last review : in Sep'19 next review Dec'19</t>
  </si>
  <si>
    <t>OPTUM KBPO</t>
  </si>
  <si>
    <t>OPTUM - UHC Claims</t>
  </si>
  <si>
    <t>(M) - Som Subhra Chakraborty, Vasudevan Manavalan, Arnab Choudhary
(O) - Arnab Choudhary</t>
  </si>
  <si>
    <t>Som Subhra Chakraborty, Vasudevan Manavalan</t>
  </si>
  <si>
    <t>Arnab Chowdhury</t>
  </si>
  <si>
    <t>Arnab Roy Chowdhury</t>
  </si>
  <si>
    <t>R1</t>
  </si>
  <si>
    <t>R1 - EMS - Eligibility</t>
  </si>
  <si>
    <t>(M) - Monisha Karuppannan, Vinay Shekar , Pratyush
(O) -Somya Jaiswal</t>
  </si>
  <si>
    <t>R1 - EMS - Eligibility (Titans )</t>
  </si>
  <si>
    <t>(M) - George John
(O) - Somya Jaiswal</t>
  </si>
  <si>
    <t>R1 - EMS - Eligibility(Spartans)</t>
  </si>
  <si>
    <t>(M) - MD Javed
(O) - Somya Jaiswal</t>
  </si>
  <si>
    <t>Rocky Mountain Health Plan</t>
  </si>
  <si>
    <t>RMHP - Facets Support</t>
  </si>
  <si>
    <t>(M) - Pradeep Ramakrishna
(O) - Irfan Dalwale</t>
  </si>
  <si>
    <t>Chirag Shah</t>
  </si>
  <si>
    <t>.Net</t>
  </si>
  <si>
    <t>(M) - Jishna
(O) - Vinitha</t>
  </si>
  <si>
    <t>SAS Solutions</t>
  </si>
  <si>
    <t>SAS - Edit Research</t>
  </si>
  <si>
    <t xml:space="preserve">(M) - Sukalyan Bhattacharyya &amp; Arnab C, Vasu, Seema
(O) - </t>
  </si>
  <si>
    <t>Not  Applicable</t>
  </si>
  <si>
    <t>Seema Revanasiddappa Tonashyal</t>
  </si>
  <si>
    <t>(M) - Mohnish
(O) - Pampan</t>
  </si>
  <si>
    <t>Sreeja Patterakavil</t>
  </si>
  <si>
    <t xml:space="preserve">TEAMHEALTH </t>
  </si>
  <si>
    <t xml:space="preserve">TEAMHEALTH - Verity Integration </t>
  </si>
  <si>
    <t xml:space="preserve">(M) - Vijay Murthy
(O) - </t>
  </si>
  <si>
    <t>(M) - Bhavinkumar Patel
(O) - Vijay</t>
  </si>
  <si>
    <t>PRA</t>
  </si>
  <si>
    <t>QA - Performance</t>
  </si>
  <si>
    <t>Anupam Narayan</t>
  </si>
  <si>
    <t>Raghunandan</t>
  </si>
  <si>
    <t>Vikas Soni</t>
  </si>
  <si>
    <t>Bhanushree Prasad</t>
  </si>
  <si>
    <t>Kamlesh Mishra</t>
  </si>
  <si>
    <t>Madhura Veeraiah</t>
  </si>
  <si>
    <t>Team - Norming</t>
  </si>
  <si>
    <t>Rahul Singi</t>
  </si>
  <si>
    <t>Swaminathan Subramanian</t>
  </si>
  <si>
    <t>Charan Budama</t>
  </si>
  <si>
    <t>Internal</t>
  </si>
  <si>
    <t>Observer</t>
  </si>
  <si>
    <t>ASP.Net, C#, MVC, MS SQL server, VB.net, Angular, React JS, .Net core, HTML 5, Java script, Entity framework</t>
  </si>
  <si>
    <t xml:space="preserve">Vishesh Bhawsar </t>
  </si>
  <si>
    <t>Technical Lead</t>
  </si>
  <si>
    <t xml:space="preserve">Vineesh Kumar </t>
  </si>
  <si>
    <t xml:space="preserve">Vasan Jagannathan </t>
  </si>
  <si>
    <t>Sunil Rao</t>
  </si>
  <si>
    <t>Java, Spring, Hibernate, Struts, Oracle, My SQL, MS SQL, Java Script, React JS</t>
  </si>
  <si>
    <t xml:space="preserve">Srinivasa Venkatesh </t>
  </si>
  <si>
    <t>Associate Project Manager</t>
  </si>
  <si>
    <t xml:space="preserve">Sourabh Virdi </t>
  </si>
  <si>
    <t>ASP.Net, C#, MVC, MS SQL server, VB.net</t>
  </si>
  <si>
    <t>Sherief Mogral</t>
  </si>
  <si>
    <t>ROR</t>
  </si>
  <si>
    <t>Saurabh Rana</t>
  </si>
  <si>
    <t>Java, Spring, Hibernate, Struts, Oracle, My SQL, MS SQL, Java Script, React JS, Scala</t>
  </si>
  <si>
    <t>Santa Samantaray</t>
  </si>
  <si>
    <t>Web API, ASP.Net, C#, MVC, MS SQL server, VB.net, .Net core, Entity framework, Android, IOS, swift, Apache Cardova</t>
  </si>
  <si>
    <t>Java, Hibernate, PHP, Active MQ,, Python, ROR, Scala, Spring Framework, WPF, Angular JS, HTML 5, Java script, Oracle, SQL Server, My SQL, Mongo DB, Arango DB</t>
  </si>
  <si>
    <t>Consultant</t>
  </si>
  <si>
    <t xml:space="preserve">Samanth Bapu </t>
  </si>
  <si>
    <t>Nithyananda Rao</t>
  </si>
  <si>
    <t>Java, Hibernate, Spring</t>
  </si>
  <si>
    <t>ASP.Net, C#, MVC, MS SQL server, Oracle,  My SQL, Angular JS, HTML 5, Java script</t>
  </si>
  <si>
    <t xml:space="preserve">Navin Sebastian </t>
  </si>
  <si>
    <t>Hariprasad Natarajan</t>
  </si>
  <si>
    <t>Associate Architect</t>
  </si>
  <si>
    <t>Security</t>
  </si>
  <si>
    <t>Performance</t>
  </si>
  <si>
    <t>Lead- QA</t>
  </si>
  <si>
    <t>Devaraju</t>
  </si>
  <si>
    <t>QA- Performance</t>
  </si>
  <si>
    <t>Automation</t>
  </si>
  <si>
    <t>Lead - QA</t>
  </si>
  <si>
    <t xml:space="preserve">Sudhakar Pujari </t>
  </si>
  <si>
    <t>Manual, Functional</t>
  </si>
  <si>
    <t>Associate Manager - QA</t>
  </si>
  <si>
    <t xml:space="preserve">Shanmugappa Rajkumar </t>
  </si>
  <si>
    <t>Senior Lead - QA</t>
  </si>
  <si>
    <t xml:space="preserve">Ganesh Kodali </t>
  </si>
  <si>
    <t>Charan B</t>
  </si>
  <si>
    <t xml:space="preserve">Vinod Kalidindi </t>
  </si>
  <si>
    <t>Manual, Functional, Automation</t>
  </si>
  <si>
    <t xml:space="preserve">Shilpa Munikrishnappa </t>
  </si>
  <si>
    <t xml:space="preserve">Shashikala Ramesh </t>
  </si>
  <si>
    <t>Manager - QA</t>
  </si>
  <si>
    <t xml:space="preserve">Roopa Subramanyam </t>
  </si>
  <si>
    <t xml:space="preserve">Rathan Singade </t>
  </si>
  <si>
    <t>Project Lead</t>
  </si>
  <si>
    <t xml:space="preserve">Pratyush Rai </t>
  </si>
  <si>
    <t>Database, ETL, Reports, Hadoop, Big Data</t>
  </si>
  <si>
    <t xml:space="preserve">Prakash Basireddy </t>
  </si>
  <si>
    <t xml:space="preserve">Parinitha Shetty </t>
  </si>
  <si>
    <t>Database, ETL, Reports</t>
  </si>
  <si>
    <t xml:space="preserve">Nischal Chhetri </t>
  </si>
  <si>
    <t xml:space="preserve">Madhura Veeraiah </t>
  </si>
  <si>
    <t>Senior Project Manager</t>
  </si>
  <si>
    <t xml:space="preserve">Kosala Gangaiah </t>
  </si>
  <si>
    <t xml:space="preserve">Janarthanan Durairaj </t>
  </si>
  <si>
    <t xml:space="preserve">Bhanushree Prasad </t>
  </si>
  <si>
    <t xml:space="preserve">Baiju Therootharammal </t>
  </si>
  <si>
    <t>Senior Manager - QA</t>
  </si>
  <si>
    <t xml:space="preserve">Ashwin Chandrashekaraiah </t>
  </si>
  <si>
    <t>Anitha Balakrishnan</t>
  </si>
  <si>
    <t>Manual, Automation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</si>
  <si>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>Program Management, Project Management, Stakeholder management, Client relationship Management Review, Metrics &amp; Measurements</t>
    </r>
  </si>
  <si>
    <t xml:space="preserve">Venkateswaran Vagulabaranan 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</si>
  <si>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theme="1"/>
        <rFont val="Calibri"/>
        <family val="2"/>
        <scheme val="minor"/>
      </rPr>
      <t>Facilitation/Training :-</t>
    </r>
    <r>
      <rPr>
        <sz val="10"/>
        <color theme="1"/>
        <rFont val="Calibri"/>
        <family val="2"/>
        <scheme val="minor"/>
      </rPr>
      <t xml:space="preserve"> RCA, Retrospection, Risk Management, CI/Valueadd (Improvements), Agile scrum, Kanban</t>
    </r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</si>
  <si>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theme="1"/>
        <rFont val="Calibri"/>
        <family val="2"/>
        <scheme val="minor"/>
      </rPr>
      <t>Facilitation/Training :-</t>
    </r>
    <r>
      <rPr>
        <sz val="10"/>
        <color theme="1"/>
        <rFont val="Calibri"/>
        <family val="2"/>
        <scheme val="minor"/>
      </rPr>
      <t xml:space="preserve"> RCA, Retrospection, Risk Management, Team Norming, CI/Valueadd (Improvements), Agile scrum, Kanban</t>
    </r>
  </si>
  <si>
    <t xml:space="preserve">Ramesh Bhuyan </t>
  </si>
  <si>
    <t xml:space="preserve">Manoj Bhaskaran 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</si>
  <si>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theme="1"/>
        <rFont val="Calibri"/>
        <family val="2"/>
        <scheme val="minor"/>
      </rPr>
      <t>Facilitation/Training :-</t>
    </r>
    <r>
      <rPr>
        <sz val="10"/>
        <color theme="1"/>
        <rFont val="Calibri"/>
        <family val="2"/>
        <scheme val="minor"/>
      </rPr>
      <t xml:space="preserve"> RCA, Retrospection, Risk Management,  CI/Valueadd (Improvements), Agile scrum, Kanban</t>
    </r>
  </si>
  <si>
    <t>Associate Vice President - Quality</t>
  </si>
  <si>
    <t xml:space="preserve">Lakshmeesha Gundurao </t>
  </si>
  <si>
    <t>Senior Technical Lead</t>
  </si>
  <si>
    <t>Karthik Malreddy</t>
  </si>
  <si>
    <t>Assosiate Architect</t>
  </si>
  <si>
    <t>Sathish Guggilla</t>
  </si>
  <si>
    <t>EDW, ETL, SSIS, SSRS, SSAS, Talend, Business objects, Snap logic</t>
  </si>
  <si>
    <t>Senior Architect</t>
  </si>
  <si>
    <t xml:space="preserve">Vijay Krishna </t>
  </si>
  <si>
    <t>EDW, ETL, SSIS, SSRS, SSAS, Talend, Business objects, Micro strategy, Hadoop, HDFS, Spark, Pentaho</t>
  </si>
  <si>
    <t>External</t>
  </si>
  <si>
    <t xml:space="preserve">Ramji Rengarajan </t>
  </si>
  <si>
    <t>EDW, ETL, SSIS, SSRS, SSAS, Talend, Business objects</t>
  </si>
  <si>
    <t>Director - Delivery</t>
  </si>
  <si>
    <t xml:space="preserve">Ramakrishna Gorty </t>
  </si>
  <si>
    <t>Lead - Business Analyst</t>
  </si>
  <si>
    <t xml:space="preserve">Swaminathan Subramanian </t>
  </si>
  <si>
    <t xml:space="preserve">Shrikrishna Ujire </t>
  </si>
  <si>
    <t>Associate Lead - Business Analyst</t>
  </si>
  <si>
    <t xml:space="preserve">Sanchita Chatterjee </t>
  </si>
  <si>
    <t xml:space="preserve">Roshith Mavilavalappil </t>
  </si>
  <si>
    <t>Ronak sanghavi</t>
  </si>
  <si>
    <t>Senior Business Analyst</t>
  </si>
  <si>
    <t xml:space="preserve">Rima Nunna </t>
  </si>
  <si>
    <t xml:space="preserve">Rakesh Ogirala </t>
  </si>
  <si>
    <t xml:space="preserve">Raghavendra Bangalore </t>
  </si>
  <si>
    <t>Senior Lead - Business Analyst</t>
  </si>
  <si>
    <t xml:space="preserve">Indulakshmi Subramanian </t>
  </si>
  <si>
    <t>Ashwini Prasannakumar</t>
  </si>
  <si>
    <t>Associate Lead - Business Analyst, Engineering</t>
  </si>
  <si>
    <t>Ajith Purayil</t>
  </si>
  <si>
    <t>Secondary Skill</t>
  </si>
  <si>
    <t>Primary Skill</t>
  </si>
  <si>
    <t>Reviewers/ Observer</t>
  </si>
  <si>
    <t>Designation</t>
  </si>
  <si>
    <t>Internal / External</t>
  </si>
  <si>
    <t>Name</t>
  </si>
  <si>
    <t>Review Type</t>
  </si>
  <si>
    <t>SL#</t>
  </si>
  <si>
    <t>Rakesh Ogirala</t>
  </si>
  <si>
    <t>Sudhakar P</t>
  </si>
  <si>
    <t>Vinitha Rao</t>
  </si>
  <si>
    <t>PC</t>
  </si>
  <si>
    <t>Vivek Kumar</t>
  </si>
  <si>
    <t>Rakesh Shah</t>
  </si>
  <si>
    <t>Deepti Prahalad</t>
  </si>
  <si>
    <t>Client WSR meeting from 3 PM to 4 PM every Friday</t>
  </si>
  <si>
    <t xml:space="preserve">Plan reviews in first half </t>
  </si>
  <si>
    <t>Samanth</t>
  </si>
  <si>
    <t>Shanmugappa</t>
  </si>
  <si>
    <t>One review per day</t>
  </si>
  <si>
    <t>Smita</t>
  </si>
  <si>
    <t>Will leave office at three (Plan review meetings before 2.00PM)</t>
  </si>
  <si>
    <t>Nischal</t>
  </si>
  <si>
    <t>Ronak</t>
  </si>
  <si>
    <t>As per his availability every month (10 reviews every month)</t>
  </si>
  <si>
    <t>One review per day (No back to back meetings)</t>
  </si>
  <si>
    <t xml:space="preserve">Ramesh </t>
  </si>
  <si>
    <t>Reviews in GHS need to be planned accordingly in first or second half (Available 14 days in a month 12 days for the review and 2 days for spill overs and reports)</t>
  </si>
  <si>
    <t>Anitha</t>
  </si>
  <si>
    <t xml:space="preserve">Need to plan webex for all the reviews </t>
  </si>
  <si>
    <t>Anand</t>
  </si>
  <si>
    <t>Vineesh</t>
  </si>
  <si>
    <t>(Will travel to CPT for all the reviews )Need to plan webex based on request from Vineesh</t>
  </si>
  <si>
    <t>Indulakshmi</t>
  </si>
  <si>
    <t>Roopa</t>
  </si>
  <si>
    <t>Plan reviews in Second half</t>
  </si>
  <si>
    <t>Ashwini</t>
  </si>
  <si>
    <t>Shrikrishna</t>
  </si>
  <si>
    <t>Plan reviews before 5:00 PM</t>
  </si>
  <si>
    <t>NHPRI</t>
  </si>
  <si>
    <t>(M) - 
(O) - Girish</t>
  </si>
  <si>
    <t>COTIVITI - EDPD Tableau</t>
  </si>
  <si>
    <t xml:space="preserve">COTIVITI </t>
  </si>
  <si>
    <t>(M) -Raghu
(O) - Paras</t>
  </si>
  <si>
    <t>Last review in Sep next review in Dec</t>
  </si>
  <si>
    <t>R1 - EMS - Eligibility (Titans)</t>
  </si>
  <si>
    <t>R1 - EMS - Eligibility (Spartans)</t>
  </si>
  <si>
    <t>MEDIDATA - ETL Data ComparisonAutomation</t>
  </si>
  <si>
    <t>NHPRI - RPA</t>
  </si>
  <si>
    <t>TBD</t>
  </si>
  <si>
    <t>Oct'19 Reviewer</t>
  </si>
  <si>
    <t>Aetna - Data Platform</t>
  </si>
  <si>
    <t>(M) -Balaraj Narasimhaiah
(O) -Harish Manjunath</t>
  </si>
  <si>
    <t>(M) - Akhil
(O) -  Harish</t>
  </si>
  <si>
    <t>Last review: Nov next review in Feb</t>
  </si>
  <si>
    <t>Grand Total</t>
  </si>
  <si>
    <t>PARAMOUNT</t>
  </si>
  <si>
    <t>PARAMOUNT - EDW</t>
  </si>
  <si>
    <t>AETNA - Salesforce</t>
  </si>
  <si>
    <t>KEPRO</t>
  </si>
  <si>
    <t>ANTHEM</t>
  </si>
  <si>
    <t xml:space="preserve">ANTHEM - CAREMORE - RPA </t>
  </si>
  <si>
    <t>ESOLUTIONS</t>
  </si>
  <si>
    <t>IQVIA - IRP3 - Team - 9,10,16,18</t>
  </si>
  <si>
    <t>(M) - Abhimanyu Kumar
(O) - Suyash</t>
  </si>
  <si>
    <t>(M) - Akhil, Prakash
(O) - Narayan Nalam</t>
  </si>
  <si>
    <t>CNXR - SaaS – Hecate / Enterprise</t>
  </si>
  <si>
    <t>(M) - Priyanka Mattikalli, Subhajit Ray,Divakar Suryamurthy,Ranjitha Venkatachalapathi,Amala Jose 
(O) - Madhura</t>
  </si>
  <si>
    <t xml:space="preserve">(M) - Sanchita Chatterjee, Omer Ayub 
(O) - </t>
  </si>
  <si>
    <t>(M) - Rujuta Deshpande,Reshna Pachakara
(O) - Girish</t>
  </si>
  <si>
    <t>Score</t>
  </si>
  <si>
    <t xml:space="preserve"> AETNA - Test Data Management</t>
  </si>
  <si>
    <t xml:space="preserve"> AETNA - Performance QA</t>
  </si>
  <si>
    <t>AETNA - Performance QA</t>
  </si>
  <si>
    <t>AETNA - Salesforce - QA</t>
  </si>
  <si>
    <t>Samanth and Priya</t>
  </si>
  <si>
    <t xml:space="preserve">(M) - Raghunandan </t>
  </si>
  <si>
    <t xml:space="preserve">(M) - sunil
(O) - </t>
  </si>
  <si>
    <t xml:space="preserve">(M) - Shilpa Joshi
(O) - </t>
  </si>
  <si>
    <t>(M) - Paras
(O) -Raghu</t>
  </si>
  <si>
    <t>(M) - Choo Lee
(O) - Aravind Goli</t>
  </si>
  <si>
    <t>(M) - Sanju Nagaraj,Kiran Thakur,Priya Korana,Sunil Ramakrishnaiah
(O) - Pampan,Laksh</t>
  </si>
  <si>
    <t>R1 - EMS - Eligibility(Spartans and titans)</t>
  </si>
  <si>
    <t>Cotiviti - CAC Integration</t>
  </si>
  <si>
    <t>GREENWAY - PDT and Greenway - Build &amp; Release</t>
  </si>
  <si>
    <t xml:space="preserve">Devaraju </t>
  </si>
  <si>
    <t>MAGELLAN - Mobile App</t>
  </si>
  <si>
    <t>(M) - Sumit
(O) - Shashi</t>
  </si>
  <si>
    <t>Project ID</t>
  </si>
  <si>
    <t>21885</t>
  </si>
  <si>
    <t>21881</t>
  </si>
  <si>
    <t>22010</t>
  </si>
  <si>
    <t>21289</t>
  </si>
  <si>
    <t>22005</t>
  </si>
  <si>
    <t>22134</t>
  </si>
  <si>
    <t>22083</t>
  </si>
  <si>
    <t>22120</t>
  </si>
  <si>
    <t>21963</t>
  </si>
  <si>
    <t>21877</t>
  </si>
  <si>
    <t>22006</t>
  </si>
  <si>
    <t>22119</t>
  </si>
  <si>
    <t>22058</t>
  </si>
  <si>
    <t>21547</t>
  </si>
  <si>
    <t>21516</t>
  </si>
  <si>
    <t>21761</t>
  </si>
  <si>
    <t>21754</t>
  </si>
  <si>
    <t>21737</t>
  </si>
  <si>
    <t>21805</t>
  </si>
  <si>
    <t>21796</t>
  </si>
  <si>
    <t>21902</t>
  </si>
  <si>
    <t>22042</t>
  </si>
  <si>
    <t>21755</t>
  </si>
  <si>
    <t>21326</t>
  </si>
  <si>
    <t>21847</t>
  </si>
  <si>
    <t>21698,</t>
  </si>
  <si>
    <t>21699</t>
  </si>
  <si>
    <t>21526</t>
  </si>
  <si>
    <t>21720</t>
  </si>
  <si>
    <t>21721</t>
  </si>
  <si>
    <t>21722</t>
  </si>
  <si>
    <t>21700</t>
  </si>
  <si>
    <t>21734</t>
  </si>
  <si>
    <t>21567</t>
  </si>
  <si>
    <t>21579</t>
  </si>
  <si>
    <t>21596</t>
  </si>
  <si>
    <t>22095</t>
  </si>
  <si>
    <t>22147</t>
  </si>
  <si>
    <t>22122</t>
  </si>
  <si>
    <t>21710</t>
  </si>
  <si>
    <t>21871</t>
  </si>
  <si>
    <t>21581</t>
  </si>
  <si>
    <t>21638</t>
  </si>
  <si>
    <t>21656</t>
  </si>
  <si>
    <t>22113</t>
  </si>
  <si>
    <t>22024</t>
  </si>
  <si>
    <t>21931</t>
  </si>
  <si>
    <t>21703</t>
  </si>
  <si>
    <t>21502</t>
  </si>
  <si>
    <t>22112</t>
  </si>
  <si>
    <t>22104</t>
  </si>
  <si>
    <t>22021</t>
  </si>
  <si>
    <t>21357</t>
  </si>
  <si>
    <t>21630</t>
  </si>
  <si>
    <t>22029</t>
  </si>
  <si>
    <t>22082</t>
  </si>
  <si>
    <t>22146</t>
  </si>
  <si>
    <t>(M) - Reju
(O) - Swanu</t>
  </si>
  <si>
    <t>(M) - Thyagraj Annaswamy
(O) - Suyash</t>
  </si>
  <si>
    <t>MAGELLAN - Provider Search And Directory</t>
  </si>
  <si>
    <t>MAGELLAN</t>
  </si>
  <si>
    <t xml:space="preserve">COTIVITI EDL </t>
  </si>
  <si>
    <t xml:space="preserve">COTIVITI  </t>
  </si>
  <si>
    <t>(M)-Raghunandan,(O) Paras</t>
  </si>
  <si>
    <t>(M)-Rakesh,</t>
  </si>
  <si>
    <t>COTIVITI MIM</t>
  </si>
  <si>
    <t>(M)-Pushpa,Raghunandan</t>
  </si>
  <si>
    <t>(M) Pavan,Akhil</t>
  </si>
  <si>
    <t xml:space="preserve">(M) -Sanju Nagaraj, Sampada Gowdar,Suguna
(O) - Priya Korana </t>
  </si>
  <si>
    <t>Schedule (Dec'19)
Baseline</t>
  </si>
  <si>
    <t>Ajith Meethale Purayil</t>
  </si>
  <si>
    <t>Indulakshmi Poonthottam Subramanian</t>
  </si>
  <si>
    <t>Scrum calls from  11 to  12:30</t>
  </si>
  <si>
    <t>Plan reviews in first half, one review per day</t>
  </si>
  <si>
    <t>AETNA - Test Data Management</t>
  </si>
  <si>
    <t xml:space="preserve">GREENWAY - Server Swaps </t>
  </si>
  <si>
    <t>TEAMHEALTH - App Support &amp; Enhancement</t>
  </si>
  <si>
    <t>Last review: 12 Nov</t>
  </si>
  <si>
    <t>Last review : 21 Nov</t>
  </si>
  <si>
    <t>5F - Snooze only, Last Review: 12 Nov</t>
  </si>
  <si>
    <t>Once in two months, last review: 13 Nov</t>
  </si>
  <si>
    <t>Last review : 13 Nov</t>
  </si>
  <si>
    <t xml:space="preserve">(M) - Vipin
(O) - </t>
  </si>
  <si>
    <t>(M) - Ashwin C 
(O) - Shashi</t>
  </si>
  <si>
    <t xml:space="preserve">(M) - Rakesh Shah
(O) - </t>
  </si>
  <si>
    <t xml:space="preserve">(M) - Suraj B
(O) - </t>
  </si>
  <si>
    <t xml:space="preserve">(M) - Deepa Patel, Sandhya Musku
(O) - </t>
  </si>
  <si>
    <t>Linson</t>
  </si>
  <si>
    <t>Ashwin Chandrashekaraiah</t>
  </si>
  <si>
    <t>Cotiviti - Star Navigator M&amp;S</t>
  </si>
  <si>
    <t>PRA - Salesforce Test Automation</t>
  </si>
  <si>
    <t>AETNA - Test Data Management, Performance QA, Salesforce - QA</t>
  </si>
  <si>
    <t>AETNA - Salesforce, Application Support</t>
  </si>
  <si>
    <t xml:space="preserve">MagellanRx – NCQA </t>
  </si>
  <si>
    <t>22134, 22163, 22164</t>
  </si>
  <si>
    <t>21920, 22083</t>
  </si>
  <si>
    <t>COTIVITI - EDPD Tableau &amp; EDL</t>
  </si>
  <si>
    <t>ESOLUTIONS - Data Platform Initiative</t>
  </si>
  <si>
    <t>Giri Bathala</t>
  </si>
  <si>
    <t>MEDIDATA - Coder</t>
  </si>
  <si>
    <t>(M) - Swanu</t>
  </si>
  <si>
    <t xml:space="preserve"> </t>
  </si>
  <si>
    <t xml:space="preserve">(M) – Akhil,Nischal,
(O) – Pavan V
</t>
  </si>
  <si>
    <t>(M) - Nischal,Pavan
(O) -  Akhil,</t>
  </si>
  <si>
    <t>(M) - Sunil Kumar,Laksh</t>
  </si>
  <si>
    <t>(M) - Chiraag Shah,Laksh</t>
  </si>
  <si>
    <t>(M) - Kshitij Shah,Laksh</t>
  </si>
  <si>
    <t>(M) - Sachin Tripati 
(O) - Raghunandan</t>
  </si>
  <si>
    <t>(M) - Sachin Tripati 
(O) -Raghu</t>
  </si>
  <si>
    <t>IQVIA,Medidata</t>
  </si>
  <si>
    <t xml:space="preserve">(M) - Vipul Karthik
(O) - </t>
  </si>
  <si>
    <t>CONNECTURE,NAVVIS</t>
  </si>
  <si>
    <t>(M) - Swanu Thomas
(O) - Pramod</t>
  </si>
  <si>
    <t>(M) - Raghunanda Srinivasa, Ravikumar Kubusada, Suresh Velga, 
(O) - Gaurav Srivastava</t>
  </si>
  <si>
    <t>(M) -  Shanmugappa,Mohammed Salahuddeen, Pravallika,Manjunath
(O) - Gaurav Srivastava</t>
  </si>
  <si>
    <t>MEDIDATA - Imedidata Support and  RACT</t>
  </si>
  <si>
    <t>Cotiviti QR Automation</t>
  </si>
  <si>
    <t>Cotiviti</t>
  </si>
  <si>
    <t>(M) - Nischal
(O) - Akhil/ Pawan</t>
  </si>
  <si>
    <t xml:space="preserve">(M) - Rakesh Ogirala, Parinitha Shetty
(O) – Harshad Bopardikar
</t>
  </si>
  <si>
    <t>CARECENTRIX - Data Ingestion and UDH</t>
  </si>
  <si>
    <t>Account</t>
  </si>
  <si>
    <t>Y</t>
  </si>
  <si>
    <t>Sitaramaraju Atchutuni</t>
  </si>
  <si>
    <t>(M) – Sudhir Mahajan, Shaik Basha,Hariprasad Puthanveetil, Ajit Singh2
 (O) - Rakesh Shah</t>
  </si>
  <si>
    <t xml:space="preserve">(M) -  Vinay Tiwari
(O) - Rashmi Ganesh
</t>
  </si>
  <si>
    <t>(M) - Mohnish, Prasant Halba
(O) - Pampan</t>
  </si>
  <si>
    <t>Schedule (Dec'19)
Current Plan</t>
  </si>
  <si>
    <t>(M) - Sushma nataraju
(O) - Sunil</t>
  </si>
  <si>
    <t>(M) -Vijai Parthiban;Gaurav
(O) -Pavan;</t>
  </si>
  <si>
    <t xml:space="preserve">(M) - Nishant Choudhary, Subhashini Rajamani, Devaraj Muniraj, Kiran
(O) - Priya Korana </t>
  </si>
  <si>
    <t>(M) - Saravana, Madhura
(O) - Sowmya Jaiswal</t>
  </si>
  <si>
    <t>(M) -  Vishesh Bhawsar
(O) - Sachin Tripathi</t>
  </si>
  <si>
    <t>(M) - Himanshu Negi 
(O) -Anupam</t>
  </si>
  <si>
    <t xml:space="preserve">(M) - Raghu
(O) - </t>
  </si>
  <si>
    <t>(M) - Pavan Kulkarni,Sidharth Sthitapragna
(O) - Paras Kumar, Raghunandan</t>
  </si>
  <si>
    <t>(M) - Gangadhar Bhojanapu
(O) -  Sunil Rao</t>
  </si>
  <si>
    <t>(M) - Gnani Gyarampalli, Manjunatha Mallikarjuna,Kishore Sudhakar Vashist, Guru 
(O) - Anupam Basu, Harish Manjunath</t>
  </si>
  <si>
    <t>(M) -Vishwanath Khode
(O) - Harish Manjunath</t>
  </si>
  <si>
    <t>(M) - Kishore Sudhakar, Abhay Choubey
(O) - Anupam Basu</t>
  </si>
  <si>
    <t>(M) - Puneet Kadiwal
(O) - Paras Kumar,</t>
  </si>
  <si>
    <t>(M) - Dhruv Saxena, Puneet Kadiwal
(O) - Paras Kumar,</t>
  </si>
  <si>
    <t>(M) -  Parv Gupta/Raju Patil (Team 9),Elavarasan Shanmugam/Shankar garise/Anushree Aravind(Team 10),Samarendra Sahoo/Pavan Thimmegowda(Team16),Sanjay Mallaiah/Manoranjan Singh(Team 18) 
(O) - Priya Korana</t>
  </si>
  <si>
    <t>(M) - Swaminathan Subramanian 
(O) - Senthil Murugan,Praveen Hiriyanna</t>
  </si>
  <si>
    <t>(M) - Shareef D
(O) - Senthil Murugan,Praveen Hiriyanna</t>
  </si>
  <si>
    <t xml:space="preserve">(M) - Deepthi Devarinti,Anil sharma
(O) - Anupama D, Paras Kumar, </t>
  </si>
  <si>
    <t>(M) - Nayan Soni,  Geetha Mankalaala, Vindhya Hegde
(O) - Shashikiran</t>
  </si>
  <si>
    <t xml:space="preserve">CARECENTRIX </t>
  </si>
  <si>
    <t xml:space="preserve">• Roopa was not available in person
• Nischal did not share offline reports
</t>
  </si>
  <si>
    <t>Naresh Jindam</t>
  </si>
  <si>
    <t>Anupam Basu</t>
  </si>
  <si>
    <t>Vasudevan</t>
  </si>
  <si>
    <t>Asha Pallan</t>
  </si>
  <si>
    <t>Anki Reddy</t>
  </si>
  <si>
    <t>Lanke Sirisha</t>
  </si>
  <si>
    <t>Harsih Manjunath</t>
  </si>
  <si>
    <t>Akhil, Nischal</t>
  </si>
  <si>
    <t>Pavan Vaesudevan</t>
  </si>
  <si>
    <t>Pushpa/Raghunandan</t>
  </si>
  <si>
    <t>Rakesh</t>
  </si>
  <si>
    <t>Swanu</t>
  </si>
  <si>
    <t>Girsh Gupta</t>
  </si>
  <si>
    <t>Abhimanyu Kumar</t>
  </si>
  <si>
    <t>Akhil</t>
  </si>
  <si>
    <t>Praveen Kumar Hiriyanna,</t>
  </si>
  <si>
    <t>Tyagaraj Annasamy</t>
  </si>
  <si>
    <t xml:space="preserve">Vinod Satyanarayana </t>
  </si>
  <si>
    <t>Vinod Satyanarayana</t>
  </si>
  <si>
    <t>Pravin Keasavan</t>
  </si>
  <si>
    <t>Monoish Pandya</t>
  </si>
  <si>
    <t>Monish Pandya</t>
  </si>
  <si>
    <t>Vijay Murthy</t>
  </si>
  <si>
    <t>Vijay  Murthy</t>
  </si>
  <si>
    <t>Balaraj Narasimhaih</t>
  </si>
  <si>
    <t>Harish Manjunath</t>
  </si>
  <si>
    <t>Hariharan</t>
  </si>
  <si>
    <t>Ankireddy</t>
  </si>
  <si>
    <t>Jaison</t>
  </si>
  <si>
    <t>AETNA - QA,Cotiviti QR Automation, ARIS GLOBAL - QA(NA)</t>
  </si>
  <si>
    <t>GREENWAY - PS- NFT1 - Patriots</t>
  </si>
  <si>
    <t>Review did not happened as Sitaramaraju’s  did not turn up</t>
  </si>
  <si>
    <t>ONN</t>
  </si>
  <si>
    <t>Jan'20 Leave plan</t>
  </si>
  <si>
    <t>Thyagaraj Annaswamy</t>
  </si>
  <si>
    <t>3rd to 9th</t>
  </si>
  <si>
    <t>offshore reviews only between jan 6 and 10- both inclusive/ I will share slots for onsite reviews in first week of Jan</t>
  </si>
  <si>
    <t>16,17, 20</t>
  </si>
  <si>
    <t>13th to 21</t>
  </si>
  <si>
    <t>Irfan Dalwale</t>
  </si>
  <si>
    <t>No Leave Plans</t>
  </si>
  <si>
    <t>Pravin Kesavan</t>
  </si>
  <si>
    <t>Raghunandan Srinivasa</t>
  </si>
  <si>
    <t>2nd</t>
  </si>
  <si>
    <t>Anitha Talapaneni</t>
  </si>
  <si>
    <t>17th &amp; 31st</t>
  </si>
  <si>
    <t xml:space="preserve">10th &amp; 17th </t>
  </si>
  <si>
    <t>29th &amp; 30th</t>
  </si>
  <si>
    <t xml:space="preserve">I have travel plan on work and waiting for confirmation.
Unsure on my avialability
</t>
  </si>
  <si>
    <t>2nd to 3rd &amp; 10th to 24th</t>
  </si>
  <si>
    <t xml:space="preserve">Rest date have planned business travel in the month January, 2020. </t>
  </si>
  <si>
    <t>3rd and 7th</t>
  </si>
  <si>
    <t>6th and 7th</t>
  </si>
  <si>
    <t xml:space="preserve">Kavitha Mohan
</t>
  </si>
  <si>
    <t>9th, 10th &amp; 16th</t>
  </si>
  <si>
    <t>Joshni Pitchuka </t>
  </si>
  <si>
    <t>13th,14th,30th &amp;31st</t>
  </si>
  <si>
    <t>Priyanta Bag </t>
  </si>
  <si>
    <t>13th Jan to 3rd Feb</t>
  </si>
  <si>
    <t>Ravi Ojha</t>
  </si>
  <si>
    <t>9th &amp;10th</t>
  </si>
  <si>
    <t xml:space="preserve">(M) - Sitaramaraju Atchutuni, Senthil Selvam
(O) - </t>
  </si>
  <si>
    <t>7, 13, 23, 24, 27, 28</t>
  </si>
  <si>
    <t xml:space="preserve">No reviews in Jan'20 as suggested by Laksh
</t>
  </si>
  <si>
    <t>(M) - Reecha Sinha
(O) - Anupama</t>
  </si>
  <si>
    <t xml:space="preserve">R1 - Thebes </t>
  </si>
  <si>
    <t>Sreeja</t>
  </si>
  <si>
    <r>
      <t>NAVVIS - Coreo Product Technology</t>
    </r>
    <r>
      <rPr>
        <sz val="10"/>
        <color rgb="FF000000"/>
        <rFont val="Segoe UI"/>
        <family val="2"/>
      </rPr>
      <t xml:space="preserve"> </t>
    </r>
  </si>
  <si>
    <t>Project Initiation</t>
  </si>
  <si>
    <t>Review Types</t>
  </si>
  <si>
    <t>FROEDTERT - RPA</t>
  </si>
  <si>
    <t>FROEDTERT</t>
  </si>
  <si>
    <t>NAVVIS - Coreo Product Technology</t>
  </si>
  <si>
    <t>Schedule (Jan'20)
Baseline</t>
  </si>
  <si>
    <t>R1 - EDRCM</t>
  </si>
  <si>
    <t>(M) - Avinash
(O) - Vinod S</t>
  </si>
  <si>
    <t>MEDIDATA - Study Management (Team 66, 68, 69)</t>
  </si>
  <si>
    <t>(M) - Seema Nayal,Saradhi
(O) - Hariprasad Reddy Elavarthi</t>
  </si>
  <si>
    <t>(M) - Vinod S
(O) - Rachit Srivastava</t>
  </si>
  <si>
    <t>(M) - Chaitra Ramanagaram
(O) - Vinod S</t>
  </si>
  <si>
    <t>(M) - Piyush Sahu
(O) - Vinod S</t>
  </si>
  <si>
    <t>Team Norming</t>
  </si>
  <si>
    <t>(M) - Anitha Suresh
(O) - Rama G</t>
  </si>
  <si>
    <t>10,13,14,16 &amp; 20(Business Travel)</t>
  </si>
  <si>
    <t>Reshdeuling as per everyone's availbility</t>
  </si>
  <si>
    <t>Reschuluing as Reecha had personal emergency</t>
  </si>
  <si>
    <t>Reschduling as last review has done at Jan 2nd</t>
  </si>
  <si>
    <t>(M) - , Sneha 
(O) - Sandhya</t>
  </si>
  <si>
    <t xml:space="preserve">Reschduling as requested by Smita Reschedule as Smita and Priya is onsite
</t>
  </si>
  <si>
    <t>Reschduling as requested by Rathan as team will be busy in PI planning</t>
  </si>
  <si>
    <t>No review required. Project is closed as suggested by sreeja</t>
  </si>
  <si>
    <t>Three reviews per day (Reviews in GHS need to be planned accordingly)(till 3PM)</t>
  </si>
  <si>
    <t>(M) - Nitesh Singh,Rohit Ranjan
(O) -Suyash nigam,</t>
  </si>
  <si>
    <t>(M) - Balajiraju Venkataraju, Bhagyalakshmi Vishwanath , Dileep Chirasani, Kavipriya Kesavan, Mallesh Kuruba,Suresh Reddivari ,
(O) - Kosala Gangaiah, Abhimanyu Kumar</t>
  </si>
  <si>
    <t xml:space="preserve">Reschduling as requested by Sreeja as sreej requiered Ramesh's slot to have project Inititaion </t>
  </si>
  <si>
    <t>Reschduling as sugeested by Laksh moved to 3ed week</t>
  </si>
  <si>
    <t>(M) - Suraj Kuppanatti
(O) -Naresh Jindam</t>
  </si>
  <si>
    <t>(M) - Praveen Paralashettar
(O) -Naresh Jindam</t>
  </si>
  <si>
    <t xml:space="preserve">(M) - Rahul Sengi
(O) - Sachin Tripathi </t>
  </si>
  <si>
    <t>(M) - Prasanna Kammaje
(O) - Paras Kumar,Syed Gulzar,Roushan Kumar,Ankita santhosh, Prithwairaj Banarajee,Raghunanadan</t>
  </si>
  <si>
    <t>Will be planing for the month of Feb as suggested by Sreeja</t>
  </si>
  <si>
    <t>(M) - Avinash Gupta 
(O) - Girish</t>
  </si>
  <si>
    <t>(M) - Giri Bathala, Srinivasula Yadika, Rameshkumar Sivanesan,Shareef Dudekula,Saurabh Rana,Praveen Hiriyanna,,Santosh Mahanty,Kishore Shanmuganathan
(O) -Praveen Hiriyanna</t>
  </si>
  <si>
    <t>Reschduling as requested by Laksh moved to 3rd week .</t>
  </si>
  <si>
    <t>(M) - Monika Kandukuri, Murali Sulam
(O) -Madhura</t>
  </si>
  <si>
    <t xml:space="preserve">(M) - Sabya Sachi, Visahl Mandoli,Kakanuru Pavitra 
(O) - Paras Kumar, Raghunandan Srinivasa </t>
  </si>
  <si>
    <t>(M) - Manohar,Vailet,Pradeep,Randhir,Kalyan
(O) -Dhansekhar</t>
  </si>
  <si>
    <t xml:space="preserve">M) - Mastanvali Parchur ,Braj Kishore,Janarthanan Durairaj,Chetan Sawant; Deepak Panchal ; Charan Bodapati 
(O) - Dhanasekhar Pandikunta
</t>
  </si>
  <si>
    <t>(M) - Reecha Sinha,Samarjeet
(O) - Anupama</t>
  </si>
  <si>
    <t>(M) - Nakkeeran Ramalingam,Shikha Pant
(O) - Swanu Thomas</t>
  </si>
  <si>
    <t>(M) -  Shilpa Gururao, Taragu
(O)-Sumit</t>
  </si>
  <si>
    <t xml:space="preserve">(M) - Smita Mohanty, priyadarshini
(O) -  Thyagraj Annaswamy
</t>
  </si>
  <si>
    <t>(M) - Rathan Singade;Ravi Ramakrishna; Arun Rachakonda ; Ifrana Abdullah ; Prerana Manjunath ; Sheik Suheb 
(O) - Anupam Basu,</t>
  </si>
  <si>
    <t>NA(Need to check with sreeja)</t>
  </si>
  <si>
    <t>Last review : Dec, next review will happen in Feb</t>
  </si>
  <si>
    <t>Reschduling as requested by Paramita ,as team is busy with deliverables</t>
  </si>
  <si>
    <t>Reschduling as requested by Naresh as team busy with PI planing</t>
  </si>
  <si>
    <t>Reschduling as requested by Guarav as As Gaurav may take a day off that day,Reschduling as requested by Naresh as team busy with PI planing</t>
  </si>
  <si>
    <t>Reschduling as requested by Sandhya as  team busy with critical deliverables</t>
  </si>
  <si>
    <t xml:space="preserve">Reshduling as Sunil is travelling </t>
  </si>
  <si>
    <t>Review is not required as confirmed by Ramesh and girish</t>
  </si>
  <si>
    <t>Reshduling as requested by Vasan as he is busy with deliverables.</t>
  </si>
  <si>
    <t>Rechduling asrequested by Anitha,due to personal emergency</t>
  </si>
  <si>
    <t>Review not required for the month of Jan,Need to check with Ramesh to have thius review in the month of Feb (as per discussed with Sreeja)</t>
  </si>
  <si>
    <t>(M) - Chetan Sawant,Jaganantha Pravallika Muchelli,Varsha Junjappanavar ; Minal Kriti ; Swaraj Dasmohapatra; Anchal Mandlik ; Venkatesh Divakar ,Janarthanan Durairaj
(O) - Vipin Hari</t>
  </si>
  <si>
    <t>22183</t>
  </si>
  <si>
    <t>22124</t>
  </si>
  <si>
    <t>22152</t>
  </si>
  <si>
    <t>22123</t>
  </si>
  <si>
    <t>Krishna narayana</t>
  </si>
  <si>
    <t>Cotiviti - Executive Dashboard BI review will not happen in Jan,Confirmed by sreeja</t>
  </si>
  <si>
    <t>(M) - Asha
(O) -</t>
  </si>
  <si>
    <t xml:space="preserve">(M) - Hariharan
(O) - </t>
  </si>
  <si>
    <t xml:space="preserve">(M) - Asha
(O) - </t>
  </si>
  <si>
    <t xml:space="preserve">(M) - Hariharan Venkatesan
(O) - </t>
  </si>
  <si>
    <t xml:space="preserve">(M) -Asha
(O) - </t>
  </si>
  <si>
    <t xml:space="preserve">(M) - Hariharan,Sharath
(O) - </t>
  </si>
  <si>
    <t>Reschduling as requested by  Wasim as he is travelling to native.</t>
  </si>
  <si>
    <t>Ramesh</t>
  </si>
  <si>
    <t>Reshdeuling as requested by Asha, as she is unwell.</t>
  </si>
  <si>
    <t>(M) - Pallavi,Shruthi Shankar, 
(O) - ,Praveen Hiriyanna</t>
  </si>
  <si>
    <t>Reshedulin gas requesdted by Pallavi, as she is busy with PI planing</t>
  </si>
  <si>
    <t>Reschduling as requested by Senthil,as he is on PTO tentitvely</t>
  </si>
  <si>
    <t>(M) - Senthil,Paveen hiriyanna
(O) - Suyash</t>
  </si>
  <si>
    <t>Canceling this review as Informed by Laksh and sreeja</t>
  </si>
  <si>
    <t>Reschduling as requested by Shanmugappa,due to personal emergency. Reschduling as requested by Janarthanan, as team is busy with critical deliverables,approved by Shashi and Ashwin.</t>
  </si>
  <si>
    <t>Reschduling as requested by Janarthanan, as team is busy with critical deliverables,approved by Shashi and Ashwin.</t>
  </si>
  <si>
    <t>Resheduling as requested by Anita,as she is on PTO</t>
  </si>
  <si>
    <t>Reshduling as team is busy with deliverables</t>
  </si>
  <si>
    <t>Reschduling as requested by Nakeeran, as he is busy with sprint planing.</t>
  </si>
  <si>
    <t>Quarterly</t>
  </si>
  <si>
    <t>Resheduling as requested by Laksh as he is held up with prior engagement.</t>
  </si>
  <si>
    <t>Reschduling as requsted  by Sudhakar, as Ganesh is not available due to personal emergency</t>
  </si>
  <si>
    <t xml:space="preserve">No EM review required  for  Aug &amp; Sep, need to plan in Oct, Nov, &amp; Dec, suggested by Smita, approved by Laksh. (Vinod - I am down with cough and cold hence will not make it to office. Can we have later in this week. Tried calling you now). </t>
  </si>
  <si>
    <t xml:space="preserve">(M) - Sheik Siddique </t>
  </si>
  <si>
    <t xml:space="preserve">(M) -Vinay Shreepathy </t>
  </si>
  <si>
    <t>Reschduling as requested by Roshith as busy with client meeting,Reschduling as Himanshu is not available.Reschduling as Roshith is on PTO.,Reschduling as team did not turn up</t>
  </si>
  <si>
    <t>GREENWAY -IPA</t>
  </si>
  <si>
    <t xml:space="preserve">(M) - Priyanka Bansal
(O) - </t>
  </si>
  <si>
    <t>Recschduling as requested by Divakar,as team is busy with critical deliverables.</t>
  </si>
  <si>
    <t>Canceling this review for the month of Jan,as confirmed by Sreeja.</t>
  </si>
  <si>
    <t>Fortnightly</t>
  </si>
  <si>
    <t>Reschuluing as per everyone's availability,Reshduling as requested by Choo lee.</t>
  </si>
  <si>
    <t xml:space="preserve">Rescduling as requested by Vinay,as he is not availble. </t>
  </si>
  <si>
    <t>(M)-Venkat Avula,(O)Seema,Saradhi</t>
  </si>
  <si>
    <t>(M)-Hemanth Sosle,(O) Pushpa</t>
  </si>
  <si>
    <t xml:space="preserve">(M)-Bhargavi Raghavendra </t>
  </si>
  <si>
    <t>Reschduling as requested by Ramesh,due to personal emergency</t>
  </si>
  <si>
    <t>Reschduling as requested by Ramesh,Due to personal emergency.</t>
  </si>
  <si>
    <t>Canceling this review for the month of Jan, approved by Harish.Need to plan this review in 2nd week of Feb.</t>
  </si>
  <si>
    <t>(M) - Ekalvaya Mishra
(O) - Anupam</t>
  </si>
  <si>
    <t xml:space="preserve">Reschduling as Roopa was not availble </t>
  </si>
  <si>
    <t>Resheduling as requested by Reecha,as team will be busy with activities regarding demo with client.Reschduling as requested by Viajy ,as he is held up with critical deliverables</t>
  </si>
  <si>
    <t>(M) - Janarthanan
(O) -  Shashi</t>
  </si>
  <si>
    <t>This BannerHealth engagement not yet kicked off, will revert once this happens.</t>
  </si>
  <si>
    <t>Reschduling as requested by Ramesh,due to personal emergency,Reschduling as requested by Balaraj,due to personal emergency</t>
  </si>
  <si>
    <t>Reschuluing as Reecha,due to unwell.</t>
  </si>
  <si>
    <t>Reschduling as requested by Rakesh,as he is not well.Reschduling as requested by Rakesh,as he is not well.</t>
  </si>
  <si>
    <t xml:space="preserve">                                              </t>
  </si>
  <si>
    <r>
      <t>Reschduling as Roopa was held up with critical deliverables.Reschduling as  team will be  in validation this week and Sneha will be on leave next week on 27th and 28th</t>
    </r>
    <r>
      <rPr>
        <b/>
        <sz val="10"/>
        <color theme="1"/>
        <rFont val="Calibri"/>
        <family val="2"/>
        <scheme val="minor"/>
      </rPr>
      <t>,Reschduling as Roopa was held up with critical deliverables</t>
    </r>
  </si>
  <si>
    <t>MAGELLAN - Mobile App&amp;MAGELLAN - Provider Search And Directory</t>
  </si>
  <si>
    <t>(M) Swanu</t>
  </si>
  <si>
    <t>Manoj Kakkatil</t>
  </si>
  <si>
    <t>(M)-Selvam Rangasamy ,Yogananda Nusi ,Shanti Subramanyam 
(O)-Ram G,Anita T</t>
  </si>
  <si>
    <t xml:space="preserve">(M)-Sandeep,Rakesh ogirala 
(O)-Reecha </t>
  </si>
  <si>
    <t>(M) -Yash Gupta,Kamalesh
(O)-Samarjeet, Reecha</t>
  </si>
  <si>
    <t>60%/65.6%</t>
  </si>
  <si>
    <t>Last review : 23 Dec, next review will happen in March</t>
  </si>
  <si>
    <t>Last review : 11 Nov Next review Feb</t>
  </si>
  <si>
    <t>Last review in Dec next review in March</t>
  </si>
  <si>
    <t>Last review : 22 Nov next review is on Feb</t>
  </si>
  <si>
    <t>(Last review in Dec next review in March)</t>
  </si>
  <si>
    <t>(M) - Vivek Kumar,Nageshwar poornam
(O) - Suyash</t>
  </si>
  <si>
    <t>s</t>
  </si>
  <si>
    <t>No Report for the month of Jan,confirmed by Laksh.</t>
  </si>
  <si>
    <t>No report for the month of Jan, confirmedby laksh</t>
  </si>
  <si>
    <t>No reports for the month of Jan as confirmed by Laksh</t>
  </si>
  <si>
    <t>Reschduling as requested by Swannu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</si>
</sst>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/mmm/yyyy;@"/>
    <numFmt numFmtId="165" formatCode="[$-409]d\-mmm\-yy;@"/>
    <numFmt numFmtId="166" formatCode="[$-409]d/mmm/yy;@"/>
    <numFmt numFmtId="167" formatCode="yyyy/mm/dd;@"/>
    <numFmt numFmtId="168" formatCode="0.0%"/>
    <numFmt numFmtId="169" formatCode="[$-409]d\-m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10"/>
      <color rgb="FF1F497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97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0" fontId="10" fillId="11" borderId="0" xfId="0" applyFont="1" applyFill="1"/>
    <xf numFmtId="0" fontId="0" fillId="12" borderId="0" xfId="0" applyFill="1"/>
    <xf numFmtId="0" fontId="0" fillId="11" borderId="0" xfId="0" applyFill="1"/>
    <xf numFmtId="0" fontId="0" fillId="0" borderId="0" xfId="0" pivotButton="1"/>
    <xf numFmtId="0" fontId="6" fillId="13" borderId="1" xfId="0" applyFont="1" applyFill="1" applyBorder="1" applyAlignment="1">
      <alignment vertical="center"/>
    </xf>
    <xf numFmtId="0" fontId="11" fillId="0" borderId="0" xfId="0" applyFont="1"/>
    <xf numFmtId="14" fontId="0" fillId="0" borderId="0" xfId="0" applyNumberFormat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6" fillId="3" borderId="0" xfId="0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3" borderId="1" xfId="0" applyFont="1" applyFill="1" applyBorder="1" applyAlignment="1" applyProtection="1">
      <protection locked="0"/>
    </xf>
    <xf numFmtId="0" fontId="6" fillId="0" borderId="3" xfId="0" applyFont="1" applyBorder="1" applyAlignment="1" applyProtection="1">
      <protection locked="0"/>
    </xf>
    <xf numFmtId="0" fontId="8" fillId="0" borderId="1" xfId="0" applyFont="1" applyBorder="1" applyAlignment="1" applyProtection="1">
      <alignment horizontal="right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left"/>
      <protection locked="0"/>
    </xf>
    <xf numFmtId="0" fontId="9" fillId="2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165" fontId="9" fillId="2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/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/>
    <xf numFmtId="0" fontId="6" fillId="0" borderId="3" xfId="0" applyFont="1" applyBorder="1" applyAlignment="1" applyProtection="1"/>
    <xf numFmtId="0" fontId="6" fillId="0" borderId="1" xfId="0" applyFont="1" applyBorder="1" applyAlignment="1" applyProtection="1">
      <alignment horizontal="left"/>
    </xf>
    <xf numFmtId="0" fontId="6" fillId="0" borderId="0" xfId="0" applyFont="1" applyAlignment="1" applyProtection="1"/>
    <xf numFmtId="166" fontId="12" fillId="4" borderId="1" xfId="0" applyNumberFormat="1" applyFont="1" applyFill="1" applyBorder="1" applyAlignment="1" applyProtection="1">
      <alignment horizontal="center"/>
    </xf>
    <xf numFmtId="166" fontId="12" fillId="4" borderId="1" xfId="0" applyNumberFormat="1" applyFont="1" applyFill="1" applyBorder="1" applyAlignment="1" applyProtection="1">
      <alignment horizontal="left" vertical="center"/>
    </xf>
    <xf numFmtId="0" fontId="12" fillId="4" borderId="1" xfId="0" applyFont="1" applyFill="1" applyBorder="1" applyAlignment="1" applyProtection="1">
      <alignment horizontal="right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/>
    </xf>
    <xf numFmtId="0" fontId="12" fillId="4" borderId="1" xfId="0" applyNumberFormat="1" applyFont="1" applyFill="1" applyBorder="1" applyAlignment="1" applyProtection="1">
      <alignment horizontal="left"/>
    </xf>
    <xf numFmtId="0" fontId="9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left" vertical="center"/>
    </xf>
    <xf numFmtId="0" fontId="9" fillId="4" borderId="1" xfId="0" applyFont="1" applyFill="1" applyBorder="1" applyAlignment="1" applyProtection="1">
      <alignment horizontal="right"/>
    </xf>
    <xf numFmtId="0" fontId="9" fillId="4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left"/>
    </xf>
    <xf numFmtId="167" fontId="6" fillId="0" borderId="1" xfId="0" applyNumberFormat="1" applyFont="1" applyBorder="1" applyAlignment="1" applyProtection="1">
      <alignment horizontal="center" vertical="center"/>
    </xf>
    <xf numFmtId="1" fontId="9" fillId="4" borderId="1" xfId="0" applyNumberFormat="1" applyFont="1" applyFill="1" applyBorder="1" applyAlignment="1" applyProtection="1">
      <alignment horizontal="center" vertical="center"/>
    </xf>
    <xf numFmtId="1" fontId="9" fillId="4" borderId="1" xfId="0" applyNumberFormat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 applyProtection="1">
      <alignment horizontal="left"/>
    </xf>
    <xf numFmtId="9" fontId="6" fillId="0" borderId="1" xfId="1" applyFont="1" applyBorder="1" applyAlignment="1" applyProtection="1">
      <alignment horizontal="center" vertical="center"/>
    </xf>
    <xf numFmtId="10" fontId="8" fillId="0" borderId="1" xfId="0" applyNumberFormat="1" applyFont="1" applyBorder="1" applyAlignment="1" applyProtection="1">
      <alignment horizontal="right"/>
    </xf>
    <xf numFmtId="168" fontId="6" fillId="0" borderId="1" xfId="1" applyNumberFormat="1" applyFont="1" applyBorder="1" applyAlignment="1" applyProtection="1">
      <alignment horizontal="center" vertical="center"/>
    </xf>
    <xf numFmtId="168" fontId="6" fillId="0" borderId="1" xfId="1" applyNumberFormat="1" applyFont="1" applyBorder="1" applyAlignment="1" applyProtection="1">
      <alignment horizontal="center"/>
    </xf>
    <xf numFmtId="168" fontId="6" fillId="0" borderId="1" xfId="1" applyNumberFormat="1" applyFont="1" applyBorder="1" applyAlignment="1" applyProtection="1">
      <alignment horizontal="left"/>
    </xf>
    <xf numFmtId="165" fontId="9" fillId="2" borderId="1" xfId="0" applyNumberFormat="1" applyFont="1" applyFill="1" applyBorder="1" applyAlignment="1" applyProtection="1">
      <alignment horizontal="left" vertical="center"/>
    </xf>
    <xf numFmtId="0" fontId="12" fillId="5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</xf>
    <xf numFmtId="165" fontId="9" fillId="2" borderId="3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 applyProtection="1">
      <alignment horizontal="left" vertical="center"/>
      <protection locked="0"/>
    </xf>
    <xf numFmtId="0" fontId="6" fillId="9" borderId="1" xfId="0" applyFont="1" applyFill="1" applyBorder="1" applyAlignment="1" applyProtection="1">
      <alignment horizontal="left" vertical="top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 applyProtection="1">
      <protection locked="0"/>
    </xf>
    <xf numFmtId="164" fontId="12" fillId="4" borderId="2" xfId="0" applyNumberFormat="1" applyFont="1" applyFill="1" applyBorder="1" applyAlignment="1" applyProtection="1">
      <alignment horizontal="center"/>
    </xf>
    <xf numFmtId="164" fontId="12" fillId="4" borderId="3" xfId="0" applyNumberFormat="1" applyFont="1" applyFill="1" applyBorder="1" applyAlignment="1" applyProtection="1">
      <alignment horizontal="center"/>
    </xf>
    <xf numFmtId="16" fontId="6" fillId="0" borderId="1" xfId="0" applyNumberFormat="1" applyFont="1" applyBorder="1" applyAlignment="1" applyProtection="1">
      <alignment horizontal="center"/>
      <protection locked="0"/>
    </xf>
    <xf numFmtId="0" fontId="12" fillId="4" borderId="1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protection locked="0"/>
    </xf>
    <xf numFmtId="0" fontId="6" fillId="9" borderId="1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protection locked="0"/>
    </xf>
    <xf numFmtId="0" fontId="6" fillId="9" borderId="1" xfId="0" applyNumberFormat="1" applyFont="1" applyFill="1" applyBorder="1" applyAlignment="1">
      <alignment horizontal="left"/>
    </xf>
    <xf numFmtId="16" fontId="6" fillId="0" borderId="1" xfId="0" applyNumberFormat="1" applyFont="1" applyBorder="1" applyProtection="1">
      <protection locked="0"/>
    </xf>
    <xf numFmtId="0" fontId="6" fillId="0" borderId="1" xfId="0" applyFont="1" applyBorder="1" applyAlignment="1" applyProtection="1">
      <alignment vertical="center"/>
      <protection locked="0"/>
    </xf>
    <xf numFmtId="9" fontId="6" fillId="9" borderId="1" xfId="0" applyNumberFormat="1" applyFont="1" applyFill="1" applyBorder="1" applyAlignme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9" borderId="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6" fillId="3" borderId="2" xfId="0" applyFont="1" applyFill="1" applyBorder="1" applyProtection="1">
      <protection locked="0"/>
    </xf>
    <xf numFmtId="0" fontId="6" fillId="9" borderId="3" xfId="0" applyFont="1" applyFill="1" applyBorder="1" applyProtection="1">
      <protection locked="0"/>
    </xf>
    <xf numFmtId="0" fontId="6" fillId="9" borderId="4" xfId="0" applyFont="1" applyFill="1" applyBorder="1" applyAlignment="1" applyProtection="1">
      <alignment horizontal="left" vertical="center"/>
      <protection locked="0"/>
    </xf>
    <xf numFmtId="0" fontId="6" fillId="9" borderId="4" xfId="0" applyFont="1" applyFill="1" applyBorder="1" applyAlignment="1" applyProtection="1">
      <protection locked="0"/>
    </xf>
    <xf numFmtId="0" fontId="6" fillId="9" borderId="6" xfId="0" applyFont="1" applyFill="1" applyBorder="1" applyAlignment="1" applyProtection="1">
      <protection locked="0"/>
    </xf>
    <xf numFmtId="0" fontId="6" fillId="9" borderId="4" xfId="0" applyFont="1" applyFill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9" borderId="6" xfId="0" applyFont="1" applyFill="1" applyBorder="1" applyProtection="1">
      <protection locked="0"/>
    </xf>
    <xf numFmtId="0" fontId="13" fillId="0" borderId="1" xfId="0" applyFont="1" applyBorder="1" applyAlignment="1">
      <alignment vertical="center"/>
    </xf>
    <xf numFmtId="0" fontId="6" fillId="8" borderId="1" xfId="0" applyFont="1" applyFill="1" applyBorder="1" applyAlignment="1" applyProtection="1">
      <alignment horizontal="left" vertical="center"/>
      <protection locked="0"/>
    </xf>
    <xf numFmtId="164" fontId="6" fillId="8" borderId="1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14" fillId="9" borderId="1" xfId="0" applyFont="1" applyFill="1" applyBorder="1" applyAlignment="1" applyProtection="1">
      <alignment horizontal="left" vertical="center"/>
      <protection locked="0"/>
    </xf>
    <xf numFmtId="0" fontId="14" fillId="9" borderId="1" xfId="0" applyFont="1" applyFill="1" applyBorder="1" applyAlignment="1" applyProtection="1">
      <alignment horizontal="left"/>
      <protection locked="0"/>
    </xf>
    <xf numFmtId="0" fontId="14" fillId="5" borderId="1" xfId="0" applyFont="1" applyFill="1" applyBorder="1" applyProtection="1">
      <protection locked="0"/>
    </xf>
    <xf numFmtId="16" fontId="14" fillId="0" borderId="1" xfId="0" applyNumberFormat="1" applyFont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2" xfId="0" applyFont="1" applyFill="1" applyBorder="1" applyProtection="1">
      <protection locked="0"/>
    </xf>
    <xf numFmtId="0" fontId="14" fillId="9" borderId="1" xfId="0" applyFont="1" applyFill="1" applyBorder="1" applyProtection="1">
      <protection locked="0"/>
    </xf>
    <xf numFmtId="0" fontId="14" fillId="9" borderId="3" xfId="0" applyFont="1" applyFill="1" applyBorder="1" applyProtection="1">
      <protection locked="0"/>
    </xf>
    <xf numFmtId="0" fontId="14" fillId="9" borderId="1" xfId="0" applyFont="1" applyFill="1" applyBorder="1" applyAlignment="1" applyProtection="1">
      <protection locked="0"/>
    </xf>
    <xf numFmtId="0" fontId="14" fillId="0" borderId="0" xfId="0" applyFont="1" applyAlignment="1" applyProtection="1">
      <protection locked="0"/>
    </xf>
    <xf numFmtId="10" fontId="6" fillId="9" borderId="1" xfId="0" applyNumberFormat="1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15" fillId="9" borderId="3" xfId="0" applyFont="1" applyFill="1" applyBorder="1" applyAlignment="1" applyProtection="1">
      <alignment horizontal="left" vertical="center"/>
      <protection locked="0"/>
    </xf>
    <xf numFmtId="0" fontId="6" fillId="13" borderId="1" xfId="0" applyFont="1" applyFill="1" applyBorder="1" applyAlignment="1" applyProtection="1">
      <alignment horizont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16" fontId="6" fillId="9" borderId="1" xfId="0" applyNumberFormat="1" applyFont="1" applyFill="1" applyBorder="1" applyAlignment="1" applyProtection="1">
      <alignment horizontal="center"/>
      <protection locked="0"/>
    </xf>
    <xf numFmtId="16" fontId="6" fillId="9" borderId="3" xfId="0" applyNumberFormat="1" applyFont="1" applyFill="1" applyBorder="1" applyAlignment="1" applyProtection="1">
      <alignment horizontal="center"/>
      <protection locked="0"/>
    </xf>
    <xf numFmtId="164" fontId="12" fillId="4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5" borderId="1" xfId="0" applyFont="1" applyFill="1" applyBorder="1" applyAlignment="1" applyProtection="1">
      <alignment horizontal="left" vertical="center"/>
      <protection locked="0"/>
    </xf>
    <xf numFmtId="0" fontId="6" fillId="9" borderId="3" xfId="0" applyFont="1" applyFill="1" applyBorder="1" applyAlignment="1" applyProtection="1">
      <alignment horizontal="left" vertical="center"/>
      <protection locked="0"/>
    </xf>
    <xf numFmtId="0" fontId="6" fillId="9" borderId="1" xfId="0" applyNumberFormat="1" applyFont="1" applyFill="1" applyBorder="1" applyAlignment="1">
      <alignment horizontal="left" vertical="center"/>
    </xf>
    <xf numFmtId="0" fontId="6" fillId="9" borderId="0" xfId="0" applyFont="1" applyFill="1" applyBorder="1" applyAlignment="1" applyProtection="1">
      <protection locked="0"/>
    </xf>
    <xf numFmtId="0" fontId="6" fillId="9" borderId="7" xfId="0" applyFont="1" applyFill="1" applyBorder="1" applyAlignment="1" applyProtection="1">
      <protection locked="0"/>
    </xf>
    <xf numFmtId="0" fontId="6" fillId="9" borderId="0" xfId="0" applyFont="1" applyFill="1" applyBorder="1" applyAlignment="1" applyProtection="1">
      <alignment horizontal="left"/>
      <protection locked="0"/>
    </xf>
    <xf numFmtId="0" fontId="6" fillId="5" borderId="0" xfId="0" applyFont="1" applyFill="1" applyBorder="1" applyAlignment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164" fontId="12" fillId="4" borderId="8" xfId="0" applyNumberFormat="1" applyFont="1" applyFill="1" applyBorder="1" applyAlignment="1" applyProtection="1">
      <alignment horizontal="center"/>
    </xf>
    <xf numFmtId="164" fontId="12" fillId="4" borderId="9" xfId="0" applyNumberFormat="1" applyFont="1" applyFill="1" applyBorder="1" applyAlignment="1" applyProtection="1">
      <alignment horizontal="center"/>
    </xf>
    <xf numFmtId="16" fontId="6" fillId="0" borderId="5" xfId="0" applyNumberFormat="1" applyFont="1" applyBorder="1" applyAlignment="1" applyProtection="1">
      <alignment horizontal="center"/>
      <protection locked="0"/>
    </xf>
    <xf numFmtId="0" fontId="12" fillId="4" borderId="5" xfId="0" applyFont="1" applyFill="1" applyBorder="1" applyAlignment="1" applyProtection="1">
      <alignment horizontal="center"/>
    </xf>
    <xf numFmtId="0" fontId="6" fillId="0" borderId="5" xfId="0" applyFont="1" applyBorder="1" applyAlignment="1" applyProtection="1">
      <protection locked="0"/>
    </xf>
    <xf numFmtId="0" fontId="6" fillId="0" borderId="5" xfId="0" applyFont="1" applyBorder="1" applyProtection="1">
      <protection locked="0"/>
    </xf>
    <xf numFmtId="0" fontId="6" fillId="3" borderId="5" xfId="0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protection locked="0"/>
    </xf>
    <xf numFmtId="0" fontId="6" fillId="0" borderId="0" xfId="0" applyFont="1" applyBorder="1" applyProtection="1">
      <protection locked="0"/>
    </xf>
    <xf numFmtId="0" fontId="6" fillId="9" borderId="10" xfId="0" applyFont="1" applyFill="1" applyBorder="1" applyAlignment="1" applyProtection="1">
      <protection locked="0"/>
    </xf>
    <xf numFmtId="0" fontId="6" fillId="9" borderId="5" xfId="0" applyNumberFormat="1" applyFont="1" applyFill="1" applyBorder="1" applyAlignment="1">
      <alignment horizontal="left"/>
    </xf>
    <xf numFmtId="164" fontId="12" fillId="4" borderId="1" xfId="0" applyNumberFormat="1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  <protection locked="0"/>
    </xf>
    <xf numFmtId="164" fontId="12" fillId="4" borderId="11" xfId="0" applyNumberFormat="1" applyFont="1" applyFill="1" applyBorder="1" applyAlignment="1" applyProtection="1">
      <alignment horizontal="center"/>
    </xf>
    <xf numFmtId="164" fontId="12" fillId="4" borderId="6" xfId="0" applyNumberFormat="1" applyFont="1" applyFill="1" applyBorder="1" applyAlignment="1" applyProtection="1">
      <alignment horizontal="center"/>
    </xf>
    <xf numFmtId="0" fontId="12" fillId="4" borderId="4" xfId="0" applyFont="1" applyFill="1" applyBorder="1" applyAlignment="1" applyProtection="1">
      <alignment horizontal="center"/>
    </xf>
    <xf numFmtId="0" fontId="6" fillId="0" borderId="4" xfId="0" applyFont="1" applyBorder="1" applyAlignment="1" applyProtection="1">
      <protection locked="0"/>
    </xf>
    <xf numFmtId="0" fontId="6" fillId="3" borderId="11" xfId="0" applyFont="1" applyFill="1" applyBorder="1" applyAlignment="1" applyProtection="1">
      <protection locked="0"/>
    </xf>
    <xf numFmtId="0" fontId="6" fillId="9" borderId="4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164" fontId="12" fillId="4" borderId="0" xfId="0" applyNumberFormat="1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/>
    </xf>
    <xf numFmtId="0" fontId="6" fillId="3" borderId="0" xfId="0" applyFont="1" applyFill="1" applyBorder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protection locked="0"/>
    </xf>
    <xf numFmtId="9" fontId="6" fillId="0" borderId="1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Alignment="1" applyProtection="1">
      <protection locked="0"/>
    </xf>
    <xf numFmtId="165" fontId="9" fillId="2" borderId="5" xfId="0" applyNumberFormat="1" applyFont="1" applyFill="1" applyBorder="1" applyAlignment="1" applyProtection="1">
      <alignment horizontal="left"/>
      <protection locked="0"/>
    </xf>
    <xf numFmtId="165" fontId="9" fillId="2" borderId="1" xfId="0" applyNumberFormat="1" applyFont="1" applyFill="1" applyBorder="1" applyAlignment="1" applyProtection="1">
      <alignment horizontal="left"/>
    </xf>
    <xf numFmtId="9" fontId="6" fillId="9" borderId="1" xfId="0" applyNumberFormat="1" applyFont="1" applyFill="1" applyBorder="1" applyAlignment="1" applyProtection="1">
      <alignment horizontal="center"/>
      <protection locked="0"/>
    </xf>
    <xf numFmtId="9" fontId="6" fillId="9" borderId="1" xfId="0" applyNumberFormat="1" applyFont="1" applyFill="1" applyBorder="1" applyAlignment="1" applyProtection="1">
      <alignment horizontal="left"/>
      <protection locked="0"/>
    </xf>
    <xf numFmtId="10" fontId="6" fillId="0" borderId="1" xfId="0" applyNumberFormat="1" applyFont="1" applyBorder="1" applyAlignment="1" applyProtection="1">
      <protection locked="0"/>
    </xf>
    <xf numFmtId="0" fontId="6" fillId="9" borderId="7" xfId="0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13" borderId="4" xfId="0" applyFont="1" applyFill="1" applyBorder="1" applyAlignment="1" applyProtection="1">
      <alignment horizontal="center"/>
      <protection locked="0"/>
    </xf>
    <xf numFmtId="0" fontId="0" fillId="0" borderId="1" xfId="0" applyBorder="1"/>
    <xf numFmtId="0" fontId="6" fillId="0" borderId="2" xfId="0" applyFont="1" applyBorder="1" applyAlignment="1" applyProtection="1">
      <protection locked="0"/>
    </xf>
    <xf numFmtId="0" fontId="6" fillId="9" borderId="5" xfId="0" applyFont="1" applyFill="1" applyBorder="1" applyAlignment="1" applyProtection="1">
      <alignment horizontal="left"/>
      <protection locked="0"/>
    </xf>
    <xf numFmtId="16" fontId="6" fillId="0" borderId="4" xfId="0" applyNumberFormat="1" applyFont="1" applyBorder="1" applyProtection="1">
      <protection locked="0"/>
    </xf>
    <xf numFmtId="0" fontId="6" fillId="0" borderId="12" xfId="0" applyFont="1" applyBorder="1" applyAlignment="1">
      <alignment vertical="center" wrapText="1"/>
    </xf>
    <xf numFmtId="0" fontId="6" fillId="3" borderId="4" xfId="0" applyFont="1" applyFill="1" applyBorder="1" applyAlignment="1" applyProtection="1">
      <protection locked="0"/>
    </xf>
    <xf numFmtId="0" fontId="6" fillId="9" borderId="6" xfId="0" applyFont="1" applyFill="1" applyBorder="1" applyAlignment="1" applyProtection="1">
      <alignment wrapText="1"/>
      <protection locked="0"/>
    </xf>
    <xf numFmtId="0" fontId="0" fillId="0" borderId="6" xfId="0" applyBorder="1"/>
    <xf numFmtId="0" fontId="6" fillId="9" borderId="5" xfId="0" applyFont="1" applyFill="1" applyBorder="1" applyProtection="1">
      <protection locked="0"/>
    </xf>
    <xf numFmtId="16" fontId="6" fillId="0" borderId="4" xfId="0" applyNumberFormat="1" applyFont="1" applyBorder="1" applyAlignment="1" applyProtection="1">
      <alignment horizontal="center"/>
      <protection locked="0"/>
    </xf>
    <xf numFmtId="165" fontId="9" fillId="2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12" fillId="4" borderId="3" xfId="0" applyNumberFormat="1" applyFont="1" applyFill="1" applyBorder="1" applyAlignment="1" applyProtection="1">
      <alignment horizontal="center"/>
    </xf>
    <xf numFmtId="0" fontId="9" fillId="4" borderId="3" xfId="0" applyFont="1" applyFill="1" applyBorder="1" applyAlignment="1" applyProtection="1">
      <alignment horizontal="center"/>
    </xf>
    <xf numFmtId="1" fontId="9" fillId="4" borderId="3" xfId="0" applyNumberFormat="1" applyFont="1" applyFill="1" applyBorder="1" applyAlignment="1" applyProtection="1">
      <alignment horizontal="center"/>
    </xf>
    <xf numFmtId="168" fontId="6" fillId="0" borderId="3" xfId="1" applyNumberFormat="1" applyFont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165" fontId="9" fillId="2" borderId="8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165" fontId="9" fillId="2" borderId="2" xfId="0" applyNumberFormat="1" applyFont="1" applyFill="1" applyBorder="1" applyAlignment="1" applyProtection="1">
      <alignment horizontal="center" vertical="center"/>
    </xf>
    <xf numFmtId="0" fontId="12" fillId="4" borderId="2" xfId="0" applyNumberFormat="1" applyFont="1" applyFill="1" applyBorder="1" applyAlignment="1" applyProtection="1">
      <alignment horizontal="center"/>
    </xf>
    <xf numFmtId="0" fontId="9" fillId="4" borderId="2" xfId="0" applyFont="1" applyFill="1" applyBorder="1" applyAlignment="1" applyProtection="1">
      <alignment horizontal="center"/>
    </xf>
    <xf numFmtId="1" fontId="9" fillId="4" borderId="2" xfId="0" applyNumberFormat="1" applyFont="1" applyFill="1" applyBorder="1" applyAlignment="1" applyProtection="1">
      <alignment horizontal="center"/>
    </xf>
    <xf numFmtId="168" fontId="6" fillId="0" borderId="2" xfId="1" applyNumberFormat="1" applyFont="1" applyBorder="1" applyAlignment="1" applyProtection="1">
      <alignment horizontal="center"/>
    </xf>
    <xf numFmtId="0" fontId="6" fillId="0" borderId="2" xfId="0" applyFont="1" applyBorder="1" applyAlignment="1" applyProtection="1"/>
    <xf numFmtId="0" fontId="9" fillId="2" borderId="2" xfId="0" applyFont="1" applyFill="1" applyBorder="1" applyAlignment="1" applyProtection="1">
      <alignment horizontal="center" vertical="center"/>
    </xf>
    <xf numFmtId="16" fontId="6" fillId="0" borderId="2" xfId="0" applyNumberFormat="1" applyFont="1" applyBorder="1" applyAlignment="1" applyProtection="1">
      <alignment horizontal="center"/>
      <protection locked="0"/>
    </xf>
    <xf numFmtId="165" fontId="9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top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 applyProtection="1">
      <alignment horizontal="left" vertical="top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16" fontId="6" fillId="0" borderId="4" xfId="0" applyNumberFormat="1" applyFont="1" applyFill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 applyProtection="1">
      <protection locked="0"/>
    </xf>
    <xf numFmtId="0" fontId="6" fillId="0" borderId="4" xfId="0" applyFont="1" applyFill="1" applyBorder="1" applyProtection="1">
      <protection locked="0"/>
    </xf>
    <xf numFmtId="0" fontId="6" fillId="0" borderId="4" xfId="0" applyFont="1" applyFill="1" applyBorder="1" applyAlignment="1" applyProtection="1">
      <alignment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0" fontId="6" fillId="0" borderId="1" xfId="0" applyFont="1" applyFill="1" applyBorder="1" applyAlignment="1" applyProtection="1">
      <alignment vertical="top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top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164" fontId="6" fillId="0" borderId="1" xfId="0" applyNumberFormat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Protection="1">
      <protection locked="0"/>
    </xf>
    <xf numFmtId="164" fontId="12" fillId="4" borderId="5" xfId="0" applyNumberFormat="1" applyFont="1" applyFill="1" applyBorder="1" applyAlignment="1" applyProtection="1">
      <alignment horizontal="center"/>
    </xf>
    <xf numFmtId="0" fontId="6" fillId="3" borderId="5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/>
    <xf numFmtId="164" fontId="6" fillId="13" borderId="1" xfId="0" applyNumberFormat="1" applyFont="1" applyFill="1" applyBorder="1" applyAlignment="1" applyProtection="1">
      <alignment horizontal="center" vertical="center"/>
      <protection locked="0"/>
    </xf>
    <xf numFmtId="164" fontId="6" fillId="13" borderId="1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vertical="center"/>
    </xf>
    <xf numFmtId="0" fontId="6" fillId="0" borderId="1" xfId="0" applyFont="1" applyFill="1" applyBorder="1" applyAlignment="1" applyProtection="1">
      <alignment vertical="center"/>
      <protection locked="0"/>
    </xf>
    <xf numFmtId="164" fontId="14" fillId="13" borderId="1" xfId="0" applyNumberFormat="1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alignment horizontal="left" vertical="top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17" fillId="8" borderId="0" xfId="0" applyFont="1" applyFill="1"/>
    <xf numFmtId="0" fontId="6" fillId="6" borderId="1" xfId="0" applyFont="1" applyFill="1" applyBorder="1" applyAlignment="1" applyProtection="1">
      <alignment horizontal="left" vertical="center"/>
      <protection locked="0"/>
    </xf>
    <xf numFmtId="0" fontId="14" fillId="6" borderId="1" xfId="0" applyFont="1" applyFill="1" applyBorder="1" applyAlignment="1" applyProtection="1">
      <alignment horizontal="left" vertical="center"/>
      <protection locked="0"/>
    </xf>
    <xf numFmtId="0" fontId="6" fillId="6" borderId="1" xfId="0" applyFont="1" applyFill="1" applyBorder="1" applyProtection="1">
      <protection locked="0"/>
    </xf>
    <xf numFmtId="0" fontId="6" fillId="6" borderId="4" xfId="0" applyFont="1" applyFill="1" applyBorder="1" applyAlignment="1" applyProtection="1">
      <alignment horizontal="left" vertical="center"/>
      <protection locked="0"/>
    </xf>
    <xf numFmtId="0" fontId="0" fillId="14" borderId="0" xfId="0" applyFill="1"/>
    <xf numFmtId="0" fontId="6" fillId="9" borderId="1" xfId="0" applyFont="1" applyFill="1" applyBorder="1" applyAlignment="1" applyProtection="1">
      <alignment wrapText="1"/>
      <protection locked="0"/>
    </xf>
    <xf numFmtId="0" fontId="6" fillId="8" borderId="1" xfId="0" applyFont="1" applyFill="1" applyBorder="1" applyAlignment="1" applyProtection="1">
      <alignment horizontal="left" vertical="top" wrapText="1"/>
      <protection locked="0"/>
    </xf>
    <xf numFmtId="0" fontId="6" fillId="8" borderId="4" xfId="0" applyFont="1" applyFill="1" applyBorder="1" applyProtection="1">
      <protection locked="0"/>
    </xf>
    <xf numFmtId="0" fontId="6" fillId="8" borderId="4" xfId="0" applyFont="1" applyFill="1" applyBorder="1" applyAlignment="1" applyProtection="1">
      <alignment horizontal="left" vertical="center"/>
      <protection locked="0"/>
    </xf>
    <xf numFmtId="0" fontId="6" fillId="8" borderId="1" xfId="0" applyFont="1" applyFill="1" applyBorder="1" applyProtection="1">
      <protection locked="0"/>
    </xf>
    <xf numFmtId="0" fontId="6" fillId="8" borderId="4" xfId="0" applyFont="1" applyFill="1" applyBorder="1" applyAlignment="1" applyProtection="1">
      <protection locked="0"/>
    </xf>
    <xf numFmtId="0" fontId="6" fillId="8" borderId="4" xfId="0" applyFont="1" applyFill="1" applyBorder="1" applyAlignment="1" applyProtection="1">
      <alignment horizontal="center" vertical="center"/>
      <protection locked="0"/>
    </xf>
    <xf numFmtId="0" fontId="6" fillId="8" borderId="4" xfId="0" applyFont="1" applyFill="1" applyBorder="1" applyAlignment="1" applyProtection="1">
      <alignment horizontal="left" vertical="top"/>
      <protection locked="0"/>
    </xf>
    <xf numFmtId="0" fontId="6" fillId="13" borderId="1" xfId="0" applyFont="1" applyFill="1" applyBorder="1" applyAlignment="1" applyProtection="1">
      <alignment horizontal="left" vertical="top"/>
      <protection locked="0"/>
    </xf>
    <xf numFmtId="0" fontId="6" fillId="13" borderId="1" xfId="0" applyFont="1" applyFill="1" applyBorder="1" applyAlignment="1" applyProtection="1">
      <alignment horizontal="left" vertical="center"/>
      <protection locked="0"/>
    </xf>
    <xf numFmtId="0" fontId="6" fillId="13" borderId="1" xfId="0" applyFont="1" applyFill="1" applyBorder="1" applyAlignment="1" applyProtection="1">
      <alignment horizontal="center" vertical="center"/>
      <protection locked="0"/>
    </xf>
    <xf numFmtId="0" fontId="6" fillId="13" borderId="1" xfId="0" applyFont="1" applyFill="1" applyBorder="1" applyAlignment="1" applyProtection="1">
      <protection locked="0"/>
    </xf>
    <xf numFmtId="0" fontId="6" fillId="13" borderId="4" xfId="0" applyFont="1" applyFill="1" applyBorder="1" applyAlignment="1" applyProtection="1">
      <alignment horizontal="left" vertical="top"/>
      <protection locked="0"/>
    </xf>
    <xf numFmtId="0" fontId="6" fillId="13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0" xfId="0" applyNumberFormat="1" applyFont="1"/>
    <xf numFmtId="0" fontId="0" fillId="0" borderId="0" xfId="0" applyNumberFormat="1" applyFont="1" applyAlignment="1"/>
    <xf numFmtId="0" fontId="13" fillId="0" borderId="0" xfId="0" applyFont="1"/>
    <xf numFmtId="0" fontId="9" fillId="2" borderId="1" xfId="0" applyFont="1" applyFill="1" applyBorder="1" applyAlignment="1" applyProtection="1">
      <alignment horizontal="center" vertical="center"/>
    </xf>
    <xf numFmtId="164" fontId="12" fillId="4" borderId="13" xfId="0" applyNumberFormat="1" applyFont="1" applyFill="1" applyBorder="1" applyAlignment="1" applyProtection="1">
      <alignment horizontal="center"/>
    </xf>
    <xf numFmtId="0" fontId="0" fillId="0" borderId="0" xfId="0" applyNumberFormat="1" applyFont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6" fillId="9" borderId="0" xfId="0" applyNumberFormat="1" applyFont="1" applyFill="1" applyBorder="1" applyAlignment="1">
      <alignment horizontal="left"/>
    </xf>
    <xf numFmtId="0" fontId="9" fillId="2" borderId="1" xfId="0" applyFont="1" applyFill="1" applyBorder="1" applyAlignment="1" applyProtection="1">
      <alignment horizontal="center" vertical="center"/>
    </xf>
    <xf numFmtId="0" fontId="6" fillId="9" borderId="0" xfId="0" applyFont="1" applyFill="1" applyBorder="1" applyProtection="1">
      <protection locked="0"/>
    </xf>
    <xf numFmtId="0" fontId="18" fillId="0" borderId="0" xfId="0" applyFont="1"/>
    <xf numFmtId="0" fontId="0" fillId="0" borderId="6" xfId="0" applyBorder="1" applyAlignment="1"/>
    <xf numFmtId="16" fontId="6" fillId="0" borderId="1" xfId="0" applyNumberFormat="1" applyFont="1" applyBorder="1" applyAlignment="1" applyProtection="1">
      <protection locked="0"/>
    </xf>
    <xf numFmtId="0" fontId="6" fillId="9" borderId="5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protection locked="0"/>
    </xf>
    <xf numFmtId="0" fontId="6" fillId="5" borderId="4" xfId="0" applyFont="1" applyFill="1" applyBorder="1" applyAlignment="1" applyProtection="1"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16" fontId="6" fillId="0" borderId="14" xfId="0" applyNumberFormat="1" applyFont="1" applyBorder="1" applyAlignment="1" applyProtection="1">
      <alignment horizontal="center"/>
      <protection locked="0"/>
    </xf>
    <xf numFmtId="9" fontId="6" fillId="9" borderId="1" xfId="0" applyNumberFormat="1" applyFont="1" applyFill="1" applyBorder="1" applyAlignment="1" applyProtection="1">
      <alignment horizontal="center" vertical="center"/>
      <protection locked="0"/>
    </xf>
    <xf numFmtId="9" fontId="6" fillId="9" borderId="1" xfId="1" applyFont="1" applyFill="1" applyBorder="1" applyAlignment="1" applyProtection="1">
      <alignment horizontal="center"/>
      <protection locked="0"/>
    </xf>
    <xf numFmtId="0" fontId="19" fillId="0" borderId="0" xfId="0" applyFont="1" applyAlignment="1">
      <alignment vertical="center"/>
    </xf>
    <xf numFmtId="0" fontId="9" fillId="2" borderId="1" xfId="0" applyFont="1" applyFill="1" applyBorder="1" applyAlignment="1" applyProtection="1">
      <alignment horizontal="center" vertical="center"/>
    </xf>
    <xf numFmtId="10" fontId="6" fillId="9" borderId="1" xfId="0" applyNumberFormat="1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9" fontId="6" fillId="9" borderId="5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164" fontId="6" fillId="15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center"/>
      <protection locked="0"/>
    </xf>
    <xf numFmtId="164" fontId="12" fillId="8" borderId="2" xfId="0" applyNumberFormat="1" applyFont="1" applyFill="1" applyBorder="1" applyAlignment="1" applyProtection="1">
      <alignment horizontal="center"/>
    </xf>
    <xf numFmtId="164" fontId="12" fillId="8" borderId="3" xfId="0" applyNumberFormat="1" applyFont="1" applyFill="1" applyBorder="1" applyAlignment="1" applyProtection="1">
      <alignment horizontal="center"/>
    </xf>
    <xf numFmtId="16" fontId="6" fillId="8" borderId="1" xfId="0" applyNumberFormat="1" applyFont="1" applyFill="1" applyBorder="1" applyAlignment="1" applyProtection="1">
      <alignment horizontal="center"/>
      <protection locked="0"/>
    </xf>
    <xf numFmtId="0" fontId="12" fillId="8" borderId="1" xfId="0" applyFont="1" applyFill="1" applyBorder="1" applyAlignment="1" applyProtection="1">
      <alignment horizontal="center"/>
    </xf>
    <xf numFmtId="0" fontId="6" fillId="8" borderId="2" xfId="0" applyFont="1" applyFill="1" applyBorder="1" applyAlignment="1" applyProtection="1">
      <protection locked="0"/>
    </xf>
    <xf numFmtId="0" fontId="6" fillId="8" borderId="3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alignment horizontal="left"/>
      <protection locked="0"/>
    </xf>
    <xf numFmtId="0" fontId="6" fillId="8" borderId="0" xfId="0" applyFont="1" applyFill="1" applyAlignment="1" applyProtection="1">
      <protection locked="0"/>
    </xf>
    <xf numFmtId="0" fontId="6" fillId="8" borderId="1" xfId="0" applyFont="1" applyFill="1" applyBorder="1" applyAlignment="1" applyProtection="1">
      <alignment wrapText="1"/>
      <protection locked="0"/>
    </xf>
    <xf numFmtId="164" fontId="6" fillId="8" borderId="1" xfId="0" applyNumberFormat="1" applyFont="1" applyFill="1" applyBorder="1" applyAlignment="1" applyProtection="1">
      <alignment horizontal="center"/>
      <protection locked="0"/>
    </xf>
    <xf numFmtId="0" fontId="6" fillId="8" borderId="3" xfId="0" applyFont="1" applyFill="1" applyBorder="1" applyAlignment="1" applyProtection="1">
      <alignment horizontal="center"/>
      <protection locked="0"/>
    </xf>
    <xf numFmtId="0" fontId="6" fillId="8" borderId="2" xfId="0" applyFont="1" applyFill="1" applyBorder="1" applyAlignment="1" applyProtection="1">
      <alignment horizontal="center"/>
      <protection locked="0"/>
    </xf>
    <xf numFmtId="0" fontId="6" fillId="8" borderId="0" xfId="0" applyFont="1" applyFill="1" applyBorder="1" applyProtection="1">
      <protection locked="0"/>
    </xf>
    <xf numFmtId="0" fontId="6" fillId="8" borderId="3" xfId="0" applyFont="1" applyFill="1" applyBorder="1" applyProtection="1">
      <protection locked="0"/>
    </xf>
    <xf numFmtId="16" fontId="6" fillId="0" borderId="1" xfId="0" applyNumberFormat="1" applyFont="1" applyFill="1" applyBorder="1" applyAlignment="1" applyProtection="1">
      <alignment horizontal="left" vertical="top"/>
      <protection locked="0"/>
    </xf>
    <xf numFmtId="169" fontId="6" fillId="9" borderId="1" xfId="0" applyNumberFormat="1" applyFont="1" applyFill="1" applyBorder="1" applyAlignment="1" applyProtection="1">
      <alignment horizontal="center"/>
      <protection locked="0"/>
    </xf>
    <xf numFmtId="164" fontId="6" fillId="9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1324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solidFill>
                  <a:schemeClr val="accent1"/>
                </a:solidFill>
              </a:rPr>
              <a:t>Baseline Vs Current Plan</a:t>
            </a:r>
          </a:p>
        </c:rich>
      </c:tx>
      <c:layout>
        <c:manualLayout>
          <c:xMode val="edge"/>
          <c:yMode val="edge"/>
          <c:x val="3.936862462829269E-3"/>
          <c:y val="4.50446194225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18274192104E-2"/>
          <c:y val="0"/>
          <c:w val="0.85694752722838774"/>
          <c:h val="0.87418888428420127"/>
        </c:manualLayout>
      </c:layout>
      <c:areaChart>
        <c:grouping val="standar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 Review Plan'!$G$8:$Z$8</c:f>
              <c:numCache>
                <c:formatCode>[$-409]d\-mmm\-yy;@</c:formatCode>
                <c:ptCount val="20"/>
                <c:pt idx="0">
                  <c:v>43812</c:v>
                </c:pt>
                <c:pt idx="1">
                  <c:v>43815</c:v>
                </c:pt>
                <c:pt idx="2">
                  <c:v>43816</c:v>
                </c:pt>
                <c:pt idx="3">
                  <c:v>43817</c:v>
                </c:pt>
                <c:pt idx="4">
                  <c:v>43818</c:v>
                </c:pt>
                <c:pt idx="5">
                  <c:v>43819</c:v>
                </c:pt>
                <c:pt idx="6">
                  <c:v>43822</c:v>
                </c:pt>
                <c:pt idx="7">
                  <c:v>43823</c:v>
                </c:pt>
                <c:pt idx="8">
                  <c:v>43824</c:v>
                </c:pt>
                <c:pt idx="9">
                  <c:v>43825</c:v>
                </c:pt>
                <c:pt idx="10">
                  <c:v>43826</c:v>
                </c:pt>
                <c:pt idx="11">
                  <c:v>43829</c:v>
                </c:pt>
                <c:pt idx="12">
                  <c:v>43830</c:v>
                </c:pt>
                <c:pt idx="13">
                  <c:v>43831</c:v>
                </c:pt>
                <c:pt idx="14">
                  <c:v>43832</c:v>
                </c:pt>
                <c:pt idx="15">
                  <c:v>43833</c:v>
                </c:pt>
                <c:pt idx="16">
                  <c:v>43836</c:v>
                </c:pt>
                <c:pt idx="17">
                  <c:v>43837</c:v>
                </c:pt>
                <c:pt idx="18">
                  <c:v>43838</c:v>
                </c:pt>
                <c:pt idx="19">
                  <c:v>43839</c:v>
                </c:pt>
              </c:numCache>
            </c:numRef>
          </c:cat>
          <c:val>
            <c:numRef>
              <c:f>'DA Review Plan'!$G$6:$Z$6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B8C-AB3D-28BB728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42655"/>
        <c:axId val="637675791"/>
      </c:areaChart>
      <c:lineChart>
        <c:grouping val="stacked"/>
        <c:varyColors val="0"/>
        <c:ser>
          <c:idx val="1"/>
          <c:order val="1"/>
          <c:tx>
            <c:v>Cur.Plan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 Review Plan'!$G$13:$Z$13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E-4B8C-AB3D-28BB728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42655"/>
        <c:axId val="637675791"/>
      </c:lineChart>
      <c:dateAx>
        <c:axId val="574742655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75791"/>
        <c:crosses val="autoZero"/>
        <c:auto val="1"/>
        <c:lblOffset val="100"/>
        <c:baseTimeUnit val="days"/>
      </c:dateAx>
      <c:valAx>
        <c:axId val="637675791"/>
        <c:scaling>
          <c:orientation val="minMax"/>
          <c:max val="4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742655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608436757039717"/>
          <c:y val="0.10766127918220744"/>
          <c:w val="0.25806152347300076"/>
          <c:h val="0.2914490951788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61657</xdr:rowOff>
    </xdr:from>
    <xdr:to>
      <xdr:col>4</xdr:col>
      <xdr:colOff>0</xdr:colOff>
      <xdr:row>13</xdr:row>
      <xdr:rowOff>61451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3A334-6485-41D9-AE15-4C52D0543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ids%20Technologies\Document%20Library%20-%20Quality%20-%20Delivery%20Assurance\01.%20DA%20Review%20&amp;%20Facilitation\DA%20Review%20Plans%20and%20Reports\2019\10%20-%20Oct'2019\DA%20Review%20Plan%20-%20October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ta Rai" refreshedDate="43853.704422800925" createdVersion="6" refreshedVersion="6" minRefreshableVersion="3" recordCount="209" xr:uid="{00000000-000A-0000-FFFF-FFFF01000000}">
  <cacheSource type="worksheet">
    <worksheetSource ref="A18:AS229" sheet="DA Review Plan"/>
  </cacheSource>
  <cacheFields count="45">
    <cacheField name="Account" numFmtId="0">
      <sharedItems containsBlank="1"/>
    </cacheField>
    <cacheField name="PROJECTS" numFmtId="0">
      <sharedItems containsBlank="1" count="113">
        <s v="AETNA - Digital Transformation (Active Advice &amp; MAHP)"/>
        <s v="AETNA - Salesforce, Application Support"/>
        <s v="AETNA"/>
        <s v="AETNA - Active Advice"/>
        <s v="AETNA - Digital Transformation (MAHP)"/>
        <s v="AETNA - L1 SUPPORT"/>
        <s v="AETNA - RPA "/>
        <s v="AETNA - BI - Sales Effectiveness"/>
        <s v="Aetna - Data Platform"/>
        <s v="AETNA - Digital Transformation (Active Advice)"/>
        <s v="AETNA - QA,Cotiviti QR Automation, ARIS GLOBAL - QA(NA)"/>
        <s v="AETNA - QA"/>
        <s v="AETNA - Test Data Management, Performance QA, Salesforce - QA"/>
        <s v="AETNA - Salesforce"/>
        <s v="AETNA - Performance QA"/>
        <s v="AETNA - Salesforce - QA"/>
        <s v="AETNA - Test Data Management"/>
        <s v="ALIERA - HealthRules Implementation"/>
        <s v="ALIERA -  Member Portal"/>
        <s v="ALIERA - Broker Portal 2.0"/>
        <s v="ALIERA - UAT &amp; Prod Rollout Support"/>
        <s v="Aetna, Aris"/>
        <s v="ALIERA, BCBST- RPA, NEUGEN - Run &amp; Operate,RMHP - Facets Support"/>
        <s v="CONNECTURE,NAVVIS"/>
        <s v="GW, IQVIA"/>
        <s v="IQVIA,Medidata"/>
        <s v="ANTHEM - CAREMORE - RPA "/>
        <s v="BANNERHEALTH - RPA"/>
        <s v="BCBST-RPA"/>
        <s v="CARECENTRIX - Data Ingestion and UDH"/>
        <s v="CHRISTUS HEALTH - Interoperability"/>
        <s v="CNXR - SaaS – Hecate / Enterprise"/>
        <s v="Cotiviti - Quality Reporter"/>
        <s v="Cotiviti - EDP - Development"/>
        <s v="Cotiviti - Executive Dashboard"/>
        <s v="Cotiviti - CAC Integration "/>
        <s v="COTIVITI - Star Navigator M&amp;S"/>
        <s v="COTIVITI MIM"/>
        <s v="COTIVITI - Quality Reporter - Invincible and Prometheus "/>
        <s v="Cotiviti - Quality Reporter IQWT"/>
        <s v="Cotiviti QR Automation"/>
        <s v="COTIVITI - Quality Reporter - Invincible,Prometheus"/>
        <s v="Cotiviti - CAC Integration"/>
        <s v="Cotiviti - EDP - Development &amp; EDPD Migration"/>
        <s v="Cotiviti - Dev Ops"/>
        <s v="COTIVITI - Exceutive Dashboard"/>
        <s v="COTIVITI - EDPD Tableau &amp; EDL"/>
        <s v="COTIVITI - EDPD Tableau"/>
        <s v="COTIVITI EDL "/>
        <s v="ESOLUTIONS - Data Platform Initiative"/>
        <s v="FROEDTERT - RPA"/>
        <s v="GREENWAY - PS- NFT1 - Patriots"/>
        <s v="GREENWAY - Server Swaps "/>
        <s v="GREENWAY - QA regression1"/>
        <s v="Greenway - All"/>
        <s v="GREENWAY - GCS - Kingfisher"/>
        <s v="GREENWAY - NFT1,2,5"/>
        <s v="GREENWAY - PDT"/>
        <s v="GREENWAY - GCS - QA Automation"/>
        <s v="GREENWAY - PDT1,2,3 and 4"/>
        <s v="GREENWAY -IPA"/>
        <s v="GREENWAY - SuccessEHS - PDT"/>
        <s v="Greenway - NFT-1-Patriots, NFT-2 raiders, NFT5-falcons, "/>
        <s v="Greenway - NFT3-phoenix, NFT-4- Jagurars, NFT6-Warriors"/>
        <s v="Greenway - PDT-1- Titans, PDT-2 - Scorpions, PDT3-Avengers, PDT4-Gladiators"/>
        <s v="GREENWAY - NFT3,4,6"/>
        <s v="GREENWAY - PDT and Greenway - Build &amp; Release"/>
        <s v="GREENWAY - SEHS PDT "/>
        <s v="IQVIA - IRP3 - Team - 10&amp;16"/>
        <s v="IQVIA - IRP2 - Team - 14"/>
        <s v="IQVIA - IRP3 - Team - 9,10,16,18"/>
        <s v="IQVIA - IRP1 - Team - 6 &amp; 13"/>
        <s v="KEPRO"/>
        <s v="MAGELLAN - Mobile App"/>
        <s v="MAGELLAN - Provider Search And Directory"/>
        <s v="MagellanRx – NCQA "/>
        <s v="MEDIDATA - ICF Staff Aug"/>
        <s v="MEDIDATA - RACT"/>
        <s v="MEDIDATA - SiM/IM/NT "/>
        <s v="MEDIDATA - Study Management"/>
        <s v="MEDIDATA - CTMS"/>
        <s v="MEDIDATA - ETL Data ComparisonAutomation"/>
        <s v="MEDIDATA - Imedidata Support and  RACT"/>
        <s v="MEDIDATA - Coder"/>
        <s v="MEDIDATA - Payments"/>
        <s v="MEDIDATA - Study Management (Team 66, 68, 69)"/>
        <s v="NAVVIS - Coreo Product Technology "/>
        <s v="NAVVIS - Coreo Product Technology"/>
        <s v="NEUGEN - Run &amp; Operate"/>
        <s v="NHPRI - RPA"/>
        <s v="AIM - DT Payor"/>
        <s v="OPTUM - UHC Claims"/>
        <s v="PARAMOUNT - EDW"/>
        <s v="PRA - Salesforce Test Automation"/>
        <s v="R1 - Thebes "/>
        <s v="R1 - EDRCM"/>
        <s v="R1 - EMS - Eligibility (Titans )"/>
        <s v="R1 - EMS - Eligibility(Spartans)"/>
        <s v="R1 - EMS - Eligibility(Spartans and titans)"/>
        <s v="R1 - EMS - Eligibility (Spartans)"/>
        <s v="R1 - EMS - Eligibility (Titans)"/>
        <s v="RMHP - Facets Support"/>
        <s v="SAS - Edit Research"/>
        <s v="TEAMHEALTH - App Support &amp; Enhancement"/>
        <s v="TEAMHEALTH - Verity Integration "/>
        <m/>
        <s v="GREENWAY - Polaris Development  Ramp Down" u="1"/>
        <s v="NAVVIS - CoreoSustance - (Coreohome)" u="1"/>
        <s v="R1 - RCM - Athens " u="1"/>
        <s v="NAVVIS - CoreoView - (PTS)" u="1"/>
        <s v="MEDIDATA - Study Management (Team 69)" u="1"/>
        <s v="MEDIDATA - Study Management (Team 66, 68)" u="1"/>
        <s v="NAVVIS - CoreoSustance - (Coreohome) and NAVVIS - CoreoView - (PTS)" u="1"/>
      </sharedItems>
    </cacheField>
    <cacheField name="REVIEW TYPE" numFmtId="0">
      <sharedItems containsBlank="1" count="18">
        <s v="QA"/>
        <s v="EM"/>
        <s v="OPM"/>
        <s v="BA"/>
        <s v="TQ"/>
        <s v="QA-Performance"/>
        <s v="BA - Onsite"/>
        <s v="AM Connect"/>
        <s v="Team Norming"/>
        <s v="QA - Automation"/>
        <s v="BI"/>
        <s v="TQ  Dev Ops"/>
        <s v="TQ- SDK"/>
        <s v="Project Initiation"/>
        <s v="TQ - React JS"/>
        <s v="TQ - RoR"/>
        <s v="TQ - Scala"/>
        <m/>
      </sharedItems>
    </cacheField>
    <cacheField name="Reviewee" numFmtId="0">
      <sharedItems containsBlank="1"/>
    </cacheField>
    <cacheField name="Review Duration (Minutes)" numFmtId="0">
      <sharedItems containsString="0" containsBlank="1" containsNumber="1" containsInteger="1" minValue="30" maxValue="120"/>
    </cacheField>
    <cacheField name="Sprint Details" numFmtId="0">
      <sharedItems containsDate="1" containsBlank="1" containsMixedTypes="1" minDate="2019-09-13T00:00:00" maxDate="2020-01-08T00:00:00"/>
    </cacheField>
    <cacheField name="Schedule (Jan'20)_x000a_Baseline" numFmtId="0">
      <sharedItems containsDate="1" containsBlank="1" containsMixedTypes="1" minDate="2020-01-07T00:00:00" maxDate="2020-01-29T00:00:00" count="19">
        <d v="2020-01-16T00:00:00"/>
        <s v="NA"/>
        <d v="2020-01-13T00:00:00"/>
        <d v="2020-01-14T00:00:00"/>
        <d v="2020-01-07T00:00:00"/>
        <d v="2020-01-27T00:00:00"/>
        <d v="2020-01-22T00:00:00"/>
        <d v="2020-01-24T00:00:00"/>
        <d v="2020-01-23T00:00:00"/>
        <s v="NA(Need to check with sreeja)"/>
        <d v="2020-01-17T00:00:00"/>
        <d v="2020-01-28T00:00:00"/>
        <d v="2020-01-10T00:00:00"/>
        <d v="2020-01-21T00:00:00"/>
        <d v="2020-01-09T00:00:00"/>
        <s v="TBD"/>
        <m/>
        <d v="2020-01-08T00:00:00"/>
        <d v="2020-01-20T00:00:00"/>
      </sharedItems>
    </cacheField>
    <cacheField name="Reviewer" numFmtId="0">
      <sharedItems containsBlank="1" count="38">
        <s v="Baiju"/>
        <m/>
        <s v="Roshith"/>
        <s v="Ramesh Bhuyan"/>
        <s v="Roopa Subramanyam"/>
        <s v="Samanth and Priya"/>
        <s v="Wasim Ahmed "/>
        <s v="Anitha T"/>
        <s v="Devaraju "/>
        <s v="Gaurav Srivastava"/>
        <s v="Samanth Bapu"/>
        <s v="Shrikrishna Ujjire"/>
        <s v="Lakshmeesha Gundurao"/>
        <s v="Sreeja"/>
        <s v="Sourabh Virdi"/>
        <s v="Ganesh Kodali"/>
        <s v="Janarthanan Durairaj"/>
        <s v="Nischal Chhetri"/>
        <s v="Ronak Sanghavi"/>
        <s v="Vasan"/>
        <s v="Vijay Krishna"/>
        <s v="TBD"/>
        <s v="Shanmugappa R"/>
        <s v="Rathan Singade"/>
        <s v="Sudhakar Pujari"/>
        <s v="Vineesh Kumar"/>
        <s v="Sanchita Chatterjee"/>
        <s v="Pratyush Rai"/>
        <s v="Rima Nunna"/>
        <s v="Swaminathan"/>
        <s v="Prakash Basireddy"/>
        <s v="Giri Bathala"/>
        <s v="Ashwin Chandrashekaraiah"/>
        <s v="Anand Ezhumalai"/>
        <s v="Ankit Talwar"/>
        <s v="Krishna Narayana"/>
        <s v="Linson Augustine"/>
        <s v="Smita Ramtekkar " u="1"/>
      </sharedItems>
    </cacheField>
    <cacheField name="Observer/Mentor" numFmtId="0">
      <sharedItems containsBlank="1"/>
    </cacheField>
    <cacheField name="x" numFmtId="0">
      <sharedItems containsNonDate="0" containsString="0" containsBlank="1"/>
    </cacheField>
    <cacheField name="Invite Sent" numFmtId="0">
      <sharedItems containsBlank="1"/>
    </cacheField>
    <cacheField name="Review Input Sent" numFmtId="0">
      <sharedItems containsBlank="1"/>
    </cacheField>
    <cacheField name="Review Completed" numFmtId="0">
      <sharedItems containsBlank="1"/>
    </cacheField>
    <cacheField name="Report received" numFmtId="0">
      <sharedItems containsDate="1" containsBlank="1" containsMixedTypes="1" minDate="2020-01-07T00:00:00" maxDate="2020-01-22T00:00:00"/>
    </cacheField>
    <cacheField name="Non-3 Report" numFmtId="0">
      <sharedItems containsBlank="1"/>
    </cacheField>
    <cacheField name="Received from DA team" numFmtId="0">
      <sharedItems containsDate="1" containsBlank="1" containsMixedTypes="1" minDate="2020-01-16T00:00:00" maxDate="2020-01-22T00:00:00"/>
    </cacheField>
    <cacheField name="ARC Updated" numFmtId="0">
      <sharedItems containsDate="1" containsBlank="1" containsMixedTypes="1" minDate="2020-01-16T00:00:00" maxDate="2020-01-22T00:00:00"/>
    </cacheField>
    <cacheField name="Schedule (Dec'19)_x000a_Baseline" numFmtId="164">
      <sharedItems containsDate="1" containsBlank="1" containsMixedTypes="1" minDate="1899-12-30T00:00:00" maxDate="2020-01-29T00:00:00"/>
    </cacheField>
    <cacheField name="Schedule (Dec'19)_x000a_Current Plan" numFmtId="164">
      <sharedItems containsDate="1" containsBlank="1" containsMixedTypes="1" minDate="1899-12-30T00:00:00" maxDate="2020-12-14T00:00:00" count="24">
        <d v="2020-01-20T00:00:00"/>
        <s v="NA"/>
        <d v="2020-01-21T00:00:00"/>
        <d v="2019-12-20T00:00:00"/>
        <d v="2020-01-13T00:00:00"/>
        <d v="2020-01-28T00:00:00"/>
        <d v="2020-01-22T00:00:00"/>
        <d v="2020-01-23T00:00:00"/>
        <s v="NA(Need to check with sreeja)"/>
        <d v="2020-01-17T00:00:00"/>
        <d v="2020-01-24T00:00:00"/>
        <d v="2020-01-27T00:00:00"/>
        <d v="2020-01-16T00:00:00"/>
        <d v="2020-01-07T00:00:00"/>
        <m/>
        <d v="2020-01-14T00:00:00"/>
        <d v="2020-01-09T00:00:00"/>
        <d v="2020-01-10T00:00:00"/>
        <s v="TBD"/>
        <d v="1899-12-30T00:00:00"/>
        <d v="2019-12-06T00:00:00"/>
        <d v="2020-01-08T00:00:00"/>
        <d v="2020-01-29T00:00:00"/>
        <d v="2020-12-13T00:00:00" u="1"/>
      </sharedItems>
    </cacheField>
    <cacheField name="Reschedule 1" numFmtId="0">
      <sharedItems containsNonDate="0" containsDate="1" containsString="0" containsBlank="1" minDate="2020-01-13T00:00:00" maxDate="2020-01-29T00:00:00"/>
    </cacheField>
    <cacheField name="Reschedule 2" numFmtId="0">
      <sharedItems containsNonDate="0" containsDate="1" containsString="0" containsBlank="1" minDate="2020-01-17T00:00:00" maxDate="2020-01-30T00:00:00"/>
    </cacheField>
    <cacheField name="Reschedule 3" numFmtId="0">
      <sharedItems containsNonDate="0" containsDate="1" containsString="0" containsBlank="1" minDate="2020-01-20T00:00:00" maxDate="2020-01-21T00:00:00"/>
    </cacheField>
    <cacheField name="Reschedule 4" numFmtId="0">
      <sharedItems containsNonDate="0" containsDate="1" containsString="0" containsBlank="1" minDate="2020-01-21T00:00:00" maxDate="2020-01-22T00:00:00"/>
    </cacheField>
    <cacheField name="Reschedule 5" numFmtId="0">
      <sharedItems containsNonDate="0" containsString="0" containsBlank="1"/>
    </cacheField>
    <cacheField name="Rescheduled (Y/N)" numFmtId="0">
      <sharedItems containsBlank="1"/>
    </cacheField>
    <cacheField name="Reschedule Count" numFmtId="0">
      <sharedItems containsString="0" containsBlank="1" containsNumber="1" containsInteger="1" minValue="0" maxValue="4"/>
    </cacheField>
    <cacheField name="Reschedule Reasons" numFmtId="0">
      <sharedItems containsBlank="1"/>
    </cacheField>
    <cacheField name="Same day reschedule" numFmtId="0">
      <sharedItems containsBlank="1"/>
    </cacheField>
    <cacheField name="x2" numFmtId="0">
      <sharedItems containsNonDate="0" containsString="0" containsBlank="1"/>
    </cacheField>
    <cacheField name="WSR Mail Sent" numFmtId="0">
      <sharedItems containsBlank="1"/>
    </cacheField>
    <cacheField name="WSR Received" numFmtId="0">
      <sharedItems containsBlank="1"/>
    </cacheField>
    <cacheField name="Review Pre-requisite Received" numFmtId="0">
      <sharedItems containsBlank="1"/>
    </cacheField>
    <cacheField name="x3" numFmtId="0">
      <sharedItems containsBlank="1"/>
    </cacheField>
    <cacheField name="PM" numFmtId="0">
      <sharedItems containsBlank="1"/>
    </cacheField>
    <cacheField name="DM" numFmtId="0">
      <sharedItems containsBlank="1"/>
    </cacheField>
    <cacheField name="OPM" numFmtId="0">
      <sharedItems containsBlank="1"/>
    </cacheField>
    <cacheField name="AM" numFmtId="0">
      <sharedItems containsBlank="1"/>
    </cacheField>
    <cacheField name="Project Specification/Technology" numFmtId="0">
      <sharedItems containsBlank="1"/>
    </cacheField>
    <cacheField name="Schedule (Dec'19)_x000a_Current Plan2" numFmtId="164">
      <sharedItems containsDate="1" containsBlank="1" containsMixedTypes="1" minDate="1899-12-30T00:00:00" maxDate="2020-01-01T00:00:00"/>
    </cacheField>
    <cacheField name="Oct'19 Reviewer" numFmtId="0">
      <sharedItems containsBlank="1"/>
    </cacheField>
    <cacheField name="Review freequency" numFmtId="0">
      <sharedItems containsBlank="1"/>
    </cacheField>
    <cacheField name="ARC Project mapping" numFmtId="0">
      <sharedItems containsBlank="1"/>
    </cacheField>
    <cacheField name="Remarks" numFmtId="0">
      <sharedItems containsBlank="1"/>
    </cacheField>
    <cacheField name="Score" numFmtId="0">
      <sharedItems containsString="0" containsBlank="1" containsNumber="1" minValue="0.6" maxValue="0.65129999999999999"/>
    </cacheField>
    <cacheField name="Project ID" numFmtId="0">
      <sharedItems containsBlank="1" containsMixedTypes="1" containsNumber="1" containsInteger="1" minValue="2" maxValue="22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AETNA"/>
    <x v="0"/>
    <x v="0"/>
    <s v="(M) - Rathan Singade;Ravi Ramakrishna; Arun Rachakonda ; Ifrana Abdullah ; Prerana Manjunath ; Sheik Suheb _x000a_(O) - Anupam Basu,"/>
    <n v="90"/>
    <s v=" "/>
    <x v="0"/>
    <x v="0"/>
    <s v="Krishna narayana"/>
    <m/>
    <s v="Y"/>
    <s v="Y"/>
    <s v="Y"/>
    <d v="2020-01-21T00:00:00"/>
    <s v="Y"/>
    <m/>
    <m/>
    <d v="2020-01-16T00:00:00"/>
    <x v="0"/>
    <d v="2020-01-20T00:00:00"/>
    <m/>
    <m/>
    <m/>
    <m/>
    <s v="Y"/>
    <n v="1"/>
    <s v="Reschduling as requested by Rathan as team will be busy in PI planning"/>
    <m/>
    <m/>
    <m/>
    <m/>
    <m/>
    <m/>
    <s v="Anupam Basu"/>
    <s v="Venkateswaran Vagulabaranan"/>
    <s v="Akash Swain"/>
    <s v="Sunil Kumar"/>
    <m/>
    <d v="2019-12-23T00:00:00"/>
    <s v="Baiju"/>
    <s v="Monthly"/>
    <s v="AETNA - Digital Transformation "/>
    <m/>
    <n v="0.62670000000000003"/>
    <s v="21885"/>
  </r>
  <r>
    <s v="AETNA"/>
    <x v="1"/>
    <x v="1"/>
    <s v="(M) - Lanke Sirisha _x000a_(O) - Harish Manjunath"/>
    <n v="30"/>
    <m/>
    <x v="1"/>
    <x v="1"/>
    <m/>
    <m/>
    <m/>
    <m/>
    <m/>
    <m/>
    <m/>
    <m/>
    <m/>
    <s v="NA"/>
    <x v="1"/>
    <m/>
    <m/>
    <m/>
    <m/>
    <m/>
    <s v="N"/>
    <n v="0"/>
    <m/>
    <m/>
    <m/>
    <s v="Y"/>
    <s v="Y"/>
    <m/>
    <m/>
    <s v="Lanke Sirisha"/>
    <s v="Harsih Manjunath"/>
    <s v="Akash Swain"/>
    <s v="Sunil Kumar"/>
    <m/>
    <d v="2019-12-11T00:00:00"/>
    <s v="Ramesh Bhuyan"/>
    <s v="Monthly"/>
    <s v="AETNA - Salesforce, Application Support"/>
    <m/>
    <m/>
    <s v="21920, 22083"/>
  </r>
  <r>
    <s v="AETNA"/>
    <x v="1"/>
    <x v="1"/>
    <s v="(M) - Lanke Sirisha _x000a_(O) - Harish Manjunath"/>
    <n v="30"/>
    <m/>
    <x v="1"/>
    <x v="1"/>
    <m/>
    <m/>
    <m/>
    <m/>
    <m/>
    <m/>
    <m/>
    <m/>
    <m/>
    <s v="NA"/>
    <x v="1"/>
    <m/>
    <m/>
    <m/>
    <m/>
    <m/>
    <s v="N"/>
    <n v="0"/>
    <m/>
    <m/>
    <m/>
    <s v="Y"/>
    <s v="Y"/>
    <m/>
    <m/>
    <s v="Lanke Sirisha"/>
    <s v="Harsih Manjunath"/>
    <m/>
    <m/>
    <m/>
    <d v="2019-12-26T00:00:00"/>
    <s v="Ramesh Bhuyan"/>
    <m/>
    <s v="AETNA - Salesforce"/>
    <m/>
    <m/>
    <s v="22083"/>
  </r>
  <r>
    <s v="AETNA"/>
    <x v="2"/>
    <x v="2"/>
    <s v="(M) - Akash Swain_x000a_(O) - "/>
    <n v="30"/>
    <m/>
    <x v="1"/>
    <x v="1"/>
    <m/>
    <m/>
    <m/>
    <m/>
    <m/>
    <m/>
    <m/>
    <m/>
    <m/>
    <s v="NA"/>
    <x v="1"/>
    <m/>
    <m/>
    <m/>
    <m/>
    <m/>
    <s v="N"/>
    <n v="0"/>
    <m/>
    <m/>
    <m/>
    <m/>
    <m/>
    <m/>
    <m/>
    <m/>
    <m/>
    <s v="Akash Swain"/>
    <m/>
    <m/>
    <d v="2019-12-23T00:00:00"/>
    <s v="Ramesh Bhuyan"/>
    <s v="Monthly"/>
    <s v="AETNA"/>
    <m/>
    <m/>
    <m/>
  </r>
  <r>
    <s v="AETNA"/>
    <x v="3"/>
    <x v="3"/>
    <s v="(M) - Himanshu Negi _x000a_(O) -Anupam"/>
    <n v="60"/>
    <m/>
    <x v="2"/>
    <x v="2"/>
    <m/>
    <m/>
    <s v="Y"/>
    <s v="Y"/>
    <s v="Y"/>
    <m/>
    <m/>
    <m/>
    <m/>
    <d v="2020-01-13T00:00:00"/>
    <x v="2"/>
    <d v="2020-01-14T00:00:00"/>
    <d v="2020-01-17T00:00:00"/>
    <d v="2020-01-20T00:00:00"/>
    <d v="2020-01-21T00:00:00"/>
    <m/>
    <s v="Y"/>
    <n v="4"/>
    <s v="Reschduling as requested by Roshith as busy with client meeting,Reschduling as Himanshu is not available.Reschduling as Roshith is on PTO.,Reschduling as team did not turn up"/>
    <m/>
    <m/>
    <m/>
    <m/>
    <m/>
    <m/>
    <s v="_x000a_"/>
    <s v="Venkateswaran Vagulabaranan"/>
    <s v="Akash Swain"/>
    <s v="Sunil Kumar"/>
    <m/>
    <d v="2019-12-19T00:00:00"/>
    <s v="Roshith"/>
    <s v="Monthly"/>
    <s v="AETNA - Active Advice"/>
    <s v="Check with Harish every month if it is required or not"/>
    <m/>
    <s v="21885"/>
  </r>
  <r>
    <s v="AETNA"/>
    <x v="4"/>
    <x v="3"/>
    <s v="(M) - Ramakrishna_x000a_(O) - Anupam"/>
    <n v="60"/>
    <m/>
    <x v="3"/>
    <x v="2"/>
    <s v="Ramesh Bhuyan"/>
    <m/>
    <m/>
    <m/>
    <m/>
    <m/>
    <m/>
    <m/>
    <m/>
    <d v="2019-12-20T00:00:00"/>
    <x v="3"/>
    <m/>
    <m/>
    <m/>
    <m/>
    <m/>
    <s v="N"/>
    <n v="0"/>
    <m/>
    <m/>
    <m/>
    <m/>
    <m/>
    <m/>
    <m/>
    <s v="Anupam Basu"/>
    <s v="Venkateswaran Vagulabaranan"/>
    <s v="Akash Swain"/>
    <s v="Sunil Kumar"/>
    <m/>
    <d v="2019-12-20T00:00:00"/>
    <s v="Roshith"/>
    <s v="Monthly"/>
    <s v="AETNA - Digital Transformation"/>
    <s v="Issue with skype"/>
    <m/>
    <s v="21885"/>
  </r>
  <r>
    <s v="AETNA"/>
    <x v="5"/>
    <x v="1"/>
    <s v="(M) - Vasu, Som_x000a_(O) - Arnab Roy Chowdhury, Harish Manjunath"/>
    <n v="60"/>
    <m/>
    <x v="1"/>
    <x v="1"/>
    <m/>
    <m/>
    <m/>
    <m/>
    <m/>
    <m/>
    <m/>
    <m/>
    <m/>
    <s v="NA"/>
    <x v="1"/>
    <m/>
    <m/>
    <m/>
    <m/>
    <m/>
    <s v="N"/>
    <n v="0"/>
    <m/>
    <m/>
    <m/>
    <s v="Y"/>
    <s v="Y"/>
    <m/>
    <m/>
    <s v="Vasudevan"/>
    <s v="Harish Manjunath"/>
    <m/>
    <m/>
    <m/>
    <d v="2019-12-09T00:00:00"/>
    <s v="Smita Ramtekkar "/>
    <s v="Monthly"/>
    <s v="AETNA - L1 SUPPORT"/>
    <m/>
    <m/>
    <s v="22010"/>
  </r>
  <r>
    <s v="AETNA"/>
    <x v="6"/>
    <x v="1"/>
    <s v="(M) - Asha_x000a_(O) -"/>
    <n v="30"/>
    <m/>
    <x v="1"/>
    <x v="1"/>
    <m/>
    <m/>
    <m/>
    <m/>
    <m/>
    <m/>
    <m/>
    <m/>
    <m/>
    <s v="NA"/>
    <x v="1"/>
    <m/>
    <m/>
    <m/>
    <m/>
    <m/>
    <s v="N"/>
    <n v="0"/>
    <m/>
    <m/>
    <m/>
    <s v="Y"/>
    <s v="Y"/>
    <m/>
    <m/>
    <s v="Asha Pallan"/>
    <s v="Anki Reddy"/>
    <m/>
    <m/>
    <m/>
    <d v="2019-12-10T00:00:00"/>
    <s v="Smita Ramtekkar "/>
    <s v="Monthly"/>
    <s v="AETNA - RPA "/>
    <m/>
    <m/>
    <s v="22005"/>
  </r>
  <r>
    <s v="AETNA"/>
    <x v="7"/>
    <x v="1"/>
    <s v="(M) - Pravin Kesavan_x000a_(O) - Hariprasad Reddy Elavarthi"/>
    <n v="60"/>
    <m/>
    <x v="1"/>
    <x v="1"/>
    <m/>
    <m/>
    <m/>
    <m/>
    <m/>
    <m/>
    <m/>
    <m/>
    <m/>
    <s v="NA"/>
    <x v="1"/>
    <m/>
    <m/>
    <m/>
    <m/>
    <m/>
    <s v="N"/>
    <n v="0"/>
    <m/>
    <m/>
    <m/>
    <s v="Y"/>
    <s v="Y"/>
    <m/>
    <m/>
    <s v="Pravin Keasavan"/>
    <s v="Hariprasad Reddy Elavarthi"/>
    <s v="Akash Swain"/>
    <s v="Sunil Kumar"/>
    <m/>
    <d v="2019-12-19T00:00:00"/>
    <s v="Ramesh Bhuyan"/>
    <s v="Monthly"/>
    <s v="AETNA - BI - Sales Effectiveness"/>
    <m/>
    <m/>
    <s v="21881"/>
  </r>
  <r>
    <s v="AETNA"/>
    <x v="8"/>
    <x v="1"/>
    <s v="(M) -Balaraj Narasimhaiah_x000a_(O) -Harish Manjunath"/>
    <n v="60"/>
    <m/>
    <x v="4"/>
    <x v="3"/>
    <m/>
    <m/>
    <s v="Y"/>
    <s v="Y"/>
    <s v="Y"/>
    <m/>
    <m/>
    <m/>
    <m/>
    <d v="2020-01-07T00:00:00"/>
    <x v="4"/>
    <d v="2020-01-13T00:00:00"/>
    <m/>
    <m/>
    <m/>
    <m/>
    <s v="Y"/>
    <n v="1"/>
    <s v="Reshdeuling as per everyone's availbility"/>
    <m/>
    <m/>
    <s v="Y"/>
    <s v="Y"/>
    <m/>
    <m/>
    <s v="Balaraj Narasimhaih"/>
    <s v="Harish Manjunath"/>
    <m/>
    <m/>
    <m/>
    <d v="2019-12-13T00:00:00"/>
    <s v="Ramesh Bhuyan"/>
    <s v="Monthly"/>
    <s v="Aetna - Data Platform"/>
    <m/>
    <m/>
    <s v="22120"/>
  </r>
  <r>
    <s v="AETNA"/>
    <x v="8"/>
    <x v="1"/>
    <s v="(M) -Balaraj Narasimhaiah_x000a_(O) -Harish Manjunath"/>
    <n v="60"/>
    <m/>
    <x v="5"/>
    <x v="3"/>
    <m/>
    <m/>
    <s v="Y"/>
    <s v="Y"/>
    <m/>
    <m/>
    <m/>
    <m/>
    <m/>
    <d v="2020-01-28T00:00:00"/>
    <x v="5"/>
    <d v="2020-01-28T00:00:00"/>
    <m/>
    <m/>
    <m/>
    <m/>
    <m/>
    <m/>
    <s v="Reschduling as requested by Ramesh,due to personal emergency"/>
    <m/>
    <m/>
    <m/>
    <m/>
    <m/>
    <m/>
    <m/>
    <m/>
    <m/>
    <m/>
    <m/>
    <m/>
    <m/>
    <m/>
    <m/>
    <m/>
    <m/>
    <s v="22120"/>
  </r>
  <r>
    <s v="AETNA"/>
    <x v="9"/>
    <x v="1"/>
    <s v="(M) - Anupam Basu_x000a_(O) - Harish Manjunath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nupam Basu"/>
    <s v="Venkateswaran Vagulabaranan"/>
    <s v="Akash Swain"/>
    <s v="Sunil Kumar"/>
    <m/>
    <d v="2019-12-10T00:00:00"/>
    <s v="Ramesh Bhuyan"/>
    <s v="Monthly"/>
    <s v="AETNA - Digital Transformation"/>
    <m/>
    <m/>
    <s v="21885"/>
  </r>
  <r>
    <s v="AETNA"/>
    <x v="4"/>
    <x v="1"/>
    <s v="(M) -Vishwanath Khode_x000a_(O) - Harish Manjunath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nupam Basu"/>
    <s v="Venkateswaran Vagulabaranan"/>
    <s v="Akash Swain"/>
    <s v="Sunil Kumar"/>
    <m/>
    <d v="2019-12-10T00:00:00"/>
    <s v="Ramesh Bhuyan"/>
    <s v="Monthly"/>
    <s v="AETNA - Digital Transformation"/>
    <m/>
    <m/>
    <s v="21885"/>
  </r>
  <r>
    <s v="AETNA"/>
    <x v="10"/>
    <x v="1"/>
    <s v="(M) – Akhil,Nischal,_x000a_(O) – Pavan V_x000a_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khil Shukla"/>
    <s v="Pavan Vasudevan, Krishnaprasad Balasundaram"/>
    <s v="Akash Swain"/>
    <s v="Sunil Kumar"/>
    <m/>
    <d v="2019-12-24T00:00:00"/>
    <s v="Ramesh Bhuyan"/>
    <s v="Monthly"/>
    <s v="AETNA - QA"/>
    <s v="Last review : 2019-08-13"/>
    <m/>
    <s v="21289"/>
  </r>
  <r>
    <s v="AETNA"/>
    <x v="11"/>
    <x v="0"/>
    <s v="(M) - Nischal,Prakash Basireddy, Abdul Shaik,Abdul Naeem_x000a_(O) - Harish Manjunath"/>
    <n v="60"/>
    <s v="06.17-06.28,07.01-07.12,07.15-07.26,08.05-08.16,08.19-08.30,09.02-09.13,09.16-09.27"/>
    <x v="6"/>
    <x v="4"/>
    <s v="Ramesh Bhuyan"/>
    <m/>
    <s v="Y"/>
    <s v="Y"/>
    <m/>
    <m/>
    <m/>
    <m/>
    <m/>
    <d v="2020-01-22T00:00:00"/>
    <x v="6"/>
    <m/>
    <m/>
    <m/>
    <m/>
    <m/>
    <s v="N"/>
    <n v="0"/>
    <m/>
    <m/>
    <m/>
    <m/>
    <m/>
    <m/>
    <m/>
    <s v="Akhil Shukla"/>
    <s v="Pavan Vasudevan, Krishnaprasad Balasundaram"/>
    <s v="Akash Swain"/>
    <s v="Sunil Kumar"/>
    <m/>
    <d v="2019-12-18T00:00:00"/>
    <s v="Roopa Subramanyam"/>
    <s v="Monthly"/>
    <s v="AETNA - QA"/>
    <s v="• Roopa was not available in person_x000a_• Nischal did not share offline reports_x000a_"/>
    <m/>
    <s v="21289"/>
  </r>
  <r>
    <s v="AETNA"/>
    <x v="12"/>
    <x v="1"/>
    <s v="(M) - Nischal,Pavan_x000a_(O) -  Akhil,"/>
    <n v="60"/>
    <m/>
    <x v="1"/>
    <x v="3"/>
    <m/>
    <m/>
    <m/>
    <m/>
    <m/>
    <m/>
    <m/>
    <m/>
    <m/>
    <s v="NA"/>
    <x v="1"/>
    <m/>
    <m/>
    <m/>
    <m/>
    <m/>
    <s v="N"/>
    <n v="0"/>
    <m/>
    <m/>
    <m/>
    <m/>
    <m/>
    <m/>
    <m/>
    <m/>
    <m/>
    <m/>
    <m/>
    <m/>
    <s v="NA"/>
    <s v="Ramesh Bhuyan"/>
    <m/>
    <s v="AETNA - Test Data Management, Performance QA, Salesforce - QA"/>
    <m/>
    <m/>
    <s v="22134, 22163, 22164"/>
  </r>
  <r>
    <s v="AETNA"/>
    <x v="12"/>
    <x v="1"/>
    <s v="(M) - Nischal,Pavan_x000a_(O) -  Akhil,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khil, Nischal"/>
    <s v="Pavan Vaesudevan"/>
    <m/>
    <m/>
    <m/>
    <d v="2019-12-26T00:00:00"/>
    <s v="Ramesh Bhuyan"/>
    <m/>
    <s v="AETNA - Test Data Management, Performance QA, Salesforce - QA"/>
    <m/>
    <m/>
    <s v="22134, 22163, 22164"/>
  </r>
  <r>
    <s v="AETNA"/>
    <x v="13"/>
    <x v="4"/>
    <s v="(M) - Akhil_x000a_(O) -  Harish"/>
    <n v="60"/>
    <m/>
    <x v="1"/>
    <x v="5"/>
    <m/>
    <m/>
    <m/>
    <m/>
    <m/>
    <m/>
    <m/>
    <m/>
    <m/>
    <s v="NA"/>
    <x v="1"/>
    <m/>
    <m/>
    <m/>
    <m/>
    <m/>
    <s v="N"/>
    <n v="0"/>
    <m/>
    <m/>
    <m/>
    <m/>
    <m/>
    <s v="NA"/>
    <m/>
    <m/>
    <m/>
    <m/>
    <m/>
    <m/>
    <s v="TBD"/>
    <s v="Samanth and Priya"/>
    <m/>
    <s v="AETNA - Salesforce"/>
    <m/>
    <m/>
    <n v="22083"/>
  </r>
  <r>
    <s v="AETNA"/>
    <x v="9"/>
    <x v="4"/>
    <s v="(M) - Gnani Gyarampalli, Manjunatha Mallikarjuna,Kishore Sudhakar Vashist, Guru _x000a_(O) - Anupam Basu, Harish Manjunath"/>
    <n v="60"/>
    <m/>
    <x v="7"/>
    <x v="6"/>
    <s v="Rahul Singi"/>
    <m/>
    <s v="Y"/>
    <s v="Y"/>
    <s v="NA"/>
    <s v="NA"/>
    <s v="NA"/>
    <s v="NA"/>
    <s v="NA"/>
    <d v="2020-01-24T00:00:00"/>
    <x v="6"/>
    <d v="2020-01-22T00:00:00"/>
    <m/>
    <m/>
    <m/>
    <m/>
    <s v="Y"/>
    <n v="1"/>
    <s v="Reschduling as requested by  Wasim as he is travelling to native."/>
    <m/>
    <m/>
    <m/>
    <m/>
    <s v="Y"/>
    <m/>
    <s v="Anupam Basu"/>
    <s v="Venkateswaran Vagulabaranan"/>
    <s v="Akash Swain"/>
    <s v="Sunil Kumar"/>
    <s v=".Net, Java Script"/>
    <d v="2019-12-16T00:00:00"/>
    <s v="Wasim Ahmed "/>
    <s v="Monthly"/>
    <s v="AETNA - Digital Transformation"/>
    <s v="Canceling this review for the month of Jan,as confirmed by Sreeja."/>
    <m/>
    <s v="21885"/>
  </r>
  <r>
    <s v="AETNA"/>
    <x v="4"/>
    <x v="4"/>
    <s v="(M) - Kishore Sudhakar, Abhay Choubey_x000a_(O) - Anupam Basu"/>
    <n v="60"/>
    <m/>
    <x v="8"/>
    <x v="6"/>
    <s v="Rahul Singi"/>
    <m/>
    <s v="Y"/>
    <s v="Y"/>
    <m/>
    <m/>
    <m/>
    <m/>
    <m/>
    <d v="2020-01-23T00:00:00"/>
    <x v="7"/>
    <m/>
    <m/>
    <m/>
    <m/>
    <m/>
    <s v="N"/>
    <n v="0"/>
    <m/>
    <m/>
    <m/>
    <m/>
    <m/>
    <s v="Y"/>
    <m/>
    <s v="Anupam Basu"/>
    <s v="Venkateswaran Vagulabaranan"/>
    <s v="Akash Swain"/>
    <s v="Sunil Kumar"/>
    <s v=".Net, Java Script"/>
    <d v="2019-12-19T00:00:00"/>
    <s v="Wasim Ahmed "/>
    <s v="Monthly"/>
    <s v="AETNA - Digital Transformation"/>
    <s v="Canceling this review for the month of Dec, approved by Harish and Laksh.Till Jan 22nd"/>
    <m/>
    <s v="21885"/>
  </r>
  <r>
    <s v="AETNA"/>
    <x v="14"/>
    <x v="0"/>
    <s v="(M) - Akhil_x000a_(O) -  Harish"/>
    <n v="60"/>
    <m/>
    <x v="9"/>
    <x v="1"/>
    <m/>
    <m/>
    <m/>
    <m/>
    <m/>
    <m/>
    <m/>
    <m/>
    <m/>
    <s v="NA(Need to check with sreeja)"/>
    <x v="8"/>
    <m/>
    <m/>
    <m/>
    <m/>
    <m/>
    <s v="N"/>
    <n v="0"/>
    <m/>
    <m/>
    <m/>
    <m/>
    <m/>
    <m/>
    <m/>
    <m/>
    <m/>
    <m/>
    <m/>
    <m/>
    <s v="TBD"/>
    <m/>
    <m/>
    <s v=" AETNA - Performance QA"/>
    <m/>
    <m/>
    <n v="22163"/>
  </r>
  <r>
    <s v="AETNA"/>
    <x v="15"/>
    <x v="0"/>
    <s v="(M) - Akhil_x000a_(O) -  Harish"/>
    <n v="60"/>
    <m/>
    <x v="9"/>
    <x v="1"/>
    <m/>
    <m/>
    <m/>
    <m/>
    <m/>
    <m/>
    <m/>
    <m/>
    <m/>
    <s v="NA(Need to check with sreeja)"/>
    <x v="8"/>
    <m/>
    <m/>
    <m/>
    <m/>
    <m/>
    <s v="N"/>
    <n v="0"/>
    <m/>
    <m/>
    <m/>
    <m/>
    <m/>
    <m/>
    <m/>
    <m/>
    <m/>
    <m/>
    <m/>
    <m/>
    <s v="TBD"/>
    <m/>
    <m/>
    <s v="AETNA - Salesforce - QA"/>
    <m/>
    <m/>
    <n v="22164"/>
  </r>
  <r>
    <s v="AETNA"/>
    <x v="16"/>
    <x v="0"/>
    <s v="(M) - Akhil_x000a_(O) -  Harish"/>
    <n v="60"/>
    <m/>
    <x v="9"/>
    <x v="1"/>
    <m/>
    <m/>
    <m/>
    <m/>
    <m/>
    <m/>
    <m/>
    <m/>
    <m/>
    <s v="NA(Need to check with sreeja)"/>
    <x v="8"/>
    <m/>
    <m/>
    <m/>
    <m/>
    <m/>
    <s v="N"/>
    <n v="0"/>
    <m/>
    <m/>
    <m/>
    <m/>
    <m/>
    <m/>
    <m/>
    <m/>
    <m/>
    <m/>
    <m/>
    <m/>
    <s v="TBD"/>
    <m/>
    <m/>
    <s v=" AETNA - Test Data Management"/>
    <m/>
    <m/>
    <s v="22134"/>
  </r>
  <r>
    <s v="ALIERA"/>
    <x v="17"/>
    <x v="0"/>
    <s v="(M) - Vikas Lambha_x000a_(O) - Pramitha Bhattacharya"/>
    <n v="60"/>
    <m/>
    <x v="10"/>
    <x v="7"/>
    <m/>
    <m/>
    <s v="Y"/>
    <s v="Y"/>
    <s v="Y"/>
    <d v="2020-01-20T00:00:00"/>
    <s v="Y"/>
    <m/>
    <m/>
    <d v="2020-01-17T00:00:00"/>
    <x v="0"/>
    <d v="2020-01-20T00:00:00"/>
    <m/>
    <m/>
    <m/>
    <m/>
    <s v="Y"/>
    <n v="1"/>
    <s v="Resheduling as requested by Anita,as she is on PTO"/>
    <m/>
    <m/>
    <m/>
    <m/>
    <m/>
    <m/>
    <s v="Paramita Bhattacharya"/>
    <s v="Vinay Pal,Vishal Pillai"/>
    <s v="Sitaramaraju Atchutuni"/>
    <s v="Chiraag Shah"/>
    <m/>
    <d v="2019-12-18T00:00:00"/>
    <s v="Anitha T"/>
    <s v="Monthly"/>
    <s v="ALIERA - HealthRules Implementation"/>
    <m/>
    <n v="0.65129999999999999"/>
    <s v="21877"/>
  </r>
  <r>
    <s v="ALIERA"/>
    <x v="18"/>
    <x v="5"/>
    <s v="(M) - Vinod Kalidindi; Sohel Hasan_x000a_(O)-Rashmi Ganesh, Devaraju Maruthai"/>
    <n v="60"/>
    <m/>
    <x v="1"/>
    <x v="8"/>
    <m/>
    <m/>
    <m/>
    <m/>
    <m/>
    <m/>
    <m/>
    <m/>
    <m/>
    <s v="NA"/>
    <x v="1"/>
    <m/>
    <m/>
    <m/>
    <m/>
    <m/>
    <s v="N"/>
    <n v="0"/>
    <m/>
    <m/>
    <m/>
    <m/>
    <m/>
    <m/>
    <m/>
    <s v="Rashmi Ganesh, Vinay Pal"/>
    <m/>
    <s v="Sitaramaraju Atchutuni"/>
    <m/>
    <m/>
    <d v="2019-12-18T00:00:00"/>
    <s v="Devaraju "/>
    <s v="Monthly"/>
    <s v="ALIERA -  Member Portal"/>
    <m/>
    <m/>
    <s v="21963"/>
  </r>
  <r>
    <s v="ALIERA"/>
    <x v="19"/>
    <x v="0"/>
    <s v="(M) - Vinod Kalidindi_x000a_(O) - Rashmi Ganesh"/>
    <n v="60"/>
    <m/>
    <x v="1"/>
    <x v="9"/>
    <m/>
    <m/>
    <m/>
    <m/>
    <m/>
    <m/>
    <m/>
    <m/>
    <m/>
    <s v="NA"/>
    <x v="1"/>
    <m/>
    <m/>
    <m/>
    <m/>
    <m/>
    <s v="N"/>
    <n v="0"/>
    <m/>
    <m/>
    <m/>
    <m/>
    <m/>
    <m/>
    <m/>
    <s v="Rashmi Ganesh, Vinay Pal"/>
    <m/>
    <s v="Sitaramaraju Atchutuni"/>
    <m/>
    <m/>
    <d v="2019-12-19T00:00:00"/>
    <s v="Gaurav Srivastava"/>
    <s v="Monthly"/>
    <s v="ALIERA - Broker Portal 2.0"/>
    <m/>
    <m/>
    <m/>
  </r>
  <r>
    <s v="ALIERA"/>
    <x v="19"/>
    <x v="4"/>
    <s v="(M) -  Mohan Krishnamurthy,Sushmita Dube _x000a_(O) - RashmiI Ganesh,Sunil Rao"/>
    <n v="60"/>
    <m/>
    <x v="1"/>
    <x v="10"/>
    <s v="Ramesh Bhuyan"/>
    <m/>
    <m/>
    <m/>
    <m/>
    <m/>
    <m/>
    <m/>
    <m/>
    <s v="NA"/>
    <x v="1"/>
    <m/>
    <m/>
    <m/>
    <m/>
    <m/>
    <s v="N"/>
    <n v="0"/>
    <m/>
    <m/>
    <m/>
    <m/>
    <m/>
    <s v="Y"/>
    <m/>
    <s v="Rashmi Ganesh"/>
    <s v="Vinitha Shama Rao"/>
    <s v="Sitaramaraju Atchutuni"/>
    <m/>
    <m/>
    <d v="2019-12-10T00:00:00"/>
    <s v="Samanth Bapu"/>
    <s v="Monthly"/>
    <s v="ALIERA - Broker Portal "/>
    <m/>
    <m/>
    <m/>
  </r>
  <r>
    <s v="ALIERA"/>
    <x v="18"/>
    <x v="3"/>
    <s v="(M) -  Vinay Tiwari_x000a_(O) - Rashmi Ganesh_x000a_ _x000a_"/>
    <n v="30"/>
    <m/>
    <x v="1"/>
    <x v="11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Rashmi Ganesh"/>
    <s v="Vinitha Shama Rao"/>
    <s v="Sitaramaraju Atchutuni"/>
    <m/>
    <m/>
    <d v="2019-12-09T00:00:00"/>
    <s v="Shrikrishna Ujjire"/>
    <s v="Monthly"/>
    <s v="ALIERA -  Member Portal"/>
    <m/>
    <m/>
    <s v="21963"/>
  </r>
  <r>
    <s v="ALIERA"/>
    <x v="18"/>
    <x v="6"/>
    <s v="(M) - Siddhant Mohapatra_x000a_(O) - "/>
    <n v="30"/>
    <m/>
    <x v="1"/>
    <x v="11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Rashmi Ganesh"/>
    <s v="Vinitha Shama Rao"/>
    <s v="Sitaramaraju Atchutuni"/>
    <m/>
    <m/>
    <d v="2019-12-19T00:00:00"/>
    <s v="Shrikrishna Ujjire"/>
    <s v="Monthly"/>
    <s v="ALIERA -  Member Portal"/>
    <m/>
    <m/>
    <s v="21963"/>
  </r>
  <r>
    <s v="ALIERA"/>
    <x v="18"/>
    <x v="0"/>
    <s v="(M) - Vinod Kalidindi_x000a_(O) - Rashmi Ganesh"/>
    <n v="60"/>
    <m/>
    <x v="1"/>
    <x v="7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Rashmi Ganesh"/>
    <s v="Vinitha Shama Rao"/>
    <s v="Sitaramaraju Atchutuni"/>
    <m/>
    <m/>
    <d v="2019-12-19T00:00:00"/>
    <s v="Anitha T"/>
    <s v="Monthly"/>
    <s v="ALIERA -  Member Portal"/>
    <m/>
    <m/>
    <s v="21963"/>
  </r>
  <r>
    <s v="ALIERA"/>
    <x v="18"/>
    <x v="2"/>
    <s v="(M) - Sitaramaraju Atchutuni, Senthil Selvam_x000a_(O) - "/>
    <n v="30"/>
    <m/>
    <x v="5"/>
    <x v="3"/>
    <m/>
    <m/>
    <s v="Y"/>
    <s v="Y"/>
    <m/>
    <m/>
    <m/>
    <m/>
    <m/>
    <d v="2020-01-27T00:00:00"/>
    <x v="5"/>
    <d v="2020-01-28T00:00:00"/>
    <m/>
    <m/>
    <m/>
    <m/>
    <s v="Y"/>
    <n v="1"/>
    <s v="Reschduling as requested by Ramesh,Due to personal emergency."/>
    <m/>
    <m/>
    <m/>
    <m/>
    <m/>
    <m/>
    <m/>
    <m/>
    <s v="Sitaramaraju Atchutuni"/>
    <m/>
    <m/>
    <d v="2019-12-30T00:00:00"/>
    <s v="Ramesh Bhuyan"/>
    <s v="Monthly"/>
    <s v="ALIERA -  Member Portal"/>
    <s v="Review did not happened as Sitaramaraju’s  did not turn up"/>
    <m/>
    <s v="21963"/>
  </r>
  <r>
    <s v="ALIERA"/>
    <x v="19"/>
    <x v="1"/>
    <s v="(M) - Rashmi Ganesh_x000a_(O) - Vinitha Rao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Rashmi Ganesh, Vinay Pal"/>
    <s v="Vinitha Shama Rao"/>
    <s v="Sitaramaraju Atchutuni"/>
    <s v="Chiraag Shah"/>
    <m/>
    <d v="2019-12-12T00:00:00"/>
    <s v="Ramesh Bhuyan"/>
    <s v="Monthly"/>
    <s v="ALIERA - Broker Portal Phase 2"/>
    <m/>
    <m/>
    <m/>
  </r>
  <r>
    <s v="ALIERA"/>
    <x v="20"/>
    <x v="1"/>
    <s v="(M) -Vijai Parthiban;Gaurav_x000a_(O) -Pavan;"/>
    <n v="45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Gaurav Srivastav"/>
    <s v="Pavan Vaesudevan"/>
    <m/>
    <m/>
    <m/>
    <d v="2019-12-12T00:00:00"/>
    <s v="Ramesh Bhuyan"/>
    <s v="Monthly"/>
    <s v="ALIERA - UAT &amp; Prod Rollout Support"/>
    <s v="Review not required for the month of Jan,Need to check with Ramesh to have thius review in the month of Feb (as per discussed with Sreeja)"/>
    <m/>
    <m/>
  </r>
  <r>
    <s v="ALIERA"/>
    <x v="19"/>
    <x v="1"/>
    <s v="(M) - Rashmi Ganesh_x000a_(O) - Vinitha Rao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Rashmi Ganesh, Vinay Pal"/>
    <s v="Vinitha Shama Rao"/>
    <s v="Sitaramaraju Atchutuni"/>
    <s v="Chiraag Shah"/>
    <m/>
    <s v="NA"/>
    <s v="Ramesh Bhuyan"/>
    <s v="Monthly"/>
    <s v="ALIERA - Broker Portal Phase 2"/>
    <m/>
    <m/>
    <m/>
  </r>
  <r>
    <s v="ALIERA"/>
    <x v="17"/>
    <x v="1"/>
    <s v="(M) - Paramitha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Paramita Bhattacharya"/>
    <s v="Vinitha Shama Rao"/>
    <s v="Sitaramaraju Atchutuni"/>
    <m/>
    <m/>
    <d v="2019-12-31T00:00:00"/>
    <s v="Ramesh Bhuyan"/>
    <s v="Quarterly"/>
    <s v="ALIERA - HealthRules Implementation"/>
    <s v="Review not required for the month of Jan,Need to check with Ramesh to have thius review in the month of Feb (as per discussed with Sreeja)"/>
    <m/>
    <s v="21877"/>
  </r>
  <r>
    <s v="ALIERA"/>
    <x v="18"/>
    <x v="4"/>
    <s v="(M) - Gangadhar Bhojanapu_x000a_(O) -  Sunil Rao"/>
    <n v="6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Y"/>
    <m/>
    <s v="Rashmi Ganesh, Vinay Pal"/>
    <m/>
    <s v="Sitaramaraju Atchutuni"/>
    <m/>
    <m/>
    <d v="2019-12-20T00:00:00"/>
    <s v="Samanth Bapu"/>
    <s v="Monthly"/>
    <s v="ALIERA - Member Portal "/>
    <m/>
    <m/>
    <s v="21963"/>
  </r>
  <r>
    <s v="ALIERA"/>
    <x v="17"/>
    <x v="4"/>
    <s v="(M) - Preethish Sasidharan, Priti Tripathi_x000a_(O) - Paramitha"/>
    <n v="60"/>
    <m/>
    <x v="2"/>
    <x v="10"/>
    <m/>
    <m/>
    <s v="Y"/>
    <s v="Y"/>
    <s v="Y"/>
    <m/>
    <m/>
    <m/>
    <m/>
    <d v="2020-01-13T00:00:00"/>
    <x v="9"/>
    <d v="2020-01-17T00:00:00"/>
    <m/>
    <m/>
    <m/>
    <m/>
    <s v="Y"/>
    <n v="1"/>
    <s v="Reschduling as requested by Paramita ,as team is busy with deliverables"/>
    <m/>
    <m/>
    <m/>
    <m/>
    <s v="Y"/>
    <m/>
    <s v="Paramita Bhattacharya"/>
    <s v="Vinitha Shama Rao"/>
    <s v="Sitaramaraju Atchutuni"/>
    <m/>
    <m/>
    <d v="2019-12-12T00:00:00"/>
    <s v="Samanth Bapu"/>
    <s v="Monthly"/>
    <s v="ALIERA - HealthRules Implementation"/>
    <m/>
    <m/>
    <s v="21877"/>
  </r>
  <r>
    <s v="AM Connect"/>
    <x v="21"/>
    <x v="7"/>
    <s v="(M) - Sunil Kumar,Laksh"/>
    <n v="30"/>
    <m/>
    <x v="4"/>
    <x v="3"/>
    <s v="Laksh"/>
    <m/>
    <s v="Y"/>
    <s v="Y"/>
    <m/>
    <m/>
    <m/>
    <m/>
    <m/>
    <d v="2020-01-07T00:00:00"/>
    <x v="10"/>
    <d v="2020-01-23T00:00:00"/>
    <d v="2020-01-24T00:00:00"/>
    <m/>
    <m/>
    <m/>
    <s v="Y"/>
    <n v="2"/>
    <s v="Reshduling as Sunil is travelling "/>
    <m/>
    <m/>
    <m/>
    <m/>
    <m/>
    <m/>
    <m/>
    <m/>
    <m/>
    <m/>
    <m/>
    <d v="2019-12-02T00:00:00"/>
    <s v="Ramesh Bhuyan"/>
    <s v="Monthly"/>
    <m/>
    <s v="Plan meeting in August"/>
    <m/>
    <m/>
  </r>
  <r>
    <s v="AM Connect"/>
    <x v="22"/>
    <x v="7"/>
    <s v="(M) - Chiraag Shah,Laksh"/>
    <n v="30"/>
    <m/>
    <x v="8"/>
    <x v="3"/>
    <s v="Laksh"/>
    <m/>
    <s v="Y"/>
    <s v="Y"/>
    <m/>
    <m/>
    <m/>
    <m/>
    <m/>
    <d v="2020-01-23T00:00:00"/>
    <x v="7"/>
    <m/>
    <m/>
    <m/>
    <m/>
    <m/>
    <s v="N"/>
    <n v="0"/>
    <m/>
    <m/>
    <m/>
    <m/>
    <m/>
    <m/>
    <m/>
    <m/>
    <m/>
    <m/>
    <m/>
    <m/>
    <d v="2019-12-11T00:00:00"/>
    <s v="Ramesh Bhuyan"/>
    <s v="Monthly"/>
    <m/>
    <m/>
    <m/>
    <m/>
  </r>
  <r>
    <s v="AM Connect"/>
    <x v="23"/>
    <x v="7"/>
    <s v="(M) - Kshitij Shah,Laksh"/>
    <n v="30"/>
    <m/>
    <x v="7"/>
    <x v="3"/>
    <s v="Laksh, Smita"/>
    <m/>
    <s v="Y"/>
    <s v="Y"/>
    <m/>
    <m/>
    <m/>
    <m/>
    <m/>
    <d v="2020-01-24T00:00:00"/>
    <x v="10"/>
    <m/>
    <m/>
    <m/>
    <m/>
    <m/>
    <s v="N"/>
    <n v="0"/>
    <m/>
    <m/>
    <m/>
    <m/>
    <m/>
    <m/>
    <m/>
    <m/>
    <m/>
    <m/>
    <m/>
    <m/>
    <d v="2019-12-12T00:00:00"/>
    <s v="Ramesh Bhuyan"/>
    <s v="Monthly"/>
    <m/>
    <s v="Need to be planned in Sep'19"/>
    <m/>
    <m/>
  </r>
  <r>
    <s v="AM Connect"/>
    <x v="24"/>
    <x v="7"/>
    <s v="(M) - Jerry JR Buchanan_x000a_(O) - "/>
    <n v="30"/>
    <m/>
    <x v="7"/>
    <x v="3"/>
    <s v="Laksh, Smita"/>
    <m/>
    <s v="Y"/>
    <s v="Y"/>
    <s v="NA"/>
    <s v="NA"/>
    <s v="NA"/>
    <s v="NA"/>
    <s v="NA"/>
    <d v="2020-01-24T00:00:00"/>
    <x v="10"/>
    <m/>
    <m/>
    <m/>
    <m/>
    <m/>
    <s v="N"/>
    <n v="0"/>
    <m/>
    <m/>
    <m/>
    <m/>
    <m/>
    <m/>
    <m/>
    <m/>
    <m/>
    <m/>
    <m/>
    <m/>
    <d v="2019-12-11T00:00:00"/>
    <s v="Ramesh Bhuyan"/>
    <s v="Monthly"/>
    <m/>
    <s v="Canceling this review as Informed by Laksh and sreeja"/>
    <m/>
    <m/>
  </r>
  <r>
    <s v="AM Connect"/>
    <x v="25"/>
    <x v="7"/>
    <s v="(M) - Vipul Karthik_x000a_(O) - "/>
    <n v="30"/>
    <m/>
    <x v="5"/>
    <x v="3"/>
    <s v="Laksh"/>
    <m/>
    <m/>
    <m/>
    <m/>
    <m/>
    <m/>
    <m/>
    <m/>
    <d v="2020-01-27T00:00:00"/>
    <x v="11"/>
    <m/>
    <m/>
    <m/>
    <m/>
    <m/>
    <s v="N"/>
    <n v="0"/>
    <m/>
    <m/>
    <m/>
    <m/>
    <m/>
    <m/>
    <m/>
    <m/>
    <m/>
    <m/>
    <m/>
    <m/>
    <d v="2019-12-10T00:00:00"/>
    <s v="Ramesh Bhuyan"/>
    <s v="Monthly"/>
    <m/>
    <m/>
    <m/>
    <m/>
  </r>
  <r>
    <s v="ANTHEM"/>
    <x v="26"/>
    <x v="1"/>
    <s v="(M) - Hariharan,Sharath_x000a_(O) - "/>
    <n v="60"/>
    <m/>
    <x v="0"/>
    <x v="12"/>
    <m/>
    <m/>
    <s v="Y"/>
    <s v="Y"/>
    <s v="Y"/>
    <m/>
    <m/>
    <m/>
    <m/>
    <d v="2020-01-16T00:00:00"/>
    <x v="12"/>
    <m/>
    <m/>
    <m/>
    <m/>
    <m/>
    <s v="N"/>
    <n v="0"/>
    <m/>
    <m/>
    <m/>
    <s v="Y"/>
    <s v="Y"/>
    <m/>
    <m/>
    <s v="Hariharan"/>
    <s v="Ankireddy"/>
    <m/>
    <m/>
    <m/>
    <d v="2019-12-13T00:00:00"/>
    <s v="Ramesh Bhuyan"/>
    <s v="Monthly"/>
    <m/>
    <m/>
    <m/>
    <s v="22119"/>
  </r>
  <r>
    <s v="BANNERHEALTH"/>
    <x v="27"/>
    <x v="1"/>
    <s v="(M) - Hariharan_x000a_(O) - "/>
    <n v="60"/>
    <m/>
    <x v="11"/>
    <x v="12"/>
    <m/>
    <m/>
    <s v="Y"/>
    <s v="Y"/>
    <m/>
    <m/>
    <m/>
    <m/>
    <m/>
    <d v="2020-01-28T00:00:00"/>
    <x v="5"/>
    <m/>
    <m/>
    <m/>
    <m/>
    <m/>
    <s v="N"/>
    <n v="0"/>
    <m/>
    <m/>
    <m/>
    <s v="NA"/>
    <s v="NA"/>
    <m/>
    <m/>
    <m/>
    <m/>
    <m/>
    <m/>
    <m/>
    <s v="TBD"/>
    <s v="Ramesh Bhuyan"/>
    <m/>
    <m/>
    <m/>
    <m/>
    <n v="22078"/>
  </r>
  <r>
    <s v="BCBST-RPA"/>
    <x v="28"/>
    <x v="1"/>
    <s v="(M) - Asha_x000a_(O) - "/>
    <n v="60"/>
    <m/>
    <x v="2"/>
    <x v="12"/>
    <m/>
    <m/>
    <s v="Y"/>
    <s v="Y"/>
    <s v="Y"/>
    <m/>
    <m/>
    <m/>
    <m/>
    <d v="2020-01-13T00:00:00"/>
    <x v="6"/>
    <d v="2020-01-22T00:00:00"/>
    <m/>
    <m/>
    <m/>
    <m/>
    <s v="Y"/>
    <n v="1"/>
    <s v="Reshdeuling as requested by Asha, as she is unwell."/>
    <m/>
    <m/>
    <s v="Y"/>
    <s v="Y"/>
    <m/>
    <m/>
    <s v="Madhura Veeraiah, Naresh Jindam, Saravana Kumar"/>
    <s v="Somya Jaiswal"/>
    <m/>
    <s v="Kshitij Shah"/>
    <s v="Java, .NET, Angular JS, Knockout"/>
    <d v="2019-12-11T00:00:00"/>
    <s v="Smita Ramtekkar "/>
    <s v="Monthly"/>
    <m/>
    <m/>
    <m/>
    <s v="22006"/>
  </r>
  <r>
    <s v="CARECENTRIX "/>
    <x v="29"/>
    <x v="1"/>
    <s v="(M) - Anitha Suresh_x000a_(O) - Rama G"/>
    <n v="60"/>
    <m/>
    <x v="4"/>
    <x v="3"/>
    <m/>
    <m/>
    <s v="Y"/>
    <s v="Y"/>
    <s v="Y"/>
    <m/>
    <m/>
    <m/>
    <m/>
    <d v="2020-01-07T00:00:00"/>
    <x v="13"/>
    <m/>
    <m/>
    <m/>
    <m/>
    <m/>
    <m/>
    <m/>
    <m/>
    <m/>
    <m/>
    <m/>
    <m/>
    <m/>
    <m/>
    <m/>
    <m/>
    <m/>
    <m/>
    <m/>
    <d v="2019-12-24T00:00:00"/>
    <s v="Ramesh Bhuyan"/>
    <m/>
    <m/>
    <m/>
    <m/>
    <s v="22183"/>
  </r>
  <r>
    <s v="CARECENTRIX "/>
    <x v="29"/>
    <x v="1"/>
    <s v="(M) - Anitha Suresh_x000a_(O) - Rama G"/>
    <n v="60"/>
    <m/>
    <x v="5"/>
    <x v="3"/>
    <m/>
    <m/>
    <m/>
    <m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s v="22183"/>
  </r>
  <r>
    <s v="CARECENTRIX "/>
    <x v="29"/>
    <x v="8"/>
    <s v="(M) - Anitha Suresh_x000a_(O) - Rama G"/>
    <n v="90"/>
    <m/>
    <x v="1"/>
    <x v="3"/>
    <m/>
    <m/>
    <m/>
    <m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s v="Will be planing for the month of Feb as suggested by Sreeja"/>
    <m/>
    <s v="22183"/>
  </r>
  <r>
    <s v="CHRISTUS HEALTH"/>
    <x v="30"/>
    <x v="1"/>
    <s v="(M) - Jaison Poomthaniyil_x000a_(O) - Shwetabh Kumar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Jaison"/>
    <s v="Shwethabh Kumar"/>
    <m/>
    <m/>
    <m/>
    <d v="2019-12-12T00:00:00"/>
    <s v="Ramesh Bhuyan"/>
    <s v="Monthly"/>
    <m/>
    <s v="No reviews in Jan'20 as suggested by Laksh_x000a_"/>
    <m/>
    <s v="22058"/>
  </r>
  <r>
    <s v="CONNECTURE"/>
    <x v="31"/>
    <x v="0"/>
    <s v="(M) - Monika Kandukuri, Murali Sulam_x000a_(O) -Madhura"/>
    <n v="60"/>
    <s v="21st May-03rd June, 04th June- 17th June, 18th June, 01st July "/>
    <x v="12"/>
    <x v="7"/>
    <m/>
    <m/>
    <s v="Y"/>
    <s v="Y"/>
    <s v="Y"/>
    <d v="2020-01-14T00:00:00"/>
    <m/>
    <d v="2020-01-16T00:00:00"/>
    <d v="2020-01-16T00:00:00"/>
    <d v="2020-01-10T00:00:00"/>
    <x v="15"/>
    <d v="2020-01-14T00:00:00"/>
    <m/>
    <m/>
    <m/>
    <m/>
    <s v="Y"/>
    <n v="1"/>
    <s v="Rechduling asrequested by Anitha,due to personal emergency"/>
    <m/>
    <m/>
    <m/>
    <m/>
    <m/>
    <m/>
    <s v="Madhura Veeraiah, Naresh Jindam, Saravana Kumar"/>
    <s v="Somya Jaiswal"/>
    <m/>
    <s v="Kshitij Shah"/>
    <s v="Java, .NET, Angular JS, Knockout"/>
    <d v="2019-12-10T00:00:00"/>
    <s v="Anitha T"/>
    <s v="Monthly"/>
    <s v="CNXR - SaaS - Atlas (Member Management)"/>
    <m/>
    <n v="0.6"/>
    <s v="21547"/>
  </r>
  <r>
    <s v="CONNECTURE"/>
    <x v="31"/>
    <x v="1"/>
    <s v="(M) - Saravana, Madhura_x000a_(O) - Sowmya Jaiswal"/>
    <n v="60"/>
    <m/>
    <x v="3"/>
    <x v="13"/>
    <m/>
    <m/>
    <s v="Y"/>
    <s v="Y"/>
    <s v="Y"/>
    <m/>
    <m/>
    <m/>
    <m/>
    <d v="2020-01-14T00:00:00"/>
    <x v="15"/>
    <m/>
    <m/>
    <m/>
    <m/>
    <m/>
    <s v="N"/>
    <n v="0"/>
    <m/>
    <m/>
    <m/>
    <s v="Y"/>
    <s v="Y"/>
    <m/>
    <m/>
    <s v="Madhura Veeraiah, Naresh Jindam, Saravana Kumar"/>
    <s v="Somya Jaiswal"/>
    <m/>
    <s v="Kshitij Shah"/>
    <s v="Java, .NET, Angular JS, Knockout"/>
    <d v="2019-12-13T00:00:00"/>
    <s v="Smita Ramtekkar "/>
    <s v="Monthly"/>
    <s v="CNXR - SaaS - Connecture"/>
    <m/>
    <m/>
    <s v="21516"/>
  </r>
  <r>
    <s v="CONNECTURE"/>
    <x v="31"/>
    <x v="4"/>
    <s v="(M) - Priyanka Mattikalli, Subhajit Ray,Divakar Suryamurthy,Ranjitha Venkatachalapathi,Amala Jose _x000a_(O) - Madhura"/>
    <n v="30"/>
    <m/>
    <x v="13"/>
    <x v="14"/>
    <s v="Vineesh"/>
    <m/>
    <s v="Y"/>
    <s v="Y"/>
    <m/>
    <m/>
    <m/>
    <m/>
    <m/>
    <d v="2020-01-21T00:00:00"/>
    <x v="10"/>
    <d v="2020-01-24T00:00:00"/>
    <m/>
    <m/>
    <m/>
    <m/>
    <m/>
    <m/>
    <s v="Recschduling as requested by Divakar,as team is busy with critical deliverables."/>
    <m/>
    <m/>
    <m/>
    <m/>
    <m/>
    <m/>
    <m/>
    <m/>
    <m/>
    <m/>
    <m/>
    <m/>
    <m/>
    <m/>
    <m/>
    <m/>
    <m/>
    <m/>
  </r>
  <r>
    <s v="CONNECTURE"/>
    <x v="31"/>
    <x v="4"/>
    <s v="(M) - Priyanka Mattikalli, Subhajit Ray,Divakar Suryamurthy,Ranjitha Venkatachalapathi,Amala Jose _x000a_(O) - Madhura"/>
    <n v="60"/>
    <s v="21st May-03rd June, 04th June- 17th June, 18th June, 01st July "/>
    <x v="10"/>
    <x v="14"/>
    <s v="Vineesh"/>
    <m/>
    <s v="Y"/>
    <s v="Y"/>
    <s v="Y"/>
    <m/>
    <m/>
    <m/>
    <m/>
    <d v="2020-01-17T00:00:00"/>
    <x v="9"/>
    <m/>
    <m/>
    <m/>
    <m/>
    <m/>
    <s v="N"/>
    <n v="0"/>
    <m/>
    <m/>
    <m/>
    <m/>
    <m/>
    <s v="Y"/>
    <m/>
    <s v="Madhura Veeraiah, Naresh Jindam, Saravana Kumar"/>
    <s v="Somya Jaiswal"/>
    <m/>
    <s v="Kshitij Shah"/>
    <s v="Java, .NET, Angular JS, Knockout"/>
    <d v="2019-12-19T00:00:00"/>
    <s v="Sourabh Virdi"/>
    <s v="Monthly"/>
    <s v="CNXR - SaaS - Atlas (Member Management)"/>
    <m/>
    <m/>
    <s v="21547"/>
  </r>
  <r>
    <s v="COTIVITI"/>
    <x v="32"/>
    <x v="9"/>
    <s v="(M) - Deepthi Devarinti,Anil sharma_x000a_(O) - Anupama D, Paras Kumar, "/>
    <n v="60"/>
    <m/>
    <x v="4"/>
    <x v="15"/>
    <m/>
    <m/>
    <s v="Y"/>
    <s v="Y"/>
    <s v="Y"/>
    <d v="2020-01-07T00:00:00"/>
    <m/>
    <m/>
    <m/>
    <d v="2020-01-07T00:00:00"/>
    <x v="13"/>
    <m/>
    <m/>
    <m/>
    <m/>
    <m/>
    <s v="N"/>
    <n v="0"/>
    <m/>
    <m/>
    <m/>
    <m/>
    <m/>
    <m/>
    <m/>
    <s v="Anupama Dasgupta"/>
    <s v="Anupama Dasgupta"/>
    <s v="Shilpa Joshi"/>
    <s v="Kshitij Shah"/>
    <m/>
    <d v="2019-01-08T00:00:00"/>
    <s v="Ganesh Kodali"/>
    <s v="Quaterly"/>
    <s v="COTIVITI - Quality Reporter - Invincible"/>
    <m/>
    <n v="0.6"/>
    <s v="21796"/>
  </r>
  <r>
    <s v="COTIVITI"/>
    <x v="33"/>
    <x v="0"/>
    <s v="(M) -  Shanmugappa,Mohammed Salahuddeen, Pravallika,Manjunath_x000a_(O) - Gaurav Srivastava"/>
    <n v="60"/>
    <m/>
    <x v="1"/>
    <x v="16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Gaurav Srivastav"/>
    <s v="Anupama Dasgupta"/>
    <s v="Ashok Amilineni"/>
    <s v="Kshitij Shah"/>
    <m/>
    <d v="2019-12-09T00:00:00"/>
    <s v="Janarthanan Durairaj"/>
    <s v="Quaterly"/>
    <s v="Cotiviti - EDP - Development"/>
    <s v="Last review in Sep next review in Dec"/>
    <m/>
    <s v="21737"/>
  </r>
  <r>
    <s v="COTIVITI"/>
    <x v="34"/>
    <x v="0"/>
    <s v="(M) - Krishna Narayana,Harshad_x000a_(O) - Gaurav Srivastav, Veeranna Allimatti, Raghunandan Srinivasa "/>
    <n v="60"/>
    <m/>
    <x v="1"/>
    <x v="16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Mahesh Ramchandra Kulkarni"/>
    <s v="Anupama Dasgupta"/>
    <s v="Choo Lee"/>
    <s v="Kshitij Shah"/>
    <m/>
    <d v="2019-12-10T00:00:00"/>
    <s v="Janarthanan Durairaj"/>
    <s v="Quaterly"/>
    <s v="Cotiviti - Executive Dashboard"/>
    <s v="Last review in Sep next review in Dec"/>
    <m/>
    <s v="21805"/>
  </r>
  <r>
    <s v="COTIVITI"/>
    <x v="35"/>
    <x v="0"/>
    <s v="(M) - Manohar Dattatreya,Harish Kotgi _x000a__x000a__x000a_(O) - Sachin Tripati"/>
    <n v="60"/>
    <m/>
    <x v="1"/>
    <x v="17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Sachin Tripathi"/>
    <s v="Anupama Dasgupta"/>
    <s v="Vijay Rajan (ARC SaysShilpa Joshi)"/>
    <s v="Kshitij Shah"/>
    <m/>
    <d v="2019-12-18T00:00:00"/>
    <s v="Nischal Chhetri"/>
    <s v="Quaterly"/>
    <s v="Cotiviti - CAC Integration "/>
    <s v="Last review : 19 Aug, next review will happen in Nov"/>
    <m/>
    <s v="21761"/>
  </r>
  <r>
    <s v="COTIVITI"/>
    <x v="36"/>
    <x v="0"/>
    <s v="(M) - sabyaschi, Asutosh,Parasappa,Sachin Tripathi_x000a_(O) - Anupama D"/>
    <n v="60"/>
    <m/>
    <x v="1"/>
    <x v="17"/>
    <m/>
    <m/>
    <m/>
    <m/>
    <m/>
    <m/>
    <m/>
    <m/>
    <m/>
    <s v="NA"/>
    <x v="1"/>
    <m/>
    <m/>
    <m/>
    <m/>
    <m/>
    <s v="N"/>
    <n v="0"/>
    <m/>
    <m/>
    <m/>
    <m/>
    <m/>
    <m/>
    <m/>
    <s v="Sachin Tripathi"/>
    <s v="Anupama Dasgupta"/>
    <s v="Shilpa Joshi"/>
    <s v="Kshitij Shah"/>
    <s v="Net MVC 5.2x, SSIS, Kendo, SQL, ETL Testing, Ruby Watir Framework"/>
    <d v="2019-12-20T00:00:00"/>
    <s v="Nischal Chhetri"/>
    <s v="Quaterly"/>
    <s v="COTIVITI - Star Navigator M&amp;S"/>
    <s v="Nischal to cover Automation work as well and this needs to be mentioned in the invite, Last review on Aug._x000a__x000a_"/>
    <m/>
    <s v="21754"/>
  </r>
  <r>
    <s v="COTIVITI"/>
    <x v="37"/>
    <x v="3"/>
    <s v="(M)-Hemanth Sosle,(O) Pushpa"/>
    <n v="60"/>
    <m/>
    <x v="5"/>
    <x v="18"/>
    <m/>
    <m/>
    <s v="Y"/>
    <s v="Y"/>
    <m/>
    <m/>
    <m/>
    <m/>
    <m/>
    <d v="2020-01-27T00:00:00"/>
    <x v="11"/>
    <m/>
    <m/>
    <m/>
    <m/>
    <m/>
    <m/>
    <m/>
    <m/>
    <m/>
    <m/>
    <m/>
    <m/>
    <m/>
    <m/>
    <m/>
    <m/>
    <m/>
    <m/>
    <m/>
    <m/>
    <m/>
    <m/>
    <m/>
    <m/>
    <m/>
    <m/>
  </r>
  <r>
    <s v="COTIVITI"/>
    <x v="37"/>
    <x v="1"/>
    <s v="(M)-Pushpa,Raghunandan"/>
    <n v="60"/>
    <m/>
    <x v="2"/>
    <x v="3"/>
    <m/>
    <m/>
    <s v="Y"/>
    <s v="Y"/>
    <s v="Y"/>
    <m/>
    <m/>
    <m/>
    <m/>
    <d v="2020-01-13T00:00:00"/>
    <x v="7"/>
    <d v="2020-01-23T00:00:00"/>
    <m/>
    <m/>
    <m/>
    <m/>
    <s v="Y"/>
    <n v="1"/>
    <s v="Reschduling as requested by Sreeja as sreej requiered Ramesh's slot to have project Inititaion "/>
    <m/>
    <m/>
    <s v="Y"/>
    <s v="Y"/>
    <m/>
    <m/>
    <s v="Pushpa/Raghunandan"/>
    <s v="Anupama Dasgupta"/>
    <m/>
    <m/>
    <m/>
    <d v="2019-12-06T00:00:00"/>
    <s v="Ramesh Bhuyan"/>
    <s v="Monthly"/>
    <m/>
    <m/>
    <m/>
    <m/>
  </r>
  <r>
    <s v="COTIVITI"/>
    <x v="33"/>
    <x v="3"/>
    <s v="(M) - Ajay Sidde;Subbarayudu Gopanapalli _x000a_(O) - Raghunanda  Srinivasa"/>
    <n v="60"/>
    <m/>
    <x v="1"/>
    <x v="18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Gaurav Srivastav"/>
    <s v="Anupama Dasgupta"/>
    <s v="Ashok Amilineni"/>
    <s v="Kshitij Shah"/>
    <m/>
    <d v="2019-12-11T00:00:00"/>
    <s v="Ronak Sanghavi"/>
    <s v="Quaterly"/>
    <s v="Cotiviti - EDP - Development"/>
    <s v="Last review in Sep next review in Dec"/>
    <m/>
    <s v="21737"/>
  </r>
  <r>
    <s v="COTIVITI"/>
    <x v="33"/>
    <x v="6"/>
    <s v="(M) - Muralidhar Lingala _x000a_(O) - Raghunanda  Srinivasa"/>
    <n v="30"/>
    <m/>
    <x v="1"/>
    <x v="18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Gaurav Srivastav"/>
    <s v="Anupama Dasgupta"/>
    <s v="Ashok Amilineni"/>
    <s v="Kshitij Shah"/>
    <m/>
    <d v="2019-12-11T00:00:00"/>
    <s v="Ronak Sanghavi"/>
    <s v="Quaterly"/>
    <s v="Cotiviti - EDP - Development"/>
    <s v="Clubbed the review with offshore review"/>
    <m/>
    <s v="21737"/>
  </r>
  <r>
    <s v="COTIVITI"/>
    <x v="34"/>
    <x v="3"/>
    <s v="(M) - Rakesh Ogirala, Parinitha Shetty_x000a_(O) – Harshad Bopardikar_x000a_"/>
    <n v="60"/>
    <m/>
    <x v="1"/>
    <x v="18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Mahesh Ramchandra Kulkarni"/>
    <s v="Anupama Dasgupta"/>
    <s v="Choo Lee"/>
    <s v="Kshitij Shah"/>
    <m/>
    <d v="2019-12-12T00:00:00"/>
    <s v="Ronak Sanghavi"/>
    <s v="Quaterly"/>
    <s v="Cotiviti - Executive Dashboard"/>
    <m/>
    <m/>
    <s v="21805"/>
  </r>
  <r>
    <s v="COTIVITI"/>
    <x v="32"/>
    <x v="3"/>
    <s v="(M) - Puneet Kadiwal_x000a_(O) - Paras Kumar,"/>
    <n v="60"/>
    <m/>
    <x v="1"/>
    <x v="18"/>
    <m/>
    <m/>
    <m/>
    <m/>
    <m/>
    <m/>
    <m/>
    <m/>
    <m/>
    <s v="NA"/>
    <x v="1"/>
    <m/>
    <m/>
    <m/>
    <m/>
    <m/>
    <s v="N"/>
    <n v="0"/>
    <m/>
    <m/>
    <m/>
    <m/>
    <m/>
    <m/>
    <m/>
    <s v="Anupama Dasgupta"/>
    <s v="Anupama Dasgupta"/>
    <s v="Shilpa Joshi"/>
    <s v="Kshitij Shah"/>
    <m/>
    <d v="2019-12-11T00:00:00"/>
    <s v="Ronak Sanghavi"/>
    <s v="Quaterly"/>
    <m/>
    <s v="Last Review-sept 2019"/>
    <m/>
    <s v="21796"/>
  </r>
  <r>
    <s v="COTIVITI"/>
    <x v="32"/>
    <x v="6"/>
    <s v="(M) - Dhruv Saxena, Puneet Kadiwal_x000a_(O) - Paras Kumar,"/>
    <n v="60"/>
    <m/>
    <x v="1"/>
    <x v="18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Anupama Dasgupta"/>
    <s v="Anupama Dasgupta"/>
    <s v="Shilpa Joshi"/>
    <s v="Kshitij Shah"/>
    <m/>
    <d v="2019-12-17T00:00:00"/>
    <s v="Ronak Sanghavi"/>
    <s v="Quaterly"/>
    <s v="Cotiviti - Quality Reporter"/>
    <s v="Wifi Issue skype was not working,Review has been canceled for July month"/>
    <m/>
    <s v="21796"/>
  </r>
  <r>
    <s v="COTIVITI"/>
    <x v="36"/>
    <x v="3"/>
    <s v="(M) - Rima Nunna _x000a_(O) -  "/>
    <n v="60"/>
    <m/>
    <x v="1"/>
    <x v="18"/>
    <m/>
    <m/>
    <m/>
    <m/>
    <m/>
    <m/>
    <m/>
    <m/>
    <m/>
    <s v="NA"/>
    <x v="1"/>
    <m/>
    <m/>
    <m/>
    <m/>
    <m/>
    <s v="N"/>
    <n v="0"/>
    <m/>
    <m/>
    <m/>
    <m/>
    <m/>
    <m/>
    <m/>
    <s v="Sachin Tripathi"/>
    <s v="Anupama Dasgupta"/>
    <s v="Shilpa Joshi"/>
    <s v="Kshitij Shah"/>
    <s v="Net MVC 5.2x, SSIS, Kendo, SQL, ETL Testing, Ruby Watir Framework"/>
    <d v="2019-12-12T00:00:00"/>
    <s v="Ronak Sanghavi"/>
    <s v="Quaterly"/>
    <s v="COTIVITI - Star Navigator M&amp;S"/>
    <s v="Last review : 09/23/2019"/>
    <m/>
    <s v="21754"/>
  </r>
  <r>
    <s v="COTIVITI"/>
    <x v="36"/>
    <x v="4"/>
    <s v="(M) - Rahul Sengi_x000a_(O) - Sachin Tripathi "/>
    <n v="60"/>
    <m/>
    <x v="14"/>
    <x v="10"/>
    <m/>
    <m/>
    <s v="Y"/>
    <s v="Y"/>
    <s v="Y"/>
    <m/>
    <m/>
    <m/>
    <m/>
    <d v="2020-01-09T00:00:00"/>
    <x v="16"/>
    <m/>
    <m/>
    <m/>
    <m/>
    <m/>
    <s v="N"/>
    <n v="0"/>
    <m/>
    <m/>
    <m/>
    <m/>
    <m/>
    <s v="Y"/>
    <m/>
    <s v="Sachin Tripathi"/>
    <s v="Anupama Dasgupta"/>
    <s v="Shilpa Joshi"/>
    <s v="Kshitij Shah"/>
    <s v="ETL+.net, C#"/>
    <d v="2019-12-11T00:00:00"/>
    <s v="Samanth Bapu"/>
    <s v="Monthly"/>
    <s v="COTIVITI - Star Navigator M&amp;S"/>
    <m/>
    <m/>
    <s v="21754"/>
  </r>
  <r>
    <s v="COTIVITI"/>
    <x v="38"/>
    <x v="4"/>
    <s v="(M) - Prasanna Kammaje_x000a_(O) - Paras Kumar,Syed Gulzar,Roushan Kumar,Ankita santhosh, Prithwairaj Banarajee,Raghunanadan"/>
    <n v="60"/>
    <m/>
    <x v="14"/>
    <x v="19"/>
    <m/>
    <m/>
    <s v="Y"/>
    <s v="Y"/>
    <s v="Y"/>
    <m/>
    <m/>
    <m/>
    <m/>
    <d v="2020-01-09T00:00:00"/>
    <x v="15"/>
    <d v="2020-01-14T00:00:00"/>
    <m/>
    <m/>
    <m/>
    <m/>
    <s v="Y"/>
    <n v="1"/>
    <s v="Reshduling as requested by Vasan as he is busy with deliverables."/>
    <m/>
    <m/>
    <m/>
    <m/>
    <s v="Y"/>
    <m/>
    <s v="Anupama Dasgupta"/>
    <s v="Anupama Dasgupta"/>
    <s v="Shilpa Joshi"/>
    <s v="Kshitij Shah"/>
    <s v="NET Core, Angular JS, C#"/>
    <d v="2019-12-16T00:00:00"/>
    <s v="Vasan"/>
    <s v="Monthly"/>
    <s v="COTIVITI - Quality Reporter - Invincible"/>
    <m/>
    <m/>
    <s v="21796"/>
  </r>
  <r>
    <s v="COTIVITI"/>
    <x v="39"/>
    <x v="4"/>
    <s v="(M) - Sabya Sachi, Visahl Mandoli,Kakanuru Pavitra _x000a_(O) - Paras Kumar, Raghunandan Srinivasa "/>
    <n v="60"/>
    <m/>
    <x v="12"/>
    <x v="19"/>
    <m/>
    <m/>
    <s v="Y"/>
    <s v="Y"/>
    <s v="Y"/>
    <m/>
    <m/>
    <m/>
    <m/>
    <d v="2020-01-10T00:00:00"/>
    <x v="17"/>
    <m/>
    <m/>
    <m/>
    <m/>
    <m/>
    <s v="N"/>
    <n v="0"/>
    <m/>
    <m/>
    <m/>
    <m/>
    <m/>
    <s v="Y"/>
    <m/>
    <m/>
    <m/>
    <m/>
    <m/>
    <m/>
    <d v="2019-12-20T00:00:00"/>
    <s v="Vasan"/>
    <s v="Monthly"/>
    <s v="Cotiviti - Quality Reporter &amp; IQWT"/>
    <m/>
    <m/>
    <s v="21902"/>
  </r>
  <r>
    <s v="COTIVITI"/>
    <x v="40"/>
    <x v="1"/>
    <s v="(M) - Nischal_x000a_(O) - Akhil/ Pawan"/>
    <n v="60"/>
    <m/>
    <x v="7"/>
    <x v="3"/>
    <m/>
    <m/>
    <s v="Y"/>
    <s v="Y"/>
    <m/>
    <m/>
    <m/>
    <m/>
    <m/>
    <d v="2020-01-24T00:00:00"/>
    <x v="10"/>
    <m/>
    <m/>
    <m/>
    <m/>
    <m/>
    <m/>
    <m/>
    <m/>
    <m/>
    <m/>
    <s v="NA"/>
    <s v="NA"/>
    <m/>
    <m/>
    <m/>
    <m/>
    <m/>
    <m/>
    <m/>
    <m/>
    <s v="Ramesh Bhuyan"/>
    <s v="Monthly"/>
    <m/>
    <m/>
    <m/>
    <m/>
  </r>
  <r>
    <s v="COTIVITI"/>
    <x v="41"/>
    <x v="0"/>
    <s v="(M) - Pavan Kulkarni,Sidharth Sthitapragna_x000a_(O) - Paras Kumar, Raghunandan"/>
    <n v="60"/>
    <m/>
    <x v="1"/>
    <x v="17"/>
    <m/>
    <m/>
    <m/>
    <m/>
    <m/>
    <m/>
    <m/>
    <m/>
    <m/>
    <s v="NA"/>
    <x v="1"/>
    <m/>
    <m/>
    <m/>
    <m/>
    <m/>
    <s v="N"/>
    <n v="0"/>
    <m/>
    <m/>
    <m/>
    <m/>
    <m/>
    <m/>
    <m/>
    <s v="Anupama Dasgupta"/>
    <s v="Anupama Dasgupta"/>
    <s v="Shilpa Joshi"/>
    <s v="Kshitij Shah"/>
    <m/>
    <d v="2019-12-23T00:00:00"/>
    <s v="Nischal Chhetri"/>
    <s v="Quaterly"/>
    <s v="COTIVITI - Quality Reporter - Invincible"/>
    <m/>
    <m/>
    <s v="21796"/>
  </r>
  <r>
    <s v="COTIVITI"/>
    <x v="42"/>
    <x v="1"/>
    <s v="(M) - Sachin Tripati _x000a_(O) - Raghunandan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Sachin Tripathi"/>
    <s v="Anupama Dasgupta"/>
    <s v="Vijay Rajan (ARC SaysShilpa Joshi)"/>
    <s v="Kshitij Shah"/>
    <m/>
    <d v="2019-12-11T00:00:00"/>
    <s v="Ramesh Bhuyan"/>
    <s v="Quaterly"/>
    <s v="Cotiviti - CAC Integration "/>
    <s v="Last review on 23rd Sep"/>
    <m/>
    <s v="21761"/>
  </r>
  <r>
    <s v="COTIVITI"/>
    <x v="43"/>
    <x v="1"/>
    <s v="(M) - Gaurav _x000a_(O) - Raghunandan Srinivas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Gaurav Srivastava"/>
    <s v="Anupama Dasgupta"/>
    <s v="Ashok Amilineni"/>
    <s v="Kshitij Shah"/>
    <m/>
    <d v="2019-12-11T00:00:00"/>
    <s v="Ramesh Bhuyan"/>
    <s v="Monthly"/>
    <s v="Cotiviti - EDP - Development &amp; EDPD Migration"/>
    <m/>
    <m/>
    <s v="21737"/>
  </r>
  <r>
    <s v="COTIVITI"/>
    <x v="43"/>
    <x v="2"/>
    <s v="(M) - Ashok Amilineni_x000a_(O) - "/>
    <n v="30"/>
    <m/>
    <x v="1"/>
    <x v="3"/>
    <m/>
    <m/>
    <m/>
    <m/>
    <m/>
    <m/>
    <m/>
    <m/>
    <m/>
    <s v="NA"/>
    <x v="1"/>
    <m/>
    <m/>
    <m/>
    <m/>
    <m/>
    <s v="N"/>
    <n v="0"/>
    <m/>
    <m/>
    <m/>
    <m/>
    <m/>
    <m/>
    <m/>
    <s v="Gaurav Srivastav"/>
    <s v="Anupama Dasgupta"/>
    <s v="Ashok Amilineni"/>
    <s v="Kshitij Shah"/>
    <m/>
    <d v="2019-12-16T00:00:00"/>
    <s v="Ramesh Bhuyan"/>
    <s v="Monthly"/>
    <s v="Cotiviti - EDP - Development &amp; EDPD Migration"/>
    <m/>
    <m/>
    <s v="21737"/>
  </r>
  <r>
    <s v="COTIVITI"/>
    <x v="34"/>
    <x v="1"/>
    <s v="(M) - Harshad_x000a_(O) -  Raghunandan Srinivasa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Mahesh Ramchandra Kulkarni"/>
    <s v="Anupama Dasgupta"/>
    <s v="Choo Lee"/>
    <s v="Kshitij Shah"/>
    <m/>
    <d v="2019-12-23T00:00:00"/>
    <s v="Ramesh Bhuyan"/>
    <s v="Monthly"/>
    <s v="Cotiviti - Executive Dashboard"/>
    <m/>
    <m/>
    <s v="21805"/>
  </r>
  <r>
    <s v="COTIVITI"/>
    <x v="32"/>
    <x v="1"/>
    <s v="(M) - Raghu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nupama Dasgupta"/>
    <s v="Anupama Dasgupta"/>
    <m/>
    <m/>
    <m/>
    <d v="2019-12-26T00:00:00"/>
    <s v="Ramesh Bhuyan"/>
    <s v="Monthly"/>
    <s v="Cotiviti - Quality Reporter &amp; IQWT"/>
    <m/>
    <m/>
    <s v="21796"/>
  </r>
  <r>
    <s v="COTIVITI"/>
    <x v="32"/>
    <x v="2"/>
    <s v="(M) - Shilpa Joshi_x000a_(O) - "/>
    <n v="45"/>
    <m/>
    <x v="1"/>
    <x v="3"/>
    <m/>
    <m/>
    <m/>
    <m/>
    <m/>
    <m/>
    <m/>
    <m/>
    <m/>
    <s v="NA"/>
    <x v="1"/>
    <m/>
    <m/>
    <m/>
    <m/>
    <m/>
    <s v="N"/>
    <n v="0"/>
    <m/>
    <m/>
    <m/>
    <m/>
    <m/>
    <m/>
    <m/>
    <s v="Daniel Arrell, Shilpa Joshi"/>
    <s v="Anupama Dasgupta"/>
    <s v="Shilpa Joshi"/>
    <s v="Kshitij Shah"/>
    <m/>
    <d v="2019-12-23T00:00:00"/>
    <s v="Ramesh Bhuyan"/>
    <s v="Monthly"/>
    <s v="Cotiviti - Quality Reporter &amp; IQWT"/>
    <m/>
    <m/>
    <s v="21796"/>
  </r>
  <r>
    <s v="COTIVITI"/>
    <x v="36"/>
    <x v="1"/>
    <s v="(M) - Sachin Tripati _x000a_(O) -Raghu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Sachin Tripathi"/>
    <s v="Anupama Dasgupta"/>
    <s v="Vijay Rajan (ARC SaysShilpa Joshi)"/>
    <s v="Kshitij Shah"/>
    <m/>
    <d v="2019-12-11T00:00:00"/>
    <s v="Ramesh Bhuyan"/>
    <s v="Monthly"/>
    <s v="Cotiviti -  Star Navigator"/>
    <s v="Last review on 23rd Sep"/>
    <m/>
    <s v="21754"/>
  </r>
  <r>
    <s v="COTIVITI"/>
    <x v="35"/>
    <x v="4"/>
    <s v="(M) -  Vishesh Bhawsar_x000a_(O) - Sachin Tripathi"/>
    <n v="60"/>
    <m/>
    <x v="15"/>
    <x v="10"/>
    <m/>
    <m/>
    <m/>
    <m/>
    <m/>
    <m/>
    <m/>
    <m/>
    <m/>
    <s v="TBD"/>
    <x v="18"/>
    <m/>
    <m/>
    <m/>
    <m/>
    <m/>
    <s v="N"/>
    <n v="0"/>
    <m/>
    <m/>
    <m/>
    <m/>
    <m/>
    <s v="Y"/>
    <m/>
    <s v="Sachin Tripathi"/>
    <s v="Anupama Dasgupta"/>
    <s v="Vijay Rajan (ARC SaysShilpa Joshi)"/>
    <s v="Kshitij Shah"/>
    <s v=".Net, C#"/>
    <d v="2019-12-18T00:00:00"/>
    <s v="Samanth Bapu"/>
    <s v="Quaterly"/>
    <s v="Cotiviti - CAC Integration "/>
    <s v="Last review : Dec, next review will happen in Feb"/>
    <m/>
    <s v="21761"/>
  </r>
  <r>
    <s v="COTIVITI"/>
    <x v="33"/>
    <x v="10"/>
    <s v="(M) - Raghunanda Srinivasa, Ravikumar Kubusada, Suresh Velga, _x000a_(O) - Gaurav Srivastava"/>
    <n v="120"/>
    <m/>
    <x v="3"/>
    <x v="10"/>
    <m/>
    <m/>
    <s v="Y"/>
    <s v="Y"/>
    <s v="Y"/>
    <m/>
    <m/>
    <m/>
    <m/>
    <d v="2020-01-14T00:00:00"/>
    <x v="9"/>
    <d v="2020-01-17T00:00:00"/>
    <m/>
    <m/>
    <m/>
    <m/>
    <s v="Y"/>
    <n v="1"/>
    <s v="Reshduling as team is busy with deliverables"/>
    <m/>
    <m/>
    <m/>
    <m/>
    <m/>
    <m/>
    <s v="Gaurav Srivastav"/>
    <s v="Anupama Dasgupta"/>
    <s v="Ashok Amilineni"/>
    <s v="Kshitij Shah"/>
    <m/>
    <d v="2019-12-23T00:00:00"/>
    <s v="Samanth Bapu"/>
    <s v="Monthly"/>
    <s v="Cotiviti - EDP - Development"/>
    <m/>
    <m/>
    <s v="21737"/>
  </r>
  <r>
    <s v="COTIVITI"/>
    <x v="44"/>
    <x v="11"/>
    <s v="(M) - Raghunandan "/>
    <n v="12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NA"/>
    <m/>
    <m/>
    <m/>
    <m/>
    <m/>
    <m/>
    <s v="NA"/>
    <s v="Samanth Bapu"/>
    <m/>
    <m/>
    <m/>
    <m/>
    <m/>
  </r>
  <r>
    <s v="COTIVITI"/>
    <x v="45"/>
    <x v="12"/>
    <s v="(M) - Harshad Bopardikar,Raghunandan,Mahesh Kulkarni"/>
    <n v="6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NA"/>
    <m/>
    <m/>
    <m/>
    <m/>
    <m/>
    <m/>
    <s v="NA"/>
    <s v="Samanth Bapu"/>
    <m/>
    <m/>
    <m/>
    <m/>
    <s v="21805"/>
  </r>
  <r>
    <s v="COTIVITI"/>
    <x v="34"/>
    <x v="10"/>
    <s v="M) – Prabal Singh, Prince Varghese_x000a_(O) - Raghunandan Srinivasa, Harshad_x000a_"/>
    <n v="60"/>
    <m/>
    <x v="1"/>
    <x v="20"/>
    <s v="Ramesh Bhuyan, Kartik Malreddy"/>
    <m/>
    <s v="NA"/>
    <s v="NA"/>
    <s v="NA"/>
    <s v="NA"/>
    <s v="NA"/>
    <s v="NA"/>
    <s v="NA"/>
    <s v="NA"/>
    <x v="1"/>
    <m/>
    <m/>
    <m/>
    <m/>
    <m/>
    <s v="N"/>
    <n v="0"/>
    <m/>
    <m/>
    <m/>
    <m/>
    <m/>
    <m/>
    <m/>
    <s v="Mahesh Ramchandra Kulkarni"/>
    <s v="Anupama Dasgupta"/>
    <s v="Choo Lee"/>
    <s v="Kshitij Shah"/>
    <m/>
    <d v="2019-12-20T00:00:00"/>
    <s v="Vijay Krishna"/>
    <s v="Monthly"/>
    <s v="Cotiviti - Executive Dashboard"/>
    <s v="Cotiviti - Executive Dashboard BI review will not happen in Jan,Confirmed by sreeja"/>
    <m/>
    <s v="21805"/>
  </r>
  <r>
    <s v="COTIVITI "/>
    <x v="46"/>
    <x v="1"/>
    <s v="(M) - Paras_x000a_(O) -Raghu"/>
    <n v="45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Raghunandan"/>
    <s v="Anupama Dasgupta"/>
    <m/>
    <m/>
    <m/>
    <d v="2019-12-09T00:00:00"/>
    <s v="Ramesh Bhuyan"/>
    <m/>
    <m/>
    <m/>
    <m/>
    <s v="22042"/>
  </r>
  <r>
    <s v="COTIVITI "/>
    <x v="46"/>
    <x v="1"/>
    <s v="(M) - Paras_x000a_(O) -Raghu"/>
    <n v="45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Raghunandan"/>
    <s v="Anupama Dasgupta"/>
    <m/>
    <m/>
    <m/>
    <d v="2019-12-26T00:00:00"/>
    <s v="Ramesh Bhuyan"/>
    <m/>
    <m/>
    <m/>
    <m/>
    <s v="22042"/>
  </r>
  <r>
    <s v="COTIVITI "/>
    <x v="47"/>
    <x v="4"/>
    <s v="(M) -Raghu_x000a_(O) - Paras"/>
    <n v="60"/>
    <m/>
    <x v="16"/>
    <x v="21"/>
    <m/>
    <m/>
    <m/>
    <m/>
    <m/>
    <m/>
    <m/>
    <m/>
    <m/>
    <d v="1899-12-30T00:00:00"/>
    <x v="19"/>
    <m/>
    <m/>
    <m/>
    <m/>
    <m/>
    <s v="N"/>
    <n v="0"/>
    <m/>
    <m/>
    <m/>
    <m/>
    <m/>
    <s v="Y"/>
    <m/>
    <m/>
    <m/>
    <m/>
    <m/>
    <m/>
    <d v="1899-12-30T00:00:00"/>
    <s v="TBD"/>
    <m/>
    <m/>
    <m/>
    <m/>
    <s v="22042"/>
  </r>
  <r>
    <s v="COTIVITI  "/>
    <x v="48"/>
    <x v="0"/>
    <s v="(M)-Raghunandan,(O) Paras"/>
    <n v="60"/>
    <m/>
    <x v="1"/>
    <x v="21"/>
    <m/>
    <m/>
    <m/>
    <m/>
    <m/>
    <m/>
    <m/>
    <m/>
    <m/>
    <s v="NA"/>
    <x v="1"/>
    <m/>
    <m/>
    <m/>
    <m/>
    <m/>
    <s v="N"/>
    <n v="0"/>
    <m/>
    <m/>
    <m/>
    <m/>
    <m/>
    <m/>
    <m/>
    <m/>
    <m/>
    <m/>
    <m/>
    <m/>
    <d v="1899-12-30T00:00:00"/>
    <s v="TBD"/>
    <s v="Monthly"/>
    <m/>
    <m/>
    <m/>
    <m/>
  </r>
  <r>
    <s v="COTIVITI, MAGELLAN"/>
    <x v="34"/>
    <x v="2"/>
    <s v="(M) - Choo Lee_x000a_(O) - Aravind Goli"/>
    <n v="30"/>
    <m/>
    <x v="3"/>
    <x v="3"/>
    <m/>
    <m/>
    <s v="Y"/>
    <s v="Y"/>
    <m/>
    <m/>
    <m/>
    <m/>
    <m/>
    <d v="2020-01-14T00:00:00"/>
    <x v="5"/>
    <d v="2020-01-27T00:00:00"/>
    <d v="2020-01-28T00:00:00"/>
    <m/>
    <m/>
    <m/>
    <s v="Y"/>
    <n v="2"/>
    <s v="Reschuluing as per everyone's availability,Reshduling as requested by Choo lee."/>
    <m/>
    <m/>
    <m/>
    <m/>
    <m/>
    <m/>
    <s v="Mahesh Ramchandra Kulkarni"/>
    <s v="Anupama Dasgupta"/>
    <s v="Choo Lee"/>
    <s v="Kshitij Shah"/>
    <m/>
    <d v="2019-12-20T00:00:00"/>
    <s v="Ramesh Bhuyan"/>
    <s v="Monthly"/>
    <m/>
    <m/>
    <m/>
    <s v="21805"/>
  </r>
  <r>
    <s v="ESOLUTIONS"/>
    <x v="49"/>
    <x v="3"/>
    <s v="(M)-Sandeep,Rakesh ogirala (O)-Reecha "/>
    <n v="60"/>
    <m/>
    <x v="7"/>
    <x v="18"/>
    <m/>
    <m/>
    <s v="Y"/>
    <s v="Y"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</r>
  <r>
    <s v="ESOLUTIONS"/>
    <x v="49"/>
    <x v="1"/>
    <s v="(M) - Reecha Sinha,Samarjeet_x000a_(O) - Anupama"/>
    <n v="60"/>
    <d v="2019-09-24T00:00:00"/>
    <x v="4"/>
    <x v="3"/>
    <m/>
    <m/>
    <s v="Y"/>
    <s v="Y"/>
    <s v="Y"/>
    <m/>
    <m/>
    <m/>
    <m/>
    <d v="2020-01-07T00:00:00"/>
    <x v="4"/>
    <d v="2020-01-13T00:00:00"/>
    <m/>
    <m/>
    <m/>
    <m/>
    <s v="Y"/>
    <n v="1"/>
    <s v="Reschuluing as Reecha had personal emergency"/>
    <m/>
    <m/>
    <m/>
    <m/>
    <m/>
    <m/>
    <m/>
    <m/>
    <m/>
    <m/>
    <m/>
    <s v="TBD"/>
    <s v="Ramesh Bhuyan"/>
    <m/>
    <m/>
    <m/>
    <m/>
    <s v="22124"/>
  </r>
  <r>
    <s v="ESOLUTIONS"/>
    <x v="49"/>
    <x v="1"/>
    <s v="(M) - Reecha Sinha_x000a_(O) - Anupama"/>
    <n v="60"/>
    <m/>
    <x v="5"/>
    <x v="3"/>
    <m/>
    <m/>
    <m/>
    <m/>
    <m/>
    <m/>
    <m/>
    <m/>
    <m/>
    <m/>
    <x v="20"/>
    <m/>
    <m/>
    <m/>
    <m/>
    <m/>
    <m/>
    <m/>
    <m/>
    <m/>
    <m/>
    <m/>
    <m/>
    <m/>
    <m/>
    <m/>
    <m/>
    <m/>
    <m/>
    <m/>
    <d v="2019-12-06T00:00:00"/>
    <s v="Ramesh Bhuyan"/>
    <m/>
    <m/>
    <m/>
    <m/>
    <s v="22124"/>
  </r>
  <r>
    <s v="ESOLUTIONS"/>
    <x v="49"/>
    <x v="10"/>
    <m/>
    <n v="60"/>
    <m/>
    <x v="6"/>
    <x v="20"/>
    <m/>
    <m/>
    <s v="Y"/>
    <s v="Y"/>
    <m/>
    <m/>
    <m/>
    <m/>
    <m/>
    <d v="2020-01-22T00:00:00"/>
    <x v="10"/>
    <d v="2020-01-24T00:00:00"/>
    <m/>
    <m/>
    <m/>
    <m/>
    <m/>
    <m/>
    <s v="Resheduling as requested by Reecha,as team will be busy with activities regarding demo with client."/>
    <m/>
    <m/>
    <m/>
    <m/>
    <m/>
    <m/>
    <m/>
    <m/>
    <m/>
    <m/>
    <m/>
    <m/>
    <m/>
    <m/>
    <m/>
    <m/>
    <m/>
    <m/>
  </r>
  <r>
    <s v="FROEDTERT"/>
    <x v="50"/>
    <x v="13"/>
    <s v="(M) - Hariharan Venkatesan_x000a_(O) - "/>
    <m/>
    <m/>
    <x v="2"/>
    <x v="3"/>
    <m/>
    <m/>
    <s v="Y"/>
    <s v="Y"/>
    <s v="Y"/>
    <s v="NA"/>
    <s v="NA"/>
    <s v="NA"/>
    <s v="NA"/>
    <d v="2020-01-13T00:00:00"/>
    <x v="4"/>
    <m/>
    <m/>
    <m/>
    <m/>
    <m/>
    <m/>
    <m/>
    <m/>
    <m/>
    <m/>
    <m/>
    <m/>
    <m/>
    <m/>
    <m/>
    <m/>
    <m/>
    <m/>
    <m/>
    <m/>
    <m/>
    <m/>
    <m/>
    <m/>
    <m/>
    <m/>
  </r>
  <r>
    <s v="GREENWAY"/>
    <x v="51"/>
    <x v="3"/>
    <s v="(M) - Yatin Sood, Shrikrishna Ujire, Ranjeetha Kempegowda_x000a_(O) - Shashi"/>
    <n v="60"/>
    <m/>
    <x v="17"/>
    <x v="18"/>
    <m/>
    <m/>
    <s v="Y"/>
    <s v="Y"/>
    <s v="Y"/>
    <d v="2020-01-20T00:00:00"/>
    <m/>
    <d v="2020-01-21T00:00:00"/>
    <d v="2020-01-21T00:00:00"/>
    <d v="2020-01-08T00:00:00"/>
    <x v="21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d v="2019-12-11T00:00:00"/>
    <s v="Ronak Sanghavi"/>
    <s v="Monthly"/>
    <s v="GREENWAY - PDT"/>
    <m/>
    <n v="0.6"/>
    <s v="21720"/>
  </r>
  <r>
    <s v="GREENWAY"/>
    <x v="51"/>
    <x v="6"/>
    <s v="(M) - Manish Guda_x000a_(O)- "/>
    <n v="60"/>
    <m/>
    <x v="10"/>
    <x v="18"/>
    <m/>
    <m/>
    <s v="Y"/>
    <s v="Y"/>
    <s v="Y"/>
    <d v="2020-01-20T00:00:00"/>
    <m/>
    <d v="2020-01-21T00:00:00"/>
    <d v="2020-01-21T00:00:00"/>
    <d v="2020-01-17T00:00:00"/>
    <x v="9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d v="2019-12-18T00:00:00"/>
    <s v="Ronak Sanghavi"/>
    <s v="Monthly"/>
    <s v="GREENWAY - PDT"/>
    <m/>
    <n v="0.6"/>
    <s v="21721"/>
  </r>
  <r>
    <s v="GREENWAY"/>
    <x v="52"/>
    <x v="1"/>
    <s v="(M)-Rakesh,"/>
    <n v="60"/>
    <d v="2020-01-07T00:00:00"/>
    <x v="7"/>
    <x v="3"/>
    <m/>
    <m/>
    <s v="Y"/>
    <s v="Y"/>
    <m/>
    <m/>
    <m/>
    <m/>
    <m/>
    <d v="2020-01-24T00:00:00"/>
    <x v="10"/>
    <m/>
    <m/>
    <m/>
    <m/>
    <m/>
    <m/>
    <m/>
    <m/>
    <m/>
    <m/>
    <m/>
    <m/>
    <m/>
    <m/>
    <m/>
    <m/>
    <m/>
    <m/>
    <m/>
    <m/>
    <m/>
    <m/>
    <m/>
    <m/>
    <m/>
    <s v="22152"/>
  </r>
  <r>
    <s v="GREENWAY"/>
    <x v="52"/>
    <x v="1"/>
    <s v="(M)-Rakesh,"/>
    <n v="60"/>
    <m/>
    <x v="4"/>
    <x v="3"/>
    <m/>
    <m/>
    <s v="Y"/>
    <s v="Y"/>
    <s v="Y"/>
    <m/>
    <m/>
    <m/>
    <m/>
    <d v="2020-01-07T00:00:00"/>
    <x v="13"/>
    <m/>
    <m/>
    <m/>
    <m/>
    <m/>
    <s v="N"/>
    <n v="0"/>
    <m/>
    <m/>
    <m/>
    <s v="Y"/>
    <s v="Y"/>
    <m/>
    <m/>
    <s v="Rakesh"/>
    <s v="Shashikiran Madhukar"/>
    <m/>
    <m/>
    <m/>
    <d v="2019-12-30T00:00:00"/>
    <s v="Ramesh Bhuyan"/>
    <s v="Monthly"/>
    <m/>
    <m/>
    <m/>
    <s v="22152"/>
  </r>
  <r>
    <s v="GREENWAY"/>
    <x v="53"/>
    <x v="0"/>
    <s v="(M) - Kummanda Nanaiah, Deepika Devaraju, Manasi hazra_x000a_(O) - Baiju,Ashwin C"/>
    <n v="45"/>
    <m/>
    <x v="17"/>
    <x v="22"/>
    <m/>
    <m/>
    <s v="Y"/>
    <s v="Y"/>
    <s v="Y"/>
    <d v="2020-01-08T00:00:00"/>
    <m/>
    <d v="2020-01-16T00:00:00"/>
    <d v="2020-01-16T00:00:00"/>
    <d v="2020-01-08T00:00:00"/>
    <x v="21"/>
    <m/>
    <m/>
    <m/>
    <m/>
    <m/>
    <s v="N"/>
    <n v="0"/>
    <m/>
    <m/>
    <m/>
    <m/>
    <m/>
    <m/>
    <m/>
    <s v="Baiju T, Ashwin,Manoj M"/>
    <s v="Shashikiran Madhukar"/>
    <s v="Krishnaraddi Hulihalli"/>
    <s v="Jerry JR Buchanan"/>
    <m/>
    <d v="2019-12-10T00:00:00"/>
    <s v="Shanmugappa R"/>
    <s v="Monthly"/>
    <s v="GREENWAY - QA regression1"/>
    <m/>
    <n v="0.6"/>
    <s v="21700"/>
  </r>
  <r>
    <s v="GREENWAY"/>
    <x v="54"/>
    <x v="2"/>
    <s v="(M) - Krishnaraddi H_x000a_(O) - "/>
    <n v="30"/>
    <m/>
    <x v="1"/>
    <x v="3"/>
    <m/>
    <m/>
    <m/>
    <m/>
    <m/>
    <m/>
    <m/>
    <m/>
    <m/>
    <s v="NA"/>
    <x v="1"/>
    <m/>
    <m/>
    <m/>
    <m/>
    <m/>
    <s v="N"/>
    <n v="0"/>
    <m/>
    <m/>
    <m/>
    <m/>
    <m/>
    <m/>
    <m/>
    <m/>
    <s v="Shashikiran Madhukar"/>
    <s v="Krishnaraddi Hulihalli"/>
    <s v="Jerry JR Buchanan"/>
    <m/>
    <d v="2019-12-20T00:00:00"/>
    <s v="Smita Ramtekkar "/>
    <s v="Monthly"/>
    <s v="Greenway - All"/>
    <m/>
    <m/>
    <m/>
  </r>
  <r>
    <s v="GREENWAY"/>
    <x v="55"/>
    <x v="1"/>
    <s v="(M) - Sumit_x000a_(O) - Shashi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nitha Balakrishnan, Manoj Madhavan"/>
    <s v="Shashikiran Madhukar"/>
    <s v="Krishnaraddi Hulihalli"/>
    <s v="Jerry JR Buchanan"/>
    <s v=".NET, SQL, MVC 4.0"/>
    <d v="2019-12-26T00:00:00"/>
    <s v="Smita Ramtekkar "/>
    <s v="Monthly"/>
    <s v="GREENWAY - GCS - Kingfisher"/>
    <m/>
    <m/>
    <s v="21326"/>
  </r>
  <r>
    <s v="GREENWAY"/>
    <x v="56"/>
    <x v="1"/>
    <s v="(M) - Vipin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Dhanasekhar, Manoj, Vipin, Ashwin C"/>
    <s v="Shashikiran Madhukar"/>
    <s v="Krishnaraddi Hulihalli"/>
    <s v="Jerry JR Buchanan"/>
    <m/>
    <d v="2019-12-12T00:00:00"/>
    <s v="Smita Ramtekkar "/>
    <s v="Monthly"/>
    <s v="GREENWAY - PS - NFT 1 - Patriots"/>
    <s v="Alternate month review, Last review Aug 14"/>
    <m/>
    <s v="21698,"/>
  </r>
  <r>
    <s v="GREENWAY"/>
    <x v="57"/>
    <x v="1"/>
    <s v="(M) - Ashwin C _x000a_(O) - Shashi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Dhanasekhar, Manoj, Vipin, Ashwin C"/>
    <s v="Shashikiran Madhukar"/>
    <s v="Krishnaraddi Hulihalli"/>
    <s v="Jerry JR Buchanan"/>
    <m/>
    <d v="2019-12-17T00:00:00"/>
    <s v="Smita Ramtekkar "/>
    <s v="Monthly"/>
    <s v="GREENWAY - PDT"/>
    <m/>
    <m/>
    <s v="21722"/>
  </r>
  <r>
    <s v="GREENWAY"/>
    <x v="58"/>
    <x v="1"/>
    <s v="(M) - Ganesh Kodali_x000a_(O) - Pavan Vasudevan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Ganesh Kodali"/>
    <s v="Pavan Vasudevan, Krishnaprasad Balasundaram"/>
    <m/>
    <s v="Jerry JR Buchanan"/>
    <m/>
    <d v="2019-12-17T00:00:00"/>
    <s v="Smita Ramtekkar "/>
    <s v="Monthly"/>
    <s v="GREENWAY - GCS - QA Automation"/>
    <m/>
    <m/>
    <s v="21847"/>
  </r>
  <r>
    <s v="GREENWAY"/>
    <x v="59"/>
    <x v="1"/>
    <s v="(M) - Rakesh Shah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Dhanasekhar, Manoj, Vipin, Ashwin C"/>
    <s v="Shashikiran Madhukar"/>
    <s v="Krishnaraddi Hulihalli"/>
    <s v="Jerry JR Buchanan"/>
    <m/>
    <d v="2019-12-17T00:00:00"/>
    <s v="Smita Ramtekkar "/>
    <s v="Monthly"/>
    <s v="Greenway - Build &amp; Release"/>
    <m/>
    <m/>
    <s v="21720"/>
  </r>
  <r>
    <s v="GREENWAY"/>
    <x v="60"/>
    <x v="13"/>
    <s v="(M) - Priyanka Bansal_x000a_(O) - "/>
    <n v="60"/>
    <s v="NA"/>
    <x v="8"/>
    <x v="3"/>
    <m/>
    <m/>
    <s v="Y"/>
    <s v="Y"/>
    <s v="Y"/>
    <m/>
    <m/>
    <m/>
    <m/>
    <d v="2020-01-23T00:00:00"/>
    <x v="7"/>
    <m/>
    <m/>
    <m/>
    <m/>
    <m/>
    <m/>
    <m/>
    <m/>
    <m/>
    <m/>
    <m/>
    <m/>
    <m/>
    <m/>
    <m/>
    <m/>
    <m/>
    <m/>
    <m/>
    <m/>
    <m/>
    <m/>
    <m/>
    <m/>
    <m/>
    <m/>
  </r>
  <r>
    <s v="GREENWAY"/>
    <x v="55"/>
    <x v="0"/>
    <s v="(M) - Suraj B_x000a_(O) - "/>
    <n v="60"/>
    <m/>
    <x v="1"/>
    <x v="23"/>
    <m/>
    <m/>
    <m/>
    <m/>
    <m/>
    <m/>
    <m/>
    <m/>
    <m/>
    <s v="NA"/>
    <x v="1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s v="NA"/>
    <s v="Rathan Singade"/>
    <s v="Quaterly"/>
    <s v="GREENWAY - GCS - Kingfisher"/>
    <s v="Last review : 11 Nov"/>
    <m/>
    <s v="21326"/>
  </r>
  <r>
    <s v="GREENWAY"/>
    <x v="61"/>
    <x v="0"/>
    <s v="(M) - Deepa Patel, Sandhya Musku_x000a_(O) - "/>
    <n v="60"/>
    <m/>
    <x v="1"/>
    <x v="23"/>
    <m/>
    <m/>
    <m/>
    <m/>
    <m/>
    <m/>
    <m/>
    <m/>
    <m/>
    <s v="NA"/>
    <x v="1"/>
    <m/>
    <m/>
    <m/>
    <m/>
    <m/>
    <s v="N"/>
    <n v="0"/>
    <m/>
    <m/>
    <m/>
    <m/>
    <m/>
    <m/>
    <m/>
    <s v="Vinod Satyanarayana &amp; Manoj M"/>
    <s v="Shashikiran Madhukar"/>
    <s v="Krishnaraddi Hulihalli"/>
    <s v="Jerry JR Buchanan"/>
    <s v="The scope for Success-EHS projects would be enhancement &amp; defect fixes for Success EHS EMR product."/>
    <s v="NA"/>
    <s v="Rathan Singade"/>
    <s v="Monthly"/>
    <s v="GREENWAY - SuccessEHS - PDT"/>
    <s v="Will share the reports only for 'GREENWAY - GCS - Kingfisher' and 'GREENWAY - SuccessEHS - PDT'"/>
    <m/>
    <s v="21734"/>
  </r>
  <r>
    <s v="GREENWAY"/>
    <x v="53"/>
    <x v="1"/>
    <s v="(M) - Baiju_x000a_(O) -  Shashi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Baiju T, Ashwin, Manoj M"/>
    <s v="Shashikiran Madhukar"/>
    <s v="Krishnaraddi Hulihalli"/>
    <s v="Jerry JR Buchanan"/>
    <m/>
    <d v="2019-12-19T00:00:00"/>
    <s v="Smita Ramtekkar "/>
    <s v="Monthly"/>
    <s v="GREENWAY - QA regression1"/>
    <m/>
    <m/>
    <s v="21700"/>
  </r>
  <r>
    <s v="GREENWAY"/>
    <x v="55"/>
    <x v="4"/>
    <s v="(M) -  Shilpa Gururao, Taragu_x000a_(O)-Sumit"/>
    <n v="60"/>
    <m/>
    <x v="0"/>
    <x v="14"/>
    <s v="Vineesh"/>
    <m/>
    <s v="Y"/>
    <s v="Y"/>
    <s v="Y"/>
    <m/>
    <m/>
    <m/>
    <m/>
    <d v="2020-01-16T00:00:00"/>
    <x v="12"/>
    <m/>
    <m/>
    <m/>
    <m/>
    <m/>
    <s v="N"/>
    <n v="0"/>
    <m/>
    <m/>
    <m/>
    <m/>
    <m/>
    <s v="Y"/>
    <m/>
    <s v="Anitha Balakrishnan, Manoj Madhavan"/>
    <s v="Shashikiran Madhukar"/>
    <s v="Krishnaraddi Hulihalli"/>
    <s v="Jerry JR Buchanan"/>
    <s v=".NET, SQL, MVC 4.0"/>
    <d v="2019-12-18T00:00:00"/>
    <s v="Sourabh Virdi"/>
    <s v="Monthly"/>
    <s v="GREENWAY - GCS - Kingfisher"/>
    <m/>
    <m/>
    <s v="21326"/>
  </r>
  <r>
    <s v="GREENWAY"/>
    <x v="58"/>
    <x v="9"/>
    <s v="(M) - Ganesh Kodali, Pavan Vasudevan_x000a_(O) - "/>
    <n v="60"/>
    <m/>
    <x v="0"/>
    <x v="24"/>
    <m/>
    <m/>
    <s v="Y"/>
    <s v="Y"/>
    <s v="Y"/>
    <m/>
    <m/>
    <m/>
    <m/>
    <d v="2020-01-16T00:00:00"/>
    <x v="2"/>
    <d v="2020-01-21T00:00:00"/>
    <m/>
    <m/>
    <m/>
    <m/>
    <s v="Y"/>
    <n v="1"/>
    <s v="Reschduling as requsted  by Sudhakar, as Ganesh is not available due to personal emergency"/>
    <m/>
    <m/>
    <m/>
    <m/>
    <m/>
    <m/>
    <s v="Ganesh Kodali"/>
    <s v="Pavan Vasudevan, Krishnaprasad Balasundaram"/>
    <m/>
    <s v="Jerry JR Buchanan"/>
    <m/>
    <d v="2019-12-18T00:00:00"/>
    <s v="Sudhakar Pujari"/>
    <s v="Monthly"/>
    <s v="GREENWAY - GCS - QA Automation"/>
    <m/>
    <m/>
    <s v="21847"/>
  </r>
  <r>
    <s v="GREENWAY"/>
    <x v="62"/>
    <x v="4"/>
    <s v="(M) - Neha Chauhan,Dipsy Thomas, Ahilan Jayaram, Theertha Parambath, Karthika Mohanan_x000a_(O)-Vipin Hari "/>
    <n v="60"/>
    <m/>
    <x v="14"/>
    <x v="25"/>
    <m/>
    <m/>
    <s v="Y"/>
    <s v="Y"/>
    <s v="Y"/>
    <d v="2020-01-20T00:00:00"/>
    <s v="Y"/>
    <m/>
    <m/>
    <d v="2020-01-09T00:00:00"/>
    <x v="16"/>
    <m/>
    <m/>
    <m/>
    <m/>
    <m/>
    <s v="N"/>
    <n v="0"/>
    <m/>
    <m/>
    <m/>
    <m/>
    <m/>
    <s v="Y"/>
    <m/>
    <s v="vipin hari"/>
    <s v="Shashikiran Madhukar"/>
    <s v="Krishnaraddi Hulihalli"/>
    <s v="Jerry JR Buchanan"/>
    <s v="ASP.NET 2.0, C#, XML"/>
    <d v="2019-12-09T00:00:00"/>
    <s v="Vineesh Kumar"/>
    <s v="Monthly"/>
    <s v="Greenway - NFT-1-Patriots, NFT-2 raiders, NFT5-falcons, "/>
    <m/>
    <m/>
    <s v="21699"/>
  </r>
  <r>
    <s v="GREENWAY"/>
    <x v="63"/>
    <x v="4"/>
    <s v="(M) - Manohar,Vailet,Pradeep,Randhir,Kalyan_x000a_(O) -Dhansekhar"/>
    <n v="60"/>
    <m/>
    <x v="12"/>
    <x v="25"/>
    <m/>
    <m/>
    <s v="Y"/>
    <s v="Y"/>
    <s v="Y"/>
    <d v="2020-01-20T00:00:00"/>
    <s v="Y"/>
    <m/>
    <m/>
    <d v="2020-01-10T00:00:00"/>
    <x v="17"/>
    <m/>
    <m/>
    <m/>
    <m/>
    <m/>
    <s v="N"/>
    <n v="0"/>
    <m/>
    <m/>
    <m/>
    <m/>
    <m/>
    <s v="Y"/>
    <m/>
    <s v="Dhanasekhar"/>
    <s v="Shashikiran Madhukar"/>
    <s v="Krishnaraddi Hulihalli"/>
    <s v="Jerry JR Buchanan"/>
    <s v="ASP.NET 2.0, C#, XML"/>
    <d v="2019-12-10T00:00:00"/>
    <s v="Vineesh Kumar"/>
    <s v="Monthly"/>
    <s v="Greenway - NFT3-phoenix, NFT-4- Jagurars, NFT6-Warriors"/>
    <m/>
    <m/>
    <s v="21526"/>
  </r>
  <r>
    <s v="GREENWAY"/>
    <x v="64"/>
    <x v="4"/>
    <s v="(M) – Sudhir Mahajan, Shaik Basha,Hariprasad Puthanveetil, Ajit Singh2_x000a_ (O) - Rakesh Shah"/>
    <n v="60"/>
    <m/>
    <x v="2"/>
    <x v="25"/>
    <m/>
    <m/>
    <s v="Y"/>
    <s v="Y"/>
    <s v="Y"/>
    <d v="2020-01-20T00:00:00"/>
    <s v="Y"/>
    <m/>
    <m/>
    <d v="2020-01-13T00:00:00"/>
    <x v="4"/>
    <m/>
    <m/>
    <m/>
    <m/>
    <m/>
    <s v="N"/>
    <n v="0"/>
    <m/>
    <m/>
    <m/>
    <m/>
    <m/>
    <s v="Y"/>
    <m/>
    <s v="Rakehs shah"/>
    <s v="Shashikiran Madhukar"/>
    <s v="Krishnaraddi Hulihalli"/>
    <s v="Jerry JR Buchanan"/>
    <s v="ASP.NET 2.0, C#, XML"/>
    <d v="2019-12-11T00:00:00"/>
    <s v="Vineesh Kumar"/>
    <s v="Monthly"/>
    <s v="Greenway - PDT-1- Titans, PDT-2 - Scorpions, PDT3-Avengers, PDT4-Gladiators"/>
    <m/>
    <m/>
    <s v="21721"/>
  </r>
  <r>
    <s v="GREENWAY"/>
    <x v="55"/>
    <x v="3"/>
    <s v="(M) - Vikas Soni_x000a_(O) - Manoj"/>
    <n v="60"/>
    <m/>
    <x v="1"/>
    <x v="26"/>
    <m/>
    <m/>
    <m/>
    <m/>
    <m/>
    <m/>
    <m/>
    <m/>
    <m/>
    <s v="NA"/>
    <x v="1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s v="NA"/>
    <s v="Sanchita Chatterjee"/>
    <s v="Quaterly"/>
    <s v="GREENWAY - GCS - Kingfisher"/>
    <s v="Last review : 22 Nov"/>
    <m/>
    <s v="21326"/>
  </r>
  <r>
    <s v="GREENWAY"/>
    <x v="62"/>
    <x v="0"/>
    <s v="(M) - Chetan Sawant,Jaganantha Pravallika Muchelli,Varsha Junjappanavar ; Minal Kriti ; Swaraj Dasmohapatra; Anchal Mandlik ; Venkatesh Divakar ,Janarthanan Durairaj_x000a_(O) - Vipin Hari"/>
    <n v="60"/>
    <m/>
    <x v="12"/>
    <x v="22"/>
    <m/>
    <m/>
    <s v="Y"/>
    <s v="Y"/>
    <s v="Y"/>
    <d v="2020-01-21T00:00:00"/>
    <m/>
    <m/>
    <m/>
    <d v="2020-01-10T00:00:00"/>
    <x v="0"/>
    <d v="2020-01-13T00:00:00"/>
    <d v="2020-01-20T00:00:00"/>
    <m/>
    <m/>
    <m/>
    <s v="Y"/>
    <n v="2"/>
    <s v="Reschduling as requested by Shanmugappa,due to personal emergency. Reschduling as requested by Janarthanan, as team is busy with critical deliverables,approved by Shashi and Ashwin."/>
    <m/>
    <m/>
    <m/>
    <m/>
    <m/>
    <m/>
    <s v="vipin hari"/>
    <s v="Shashikiran Madhukar"/>
    <s v="Krishnaraddi Hulihalli"/>
    <s v="Jerry JR Buchanan"/>
    <m/>
    <d v="2019-12-19T00:00:00"/>
    <s v="Shanmugappa R"/>
    <s v="Monthly"/>
    <s v="Greenway - NFT-1-Patriots, NFT-2 raiders, NFT5-falcons, "/>
    <m/>
    <n v="0.6"/>
    <s v="21698,"/>
  </r>
  <r>
    <s v="GREENWAY"/>
    <x v="63"/>
    <x v="0"/>
    <s v="M) - Mastanvali Parchur ,Braj Kishore,Janarthanan Durairaj,Chetan Sawant; Deepak Panchal ; Charan Bodapati _x000a_(O) - Dhanasekhar Pandikunta_x000a_"/>
    <n v="60"/>
    <m/>
    <x v="12"/>
    <x v="22"/>
    <m/>
    <m/>
    <s v="Y"/>
    <s v="Y"/>
    <s v="Y"/>
    <d v="2020-01-21T00:00:00"/>
    <m/>
    <m/>
    <m/>
    <d v="2020-01-10T00:00:00"/>
    <x v="0"/>
    <d v="2020-01-14T00:00:00"/>
    <d v="2020-01-20T00:00:00"/>
    <m/>
    <m/>
    <m/>
    <s v="Y"/>
    <n v="2"/>
    <s v="Reschduling as requested by Shanmugappa,due to personal emergency. Reschduling as requested by Janarthanan, as team is busy with critical deliverables,approved by Shashi and Ashwin."/>
    <m/>
    <m/>
    <m/>
    <m/>
    <m/>
    <m/>
    <s v="Dhanasekhar"/>
    <s v="Shashikiran Madhukar"/>
    <s v="Krishnaraddi Hulihalli"/>
    <s v="Jerry JR Buchanan"/>
    <s v="ASP.NET 2.0, C#, XML"/>
    <d v="2019-12-20T00:00:00"/>
    <s v="Shanmugappa R"/>
    <s v="Monthly"/>
    <s v="Greenway - NFT3-phoenix, NFT-4- Jagurars, NFT6-Warriors"/>
    <m/>
    <n v="0.6"/>
    <s v="21526"/>
  </r>
  <r>
    <s v="GREENWAY"/>
    <x v="64"/>
    <x v="0"/>
    <s v="(M) - Nayan Soni,  Geetha Mankalaala, Vindhya Hegde_x000a_(O) - Shashikiran"/>
    <n v="60"/>
    <m/>
    <x v="2"/>
    <x v="22"/>
    <m/>
    <m/>
    <s v="Y"/>
    <s v="Y"/>
    <s v="Y"/>
    <d v="2020-01-21T00:00:00"/>
    <m/>
    <m/>
    <m/>
    <d v="2020-01-13T00:00:00"/>
    <x v="0"/>
    <d v="2020-01-20T00:00:00"/>
    <m/>
    <m/>
    <m/>
    <m/>
    <s v="Y"/>
    <n v="1"/>
    <s v="Reschduling as requested by Janarthanan, as team is busy with critical deliverables,approved by Shashi and Ashwin."/>
    <m/>
    <m/>
    <m/>
    <m/>
    <m/>
    <m/>
    <s v="Rakehs shah"/>
    <s v="Shashikiran Madhukar"/>
    <s v="Krishnaraddi Hulihalli"/>
    <s v="Jerry JR Buchanan"/>
    <m/>
    <d v="2019-12-23T00:00:00"/>
    <s v="Shanmugappa R"/>
    <s v="Monthly"/>
    <s v="Greenway - PDT-1- Titans, PDT-2 - Scorpions, PDT3-Avengers, PDT4-Gladiators"/>
    <m/>
    <n v="0.6"/>
    <s v="21720"/>
  </r>
  <r>
    <s v="GREENWAY"/>
    <x v="65"/>
    <x v="1"/>
    <s v="(M) - Dhanasekhar_x000a_(O) - Shashi"/>
    <n v="30"/>
    <m/>
    <x v="1"/>
    <x v="3"/>
    <m/>
    <m/>
    <m/>
    <m/>
    <m/>
    <m/>
    <m/>
    <m/>
    <m/>
    <s v="NA"/>
    <x v="1"/>
    <m/>
    <m/>
    <m/>
    <m/>
    <m/>
    <s v="N"/>
    <n v="0"/>
    <m/>
    <m/>
    <m/>
    <s v="NA"/>
    <s v="NA"/>
    <m/>
    <m/>
    <s v="Dhanasekhar, Manoj, Vipin, Ashwin C"/>
    <s v="Shashikiran Madhukar"/>
    <s v="Krishnaraddi Hulihalli"/>
    <s v="Jerry JR Buchanan"/>
    <s v="ASP.NET 2.0, C#, XML"/>
    <s v="NA"/>
    <s v="Smita Ramtekkar "/>
    <s v="Monthly"/>
    <s v="GREENWAY -PS - NFT 3 - Phoenix"/>
    <s v="Alternate month review, Last review Jul 17"/>
    <m/>
    <s v="21526"/>
  </r>
  <r>
    <s v="GREENWAY"/>
    <x v="66"/>
    <x v="1"/>
    <s v="(M) - Rakesh Shah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NA"/>
    <s v="NA"/>
    <m/>
    <m/>
    <s v="Manoj Madhavan"/>
    <s v="Shashikiran Madhukar"/>
    <s v="Krishnaraddi Hulihalli"/>
    <s v="Jerry JR Buchanan"/>
    <s v="C# with Powershell, MS Build, TFS , SQL\SQL Server, VM Management"/>
    <s v="NA"/>
    <s v="Smita Ramtekkar "/>
    <s v="Quaterly"/>
    <s v="Greenway - Build &amp; Release"/>
    <s v="Last review : 21 Nov"/>
    <m/>
    <s v="21755"/>
  </r>
  <r>
    <s v="GREENWAY"/>
    <x v="67"/>
    <x v="1"/>
    <s v="(M) - Vinod Satyanarana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NA"/>
    <s v="NA"/>
    <m/>
    <m/>
    <m/>
    <m/>
    <m/>
    <m/>
    <m/>
    <s v="NA"/>
    <s v="Smita Ramtekkar "/>
    <s v="Monthly"/>
    <s v="GREENWAY - SEHS PDT "/>
    <m/>
    <m/>
    <s v="21734"/>
  </r>
  <r>
    <s v="IQVIA"/>
    <x v="68"/>
    <x v="0"/>
    <s v="(M) -Sanju Nagaraj, Sampada Gowdar,Suguna_x000a_(O) - Priya Korana "/>
    <n v="60"/>
    <m/>
    <x v="1"/>
    <x v="27"/>
    <m/>
    <m/>
    <m/>
    <m/>
    <m/>
    <m/>
    <m/>
    <m/>
    <m/>
    <s v="NA"/>
    <x v="1"/>
    <m/>
    <m/>
    <m/>
    <m/>
    <m/>
    <s v="N"/>
    <n v="0"/>
    <m/>
    <m/>
    <m/>
    <m/>
    <m/>
    <m/>
    <m/>
    <s v="Sunil Kumar Ramakrishnaiah"/>
    <s v="Pampan Gowda"/>
    <s v="Vipul Kartik"/>
    <s v="Jerry JR Buchanan"/>
    <m/>
    <d v="2019-12-20T00:00:00"/>
    <s v="Pratyush Rai"/>
    <s v="Monthly"/>
    <s v="IQVIA - IRP3"/>
    <s v="Combined Review"/>
    <m/>
    <s v="21596"/>
  </r>
  <r>
    <s v="IQVIA"/>
    <x v="69"/>
    <x v="0"/>
    <s v="(M) - Sushma nataraju_x000a_(O) - Sunil"/>
    <n v="60"/>
    <s v="29th May-18th June,19th June-9th July"/>
    <x v="1"/>
    <x v="27"/>
    <m/>
    <m/>
    <m/>
    <m/>
    <m/>
    <m/>
    <m/>
    <m/>
    <m/>
    <s v="NA"/>
    <x v="1"/>
    <m/>
    <m/>
    <m/>
    <m/>
    <m/>
    <s v="N"/>
    <n v="0"/>
    <m/>
    <m/>
    <m/>
    <m/>
    <m/>
    <m/>
    <m/>
    <s v="Rakesh Kumar Govindu"/>
    <s v="Pampan Gowda"/>
    <s v="Vipul Kartik"/>
    <s v="Jerry JR Buchanan"/>
    <m/>
    <d v="2019-12-09T00:00:00"/>
    <s v="Pratyush Rai"/>
    <s v="Quaterly"/>
    <s v="IQVIA - IRP2"/>
    <s v="Last review: Sep, 2019 next review Dec"/>
    <m/>
    <s v="21579"/>
  </r>
  <r>
    <s v="IQVIA"/>
    <x v="69"/>
    <x v="3"/>
    <s v="(M) - Sanchita Chatterjee, Omer Ayub _x000a_(O) - "/>
    <n v="60"/>
    <s v="29th May-18th June,19th June-9th July"/>
    <x v="1"/>
    <x v="28"/>
    <m/>
    <m/>
    <m/>
    <m/>
    <m/>
    <m/>
    <m/>
    <m/>
    <m/>
    <s v="NA"/>
    <x v="1"/>
    <m/>
    <m/>
    <m/>
    <m/>
    <m/>
    <s v="N"/>
    <n v="0"/>
    <m/>
    <m/>
    <m/>
    <m/>
    <m/>
    <m/>
    <m/>
    <s v="Rakesh Kumar Govindu"/>
    <s v="Pampan Gowda"/>
    <s v="Vipul Kartik"/>
    <s v="Jerry JR Buchanan"/>
    <m/>
    <d v="2019-12-09T00:00:00"/>
    <s v="Rima Nunna"/>
    <s v="Quaterly"/>
    <s v="IQVIA - IRP2"/>
    <s v="Last review: Sep 06, 2019 , next review on Dec"/>
    <m/>
    <s v="21579"/>
  </r>
  <r>
    <s v="IQVIA"/>
    <x v="70"/>
    <x v="3"/>
    <s v="(M) - Nishant Choudhary, Subhashini Rajamani, Devaraj Muniraj, Kiran_x000a_(O) - Priya Korana "/>
    <n v="90"/>
    <m/>
    <x v="1"/>
    <x v="28"/>
    <m/>
    <m/>
    <m/>
    <m/>
    <m/>
    <m/>
    <m/>
    <m/>
    <m/>
    <s v="NA"/>
    <x v="1"/>
    <m/>
    <m/>
    <m/>
    <m/>
    <m/>
    <s v="N"/>
    <n v="0"/>
    <m/>
    <m/>
    <m/>
    <m/>
    <m/>
    <m/>
    <m/>
    <s v="Sunil Kumar Ramakrishnaiah"/>
    <s v="Pampan Gowda"/>
    <s v="Vipul Kartik"/>
    <s v="Jerry JR Buchanan"/>
    <m/>
    <d v="2019-12-11T00:00:00"/>
    <s v="Rima Nunna"/>
    <s v="Monthly"/>
    <s v="IQVIA - IRP3"/>
    <m/>
    <m/>
    <s v="21596"/>
  </r>
  <r>
    <s v="IQVIA"/>
    <x v="71"/>
    <x v="3"/>
    <s v="(M) - Raghavendra Raju, Ankit Talwar_x000a_(O) - Rohit Sodhi"/>
    <n v="60"/>
    <m/>
    <x v="1"/>
    <x v="29"/>
    <s v="Ramesh Bhuyan"/>
    <m/>
    <m/>
    <m/>
    <m/>
    <m/>
    <m/>
    <m/>
    <m/>
    <s v="NA"/>
    <x v="1"/>
    <m/>
    <m/>
    <m/>
    <m/>
    <m/>
    <s v="N"/>
    <n v="0"/>
    <m/>
    <m/>
    <m/>
    <m/>
    <m/>
    <m/>
    <m/>
    <s v="Rohit Sodhi"/>
    <s v="Pampan Gowda"/>
    <s v="Vipul Kartik"/>
    <s v="Jerry JR Buchanan"/>
    <s v="Talend ETL, Java"/>
    <d v="2019-12-18T00:00:00"/>
    <s v="Swaminathan"/>
    <s v="Monthly"/>
    <s v="IQVIA - IRP1"/>
    <m/>
    <m/>
    <s v="21567"/>
  </r>
  <r>
    <s v="IQVIA"/>
    <x v="71"/>
    <x v="0"/>
    <s v="(M) - Shankar, Sakshi, Vara_x000a_(O) - Rohit Sodhi"/>
    <n v="45"/>
    <m/>
    <x v="1"/>
    <x v="30"/>
    <m/>
    <m/>
    <m/>
    <m/>
    <m/>
    <m/>
    <m/>
    <m/>
    <m/>
    <s v="NA"/>
    <x v="1"/>
    <m/>
    <m/>
    <m/>
    <m/>
    <m/>
    <s v="N"/>
    <n v="0"/>
    <m/>
    <m/>
    <m/>
    <m/>
    <m/>
    <m/>
    <m/>
    <s v="Rohit Sodhi"/>
    <s v="Pampan Gowda"/>
    <s v="Vipul Kartik"/>
    <s v="Jerry JR Buchanan"/>
    <s v="Talend ETL, Java, Spring, Hibernate "/>
    <d v="2019-12-26T00:00:00"/>
    <s v="Prakash Basireddy"/>
    <s v="Monthly"/>
    <s v="IQVIA - IRP1"/>
    <m/>
    <m/>
    <s v="21567"/>
  </r>
  <r>
    <s v="IQVIA"/>
    <x v="71"/>
    <x v="1"/>
    <s v="(M) - Rohit Sodhi_x000a_(O) - "/>
    <n v="60"/>
    <m/>
    <x v="1"/>
    <x v="12"/>
    <m/>
    <m/>
    <m/>
    <m/>
    <m/>
    <m/>
    <m/>
    <m/>
    <m/>
    <s v="NA"/>
    <x v="1"/>
    <m/>
    <m/>
    <m/>
    <m/>
    <m/>
    <s v="N"/>
    <n v="0"/>
    <m/>
    <m/>
    <m/>
    <s v="Y"/>
    <s v="Y"/>
    <m/>
    <m/>
    <s v="Rohit Sodhi"/>
    <s v="Pampan Gowda"/>
    <s v="Vipul Kartik"/>
    <s v="Jerry JR Buchanan"/>
    <m/>
    <d v="2019-12-13T00:00:00"/>
    <s v="Ramesh Bhuyan"/>
    <s v="Monthly"/>
    <s v="IQVIA - IRP1"/>
    <m/>
    <m/>
    <s v="21567"/>
  </r>
  <r>
    <s v="IQVIA"/>
    <x v="70"/>
    <x v="1"/>
    <s v="(M) - Sanju Nagaraj,Kiran Thakur,Priya Korana,Sunil Ramakrishnaiah_x000a_(O) - Pampan,Laksh"/>
    <n v="90"/>
    <m/>
    <x v="1"/>
    <x v="12"/>
    <m/>
    <m/>
    <m/>
    <m/>
    <m/>
    <m/>
    <m/>
    <m/>
    <m/>
    <s v="NA"/>
    <x v="1"/>
    <m/>
    <m/>
    <m/>
    <m/>
    <m/>
    <s v="N"/>
    <n v="0"/>
    <m/>
    <m/>
    <m/>
    <s v="Y"/>
    <s v="Y"/>
    <m/>
    <m/>
    <s v="Sunil Kumar Ramakrishnaiah"/>
    <s v="Pampan Gowda"/>
    <s v="Vipul Kartik"/>
    <s v="Jerry JR Buchanan"/>
    <m/>
    <d v="2019-12-11T00:00:00"/>
    <s v="Ramesh Bhuyan"/>
    <s v="Monthly"/>
    <s v="IQVIA - IRP3"/>
    <m/>
    <m/>
    <s v="21596"/>
  </r>
  <r>
    <s v="IQVIA"/>
    <x v="71"/>
    <x v="4"/>
    <s v="(M) -  Anand Venkatesh,Thammina Jyostna, Sri Mallavalli_x000a_(O) - Rohit Sodhi"/>
    <n v="60"/>
    <m/>
    <x v="1"/>
    <x v="10"/>
    <s v="Ramesh Bhuyan, Kartik Malreddy"/>
    <m/>
    <m/>
    <m/>
    <m/>
    <m/>
    <m/>
    <m/>
    <m/>
    <s v="NA"/>
    <x v="1"/>
    <m/>
    <m/>
    <m/>
    <m/>
    <m/>
    <s v="N"/>
    <n v="0"/>
    <m/>
    <m/>
    <m/>
    <m/>
    <m/>
    <s v="Y"/>
    <m/>
    <s v="Rohit Sodhi"/>
    <s v="Pampan Gowda"/>
    <s v="Vipul Kartik"/>
    <s v="Jerry JR Buchanan"/>
    <s v="Talend ETL, Java"/>
    <d v="2019-12-20T00:00:00"/>
    <s v="Samanth Bapu"/>
    <s v="Monthly"/>
    <s v="IQVIA - IRP1"/>
    <m/>
    <m/>
    <s v="21567"/>
  </r>
  <r>
    <s v="IQVIA"/>
    <x v="70"/>
    <x v="4"/>
    <s v="(M) -  Parv Gupta/Raju Patil (Team 9),Elavarasan Shanmugam/Shankar garise/Anushree Aravind(Team 10),Samarendra Sahoo/Pavan Thimmegowda(Team16),Sanjay Mallaiah/Manoranjan Singh(Team 18) _x000a_(O) - Priya Korana"/>
    <n v="9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Y"/>
    <m/>
    <s v="Sunil Kumar Ramakrishnaiah"/>
    <s v="Pampan Gowda"/>
    <s v="Vipul Kartik"/>
    <s v="Jerry JR Buchanan"/>
    <s v="Java, spring React JS"/>
    <d v="2019-12-19T00:00:00"/>
    <s v="Samanth Bapu"/>
    <s v="Monthly"/>
    <s v="IQVIA - IRP3"/>
    <m/>
    <m/>
    <s v="21596"/>
  </r>
  <r>
    <s v="IQVIA"/>
    <x v="69"/>
    <x v="1"/>
    <s v="(M) - sunil_x000a_(O) - "/>
    <n v="45"/>
    <m/>
    <x v="1"/>
    <x v="12"/>
    <m/>
    <m/>
    <m/>
    <m/>
    <m/>
    <m/>
    <m/>
    <m/>
    <m/>
    <s v="NA"/>
    <x v="1"/>
    <m/>
    <m/>
    <m/>
    <m/>
    <m/>
    <s v="N"/>
    <n v="0"/>
    <m/>
    <m/>
    <m/>
    <s v="NA"/>
    <s v="NA"/>
    <m/>
    <m/>
    <s v="Rakesh Kumar Govindu"/>
    <s v="Pampan Gowda"/>
    <m/>
    <m/>
    <m/>
    <s v="NA"/>
    <s v="Smita Ramtekkar "/>
    <s v="Quaterly"/>
    <s v="IQVIA - IRP2"/>
    <s v="Last review: 12 Nov"/>
    <m/>
    <s v="21579"/>
  </r>
  <r>
    <s v="KEPRO"/>
    <x v="72"/>
    <x v="1"/>
    <s v="(M) - Hariharan_x000a_(O) - "/>
    <n v="60"/>
    <m/>
    <x v="1"/>
    <x v="3"/>
    <s v="Smita"/>
    <m/>
    <m/>
    <m/>
    <m/>
    <m/>
    <m/>
    <m/>
    <m/>
    <d v="2019-12-13T00:00:00"/>
    <x v="18"/>
    <m/>
    <m/>
    <m/>
    <m/>
    <m/>
    <s v="Y"/>
    <n v="0"/>
    <m/>
    <m/>
    <m/>
    <m/>
    <m/>
    <m/>
    <m/>
    <m/>
    <m/>
    <m/>
    <m/>
    <m/>
    <s v="TBD"/>
    <s v="Ramesh Bhuyan"/>
    <m/>
    <m/>
    <s v="No reviews in Jan'20 as suggested by Laksh_x000a_"/>
    <m/>
    <m/>
  </r>
  <r>
    <s v="MAGELLAN"/>
    <x v="73"/>
    <x v="3"/>
    <s v="(M)-Bhargavi Raghavendra "/>
    <n v="60"/>
    <m/>
    <x v="7"/>
    <x v="18"/>
    <m/>
    <m/>
    <s v="Y"/>
    <s v="Y"/>
    <m/>
    <m/>
    <m/>
    <m/>
    <m/>
    <d v="2020-01-24T00:00:00"/>
    <x v="10"/>
    <m/>
    <m/>
    <m/>
    <m/>
    <m/>
    <m/>
    <m/>
    <m/>
    <m/>
    <m/>
    <m/>
    <m/>
    <m/>
    <m/>
    <m/>
    <m/>
    <m/>
    <m/>
    <m/>
    <m/>
    <m/>
    <m/>
    <m/>
    <m/>
    <m/>
    <m/>
  </r>
  <r>
    <s v="MAGELLAN"/>
    <x v="73"/>
    <x v="1"/>
    <s v="(M) - Swanu"/>
    <n v="60"/>
    <m/>
    <x v="4"/>
    <x v="3"/>
    <m/>
    <m/>
    <s v="Y"/>
    <s v="Y"/>
    <s v="NA"/>
    <s v="NA"/>
    <s v="NA"/>
    <s v="NA"/>
    <s v="NA"/>
    <d v="2020-01-07T00:00:00"/>
    <x v="4"/>
    <d v="2020-01-13T00:00:00"/>
    <m/>
    <m/>
    <m/>
    <m/>
    <s v="Y"/>
    <n v="1"/>
    <s v="Reschduling as last review has done at Jan 2nd"/>
    <m/>
    <m/>
    <s v="Y"/>
    <s v="Y"/>
    <m/>
    <m/>
    <s v="Swanu"/>
    <m/>
    <m/>
    <m/>
    <m/>
    <d v="2019-12-09T00:00:00"/>
    <s v="Ramesh Bhuyan"/>
    <s v="Fortnightly"/>
    <m/>
    <m/>
    <m/>
    <m/>
  </r>
  <r>
    <s v="MAGELLAN"/>
    <x v="73"/>
    <x v="0"/>
    <s v="(M) - Sheik Siddique "/>
    <n v="60"/>
    <m/>
    <x v="7"/>
    <x v="9"/>
    <m/>
    <m/>
    <s v="Y"/>
    <m/>
    <m/>
    <m/>
    <m/>
    <m/>
    <m/>
    <d v="2020-01-24T00:00:00"/>
    <x v="10"/>
    <m/>
    <m/>
    <m/>
    <m/>
    <m/>
    <m/>
    <m/>
    <m/>
    <m/>
    <m/>
    <m/>
    <m/>
    <m/>
    <m/>
    <m/>
    <m/>
    <m/>
    <m/>
    <m/>
    <m/>
    <m/>
    <s v="Monthly"/>
    <m/>
    <m/>
    <m/>
    <m/>
  </r>
  <r>
    <s v="MAGELLAN "/>
    <x v="73"/>
    <x v="4"/>
    <s v="(M) - Swanu"/>
    <n v="60"/>
    <m/>
    <x v="10"/>
    <x v="31"/>
    <s v="Ramesh"/>
    <m/>
    <m/>
    <m/>
    <m/>
    <m/>
    <m/>
    <m/>
    <m/>
    <m/>
    <x v="14"/>
    <m/>
    <m/>
    <m/>
    <m/>
    <m/>
    <m/>
    <m/>
    <m/>
    <m/>
    <m/>
    <m/>
    <m/>
    <s v="NA"/>
    <m/>
    <m/>
    <m/>
    <m/>
    <m/>
    <m/>
    <m/>
    <s v="Giri Bathala"/>
    <s v="Monthly"/>
    <m/>
    <m/>
    <m/>
    <s v="22122"/>
  </r>
  <r>
    <s v="MAGELLAN "/>
    <x v="73"/>
    <x v="1"/>
    <s v="(M) - Swanu"/>
    <n v="60"/>
    <m/>
    <x v="5"/>
    <x v="3"/>
    <m/>
    <m/>
    <s v="Y"/>
    <s v="Y"/>
    <m/>
    <m/>
    <m/>
    <m/>
    <m/>
    <d v="2020-01-27T00:00:00"/>
    <x v="5"/>
    <d v="2020-01-28T00:00:00"/>
    <m/>
    <m/>
    <m/>
    <m/>
    <s v="Y"/>
    <n v="1"/>
    <s v="Reschduling as requested by Ramesh,due to personal emergency"/>
    <m/>
    <m/>
    <s v="Y"/>
    <s v="Y"/>
    <m/>
    <m/>
    <s v="ONN"/>
    <m/>
    <m/>
    <m/>
    <m/>
    <d v="2019-01-02T00:00:00"/>
    <s v="Ramesh Bhuyan"/>
    <s v="Fortnightly"/>
    <m/>
    <m/>
    <m/>
    <s v="22122"/>
  </r>
  <r>
    <s v="MAGELLAN "/>
    <x v="74"/>
    <x v="0"/>
    <s v="(M) - Nakkeeran Ramalingam,Shikha Pant_x000a_(O) - Swanu Thomas"/>
    <n v="60"/>
    <m/>
    <x v="0"/>
    <x v="32"/>
    <s v="Ramesh"/>
    <m/>
    <s v="Y"/>
    <s v="Y"/>
    <s v="Y"/>
    <m/>
    <m/>
    <m/>
    <m/>
    <d v="2020-01-16T00:00:00"/>
    <x v="2"/>
    <d v="2020-01-21T00:00:00"/>
    <m/>
    <m/>
    <m/>
    <m/>
    <s v="Y"/>
    <n v="1"/>
    <s v="Reschduling as requested by Nakeeran, as he is busy with sprint planing."/>
    <m/>
    <m/>
    <m/>
    <m/>
    <m/>
    <m/>
    <s v="Swanu"/>
    <m/>
    <m/>
    <m/>
    <m/>
    <d v="2019-12-17T00:00:00"/>
    <s v="Ashwin Chandrashekaraiah"/>
    <s v="Monthly"/>
    <s v="MAGELLAN - Provider Search And Directory"/>
    <m/>
    <m/>
    <s v="22147"/>
  </r>
  <r>
    <s v="MAGELLAN "/>
    <x v="74"/>
    <x v="3"/>
    <s v="(M) -Vinay Shreepathy "/>
    <n v="60"/>
    <m/>
    <x v="8"/>
    <x v="11"/>
    <m/>
    <m/>
    <s v="Y"/>
    <s v="Y"/>
    <m/>
    <m/>
    <m/>
    <m/>
    <m/>
    <d v="2020-01-23T00:00:00"/>
    <x v="11"/>
    <d v="2020-01-27T00:00:00"/>
    <m/>
    <m/>
    <m/>
    <m/>
    <m/>
    <m/>
    <s v="Rescduling as requested by Vinay,as he is not availble. "/>
    <m/>
    <m/>
    <m/>
    <m/>
    <m/>
    <m/>
    <m/>
    <m/>
    <m/>
    <m/>
    <m/>
    <m/>
    <m/>
    <s v="Monthly"/>
    <m/>
    <m/>
    <m/>
    <m/>
  </r>
  <r>
    <s v="MAGELLAN "/>
    <x v="75"/>
    <x v="0"/>
    <s v="(M) - Avinash Gupta _x000a_(O) - Girish"/>
    <n v="60"/>
    <m/>
    <x v="14"/>
    <x v="9"/>
    <m/>
    <m/>
    <s v="Y"/>
    <s v="Y"/>
    <s v="Y"/>
    <d v="2020-01-09T00:00:00"/>
    <m/>
    <d v="2020-01-16T00:00:00"/>
    <d v="2020-01-16T00:00:00"/>
    <d v="2020-01-09T00:00:00"/>
    <x v="16"/>
    <m/>
    <m/>
    <m/>
    <m/>
    <m/>
    <s v="N"/>
    <n v="0"/>
    <m/>
    <m/>
    <m/>
    <m/>
    <m/>
    <m/>
    <m/>
    <s v="Girsh Gupta"/>
    <m/>
    <m/>
    <m/>
    <m/>
    <d v="2019-12-12T00:00:00"/>
    <s v="Gaurav Srivastava"/>
    <s v="Monthly"/>
    <s v="MagellanRx – NCQA "/>
    <m/>
    <n v="0.6"/>
    <s v="22095"/>
  </r>
  <r>
    <s v="MAGELLAN "/>
    <x v="75"/>
    <x v="3"/>
    <s v="(M) - _x000a_(O) - Girish"/>
    <n v="60"/>
    <m/>
    <x v="14"/>
    <x v="11"/>
    <m/>
    <m/>
    <s v="Y"/>
    <s v="Y"/>
    <s v="Y"/>
    <m/>
    <m/>
    <m/>
    <m/>
    <d v="2020-01-09T00:00:00"/>
    <x v="16"/>
    <m/>
    <m/>
    <m/>
    <m/>
    <m/>
    <s v="N"/>
    <n v="0"/>
    <m/>
    <m/>
    <m/>
    <m/>
    <m/>
    <m/>
    <m/>
    <s v="Swanu"/>
    <m/>
    <m/>
    <m/>
    <m/>
    <d v="2019-12-16T00:00:00"/>
    <s v="Shrikrishna Ujjire"/>
    <s v="Fortnightly"/>
    <s v="MagellanRx – NCQA "/>
    <m/>
    <m/>
    <s v="22095"/>
  </r>
  <r>
    <s v="MAGELLAN "/>
    <x v="74"/>
    <x v="1"/>
    <s v="(M) - Swanu Thomas_x000a_(O) - Pramod"/>
    <n v="60"/>
    <m/>
    <x v="2"/>
    <x v="3"/>
    <m/>
    <m/>
    <s v="Y"/>
    <s v="Y"/>
    <s v="NA"/>
    <s v="NA"/>
    <s v="NA"/>
    <s v="NA"/>
    <s v="NA"/>
    <d v="2020-01-13T00:00:00"/>
    <x v="4"/>
    <m/>
    <m/>
    <m/>
    <m/>
    <m/>
    <s v="N"/>
    <n v="0"/>
    <m/>
    <m/>
    <m/>
    <m/>
    <s v="Y"/>
    <m/>
    <m/>
    <s v="Swanu"/>
    <m/>
    <m/>
    <m/>
    <m/>
    <d v="2019-01-02T00:00:00"/>
    <s v="Ramesh Bhuyan"/>
    <s v="Fortnightly"/>
    <m/>
    <m/>
    <m/>
    <s v="22147"/>
  </r>
  <r>
    <s v="MAGELLAN "/>
    <x v="74"/>
    <x v="1"/>
    <s v="(M) - Swanu Thomas_x000a_(O) - Pramod"/>
    <n v="60"/>
    <m/>
    <x v="11"/>
    <x v="3"/>
    <m/>
    <m/>
    <m/>
    <m/>
    <m/>
    <m/>
    <m/>
    <m/>
    <m/>
    <d v="2020-01-28T00:00:00"/>
    <x v="5"/>
    <m/>
    <m/>
    <m/>
    <m/>
    <m/>
    <s v="N"/>
    <n v="0"/>
    <m/>
    <m/>
    <m/>
    <m/>
    <s v="Y"/>
    <m/>
    <m/>
    <s v="Swanu"/>
    <m/>
    <m/>
    <m/>
    <m/>
    <d v="2019-12-10T00:00:00"/>
    <s v="Ramesh Bhuyan"/>
    <s v="Fortnightly"/>
    <m/>
    <m/>
    <m/>
    <s v="22147"/>
  </r>
  <r>
    <s v="MAGELLAN "/>
    <x v="75"/>
    <x v="1"/>
    <s v="(M) - Girish Gupta_x000a_(O) - Pramodh Rachakatla"/>
    <n v="60"/>
    <d v="2019-11-15T00:00:00"/>
    <x v="2"/>
    <x v="3"/>
    <m/>
    <m/>
    <s v="Y"/>
    <s v="Y"/>
    <s v="Y"/>
    <m/>
    <m/>
    <m/>
    <m/>
    <d v="2020-01-13T00:00:00"/>
    <x v="4"/>
    <m/>
    <m/>
    <m/>
    <m/>
    <m/>
    <s v="N"/>
    <n v="0"/>
    <m/>
    <m/>
    <m/>
    <s v="Y"/>
    <s v="Y"/>
    <m/>
    <m/>
    <s v="Girsh Gupta"/>
    <m/>
    <m/>
    <m/>
    <m/>
    <d v="2019-12-13T00:00:00"/>
    <s v="Ramesh Bhuyan"/>
    <s v="Monthly"/>
    <m/>
    <m/>
    <m/>
    <s v="22095"/>
  </r>
  <r>
    <s v="MAGELLAN "/>
    <x v="75"/>
    <x v="4"/>
    <s v="(M) - Rujuta Deshpande,Reshna Pachakara_x000a_(O) - Girish"/>
    <n v="6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Y"/>
    <m/>
    <s v="Girsh Gupta"/>
    <m/>
    <m/>
    <m/>
    <m/>
    <d v="2019-12-24T00:00:00"/>
    <s v="Samanth Bapu"/>
    <s v="Monthly"/>
    <m/>
    <s v="Review is not required as confirmed by Ramesh and girish"/>
    <m/>
    <s v="22095"/>
  </r>
  <r>
    <s v="MAGELLAN "/>
    <x v="74"/>
    <x v="4"/>
    <s v="(M) - Reju_x000a_(O) - Swanu"/>
    <n v="60"/>
    <m/>
    <x v="3"/>
    <x v="10"/>
    <s v="Ramesh"/>
    <m/>
    <s v="Y"/>
    <s v="Y"/>
    <s v="Y"/>
    <m/>
    <m/>
    <m/>
    <m/>
    <d v="2020-01-14T00:00:00"/>
    <x v="15"/>
    <m/>
    <m/>
    <m/>
    <m/>
    <m/>
    <s v="N"/>
    <n v="0"/>
    <m/>
    <m/>
    <m/>
    <m/>
    <m/>
    <s v="Y"/>
    <m/>
    <s v="Swanu"/>
    <m/>
    <m/>
    <m/>
    <m/>
    <d v="2019-12-19T00:00:00"/>
    <s v="Samanth Bapu"/>
    <s v="Monthly"/>
    <m/>
    <m/>
    <m/>
    <s v="22147"/>
  </r>
  <r>
    <s v="MEDIDATA"/>
    <x v="76"/>
    <x v="1"/>
    <s v="(M) - Ramya Ramesh_x000a_(O) - Vivek Kumar"/>
    <n v="60"/>
    <m/>
    <x v="1"/>
    <x v="12"/>
    <s v="Sreeja"/>
    <m/>
    <m/>
    <m/>
    <m/>
    <m/>
    <m/>
    <m/>
    <m/>
    <s v="NA"/>
    <x v="1"/>
    <m/>
    <m/>
    <m/>
    <m/>
    <m/>
    <s v="N"/>
    <n v="0"/>
    <m/>
    <m/>
    <m/>
    <m/>
    <m/>
    <m/>
    <m/>
    <s v="Suyash,Vivek"/>
    <s v="Venkateswaran Vagulabaranan"/>
    <s v="Venkateswaran Vagulabaranan"/>
    <s v="Vishal Pillai"/>
    <s v="PHP"/>
    <s v="NA"/>
    <s v="Lakshmeesha Gundurao"/>
    <s v="Quaterly"/>
    <s v="MEDIDATA - ICF Staff Aug"/>
    <s v="Last review: Nov next review in Feb"/>
    <m/>
    <n v="21715"/>
  </r>
  <r>
    <s v="MEDIDATA"/>
    <x v="77"/>
    <x v="14"/>
    <s v="(M) - Giri Bathala, Srinivasula Yadika, Rameshkumar Sivanesan,Shareef Dudekula,Saurabh Rana,Praveen Hiriyanna,,Santosh Mahanty,Kishore Shanmuganathan_x000a_(O) -Praveen Hiriyanna"/>
    <n v="60"/>
    <m/>
    <x v="14"/>
    <x v="33"/>
    <m/>
    <m/>
    <s v="Y"/>
    <s v="Y"/>
    <s v="Y"/>
    <d v="2020-01-16T00:00:00"/>
    <m/>
    <m/>
    <m/>
    <d v="2020-01-09T00:00:00"/>
    <x v="16"/>
    <m/>
    <m/>
    <m/>
    <m/>
    <m/>
    <s v="N"/>
    <n v="0"/>
    <m/>
    <m/>
    <m/>
    <m/>
    <m/>
    <s v="Y"/>
    <m/>
    <s v="Praveen Kumar Hiriyanna,"/>
    <s v="Venkateswaran Vagulabaranan"/>
    <m/>
    <s v="Vishal Pillai"/>
    <s v="Ruby&amp;rails, React JS"/>
    <d v="2019-12-11T00:00:00"/>
    <s v="Anand Ezhumalai"/>
    <s v="Monthly"/>
    <s v="MEDIDATA - RACT"/>
    <m/>
    <n v="0.6"/>
    <s v="21581"/>
  </r>
  <r>
    <s v="MEDIDATA"/>
    <x v="78"/>
    <x v="14"/>
    <s v="(M) - Linson Augustine_x000a_(O) - Jayakumar Manickavasagam"/>
    <n v="60"/>
    <m/>
    <x v="17"/>
    <x v="33"/>
    <m/>
    <m/>
    <s v="Y"/>
    <s v="Y"/>
    <s v="Y"/>
    <d v="2020-01-16T00:00:00"/>
    <m/>
    <m/>
    <m/>
    <d v="2020-01-08T00:00:00"/>
    <x v="21"/>
    <m/>
    <m/>
    <m/>
    <m/>
    <m/>
    <s v="N"/>
    <n v="0"/>
    <m/>
    <m/>
    <m/>
    <m/>
    <m/>
    <s v="Y"/>
    <m/>
    <s v="Sandhya Krishna"/>
    <s v="Venkateswaran Vagulabaranan"/>
    <s v="Venkateswaran Vagulabaranan"/>
    <s v="Vishal Pillai"/>
    <s v="SCALA, Java, React Js, MySQL, Cucumber"/>
    <d v="2019-12-10T00:00:00"/>
    <s v="Anand Ezhumalai"/>
    <s v="Monthly"/>
    <s v="MEDIDATA - SiM/IM/NT "/>
    <m/>
    <n v="0.61760000000000004"/>
    <s v="21638"/>
  </r>
  <r>
    <s v="MEDIDATA"/>
    <x v="79"/>
    <x v="14"/>
    <s v="(M) - Balaji, Asma, Jitendran Koroth, Ravi Ojha_x000a_(O) - Praveen H, Thyagraj Annaswamy"/>
    <n v="60"/>
    <m/>
    <x v="12"/>
    <x v="33"/>
    <m/>
    <m/>
    <s v="Y"/>
    <s v="Y"/>
    <s v="Y"/>
    <d v="2020-01-16T00:00:00"/>
    <m/>
    <m/>
    <m/>
    <d v="2020-01-10T00:00:00"/>
    <x v="17"/>
    <m/>
    <m/>
    <m/>
    <m/>
    <m/>
    <s v="N"/>
    <n v="0"/>
    <m/>
    <m/>
    <m/>
    <m/>
    <m/>
    <s v="Y"/>
    <m/>
    <s v="Tyagaraj Annasamy"/>
    <s v="Venkateswaran Vagulabaranan"/>
    <s v="Suyash Kumar Nigam"/>
    <s v="Vishal Pillai"/>
    <s v="SCALA,  React Js, MySQL, Cucumber"/>
    <d v="2019-12-11T00:00:00"/>
    <s v="Anand Ezhumalai"/>
    <s v="Monthly"/>
    <s v="MEDIDATA - Study Management"/>
    <m/>
    <m/>
    <s v="21656"/>
  </r>
  <r>
    <s v="MEDIDATA"/>
    <x v="77"/>
    <x v="3"/>
    <s v="(M) - Swaminathan Subramanian _x000a_(O) - Senthil Murugan,Praveen Hiriyanna"/>
    <n v="60"/>
    <m/>
    <x v="2"/>
    <x v="34"/>
    <m/>
    <m/>
    <s v="Y"/>
    <s v="Y"/>
    <s v="Y"/>
    <m/>
    <m/>
    <m/>
    <m/>
    <d v="2020-01-13T00:00:00"/>
    <x v="4"/>
    <m/>
    <m/>
    <m/>
    <m/>
    <m/>
    <s v="N"/>
    <n v="0"/>
    <m/>
    <m/>
    <m/>
    <m/>
    <m/>
    <m/>
    <m/>
    <s v="Praveen Kumar Hiriyanna,"/>
    <s v="Venkateswaran Vagulabaranan"/>
    <m/>
    <s v="Vishal Pillai"/>
    <s v="Java, RoR, React JS"/>
    <d v="2019-12-18T00:00:00"/>
    <s v="Ankit Talwar"/>
    <s v="Monthly"/>
    <s v="MEDIDATA - RACT"/>
    <m/>
    <m/>
    <s v="21581"/>
  </r>
  <r>
    <s v="MEDIDATA"/>
    <x v="80"/>
    <x v="1"/>
    <s v="(M) - Abhimanyu Kumar_x000a_(O) - Suyash"/>
    <n v="60"/>
    <m/>
    <x v="13"/>
    <x v="12"/>
    <s v="Sreeja"/>
    <m/>
    <s v="Y"/>
    <s v="Y"/>
    <s v="Y"/>
    <m/>
    <m/>
    <m/>
    <m/>
    <d v="2020-01-21T00:00:00"/>
    <x v="2"/>
    <d v="2020-01-21T00:00:00"/>
    <m/>
    <m/>
    <m/>
    <m/>
    <s v="N"/>
    <n v="1"/>
    <s v="Reschduling as sugeested by Laksh moved to 3ed week"/>
    <m/>
    <m/>
    <s v="Y"/>
    <s v="Y"/>
    <m/>
    <m/>
    <s v="Abhimanyu Kumar"/>
    <s v="Venkateswaran Vagulabaranan"/>
    <s v="Venkateswaran Vagulabaranan"/>
    <s v="Vishal Pillai"/>
    <s v="Java 8.0, My SQL, Jasper Reports, Selenium, Cucumber"/>
    <d v="2019-12-16T00:00:00"/>
    <s v="Lakshmeesha Gundurao"/>
    <s v="Monthly"/>
    <s v="MEDIDATA - CTMS"/>
    <m/>
    <m/>
    <s v="21710"/>
  </r>
  <r>
    <s v="MEDIDATA"/>
    <x v="81"/>
    <x v="1"/>
    <s v="(M) - Akhil, Prakash_x000a_(O) - Narayan Nalam"/>
    <n v="60"/>
    <m/>
    <x v="0"/>
    <x v="12"/>
    <s v="Sreeja"/>
    <m/>
    <s v="Y"/>
    <s v="Y"/>
    <s v="Y"/>
    <m/>
    <m/>
    <m/>
    <m/>
    <d v="2020-01-16T00:00:00"/>
    <x v="0"/>
    <d v="2020-01-20T00:00:00"/>
    <m/>
    <m/>
    <m/>
    <m/>
    <s v="Y"/>
    <n v="1"/>
    <s v="Resheduling as requested by Laksh as he is held up with prior engagement."/>
    <m/>
    <m/>
    <s v="Y"/>
    <s v="Y"/>
    <m/>
    <m/>
    <s v="Akhil"/>
    <m/>
    <m/>
    <m/>
    <m/>
    <d v="2019-12-23T00:00:00"/>
    <s v="Lakshmeesha Gundurao"/>
    <s v="Monthly"/>
    <s v="MEDIDATA - ETL Data ComparisonAutomation"/>
    <m/>
    <m/>
    <s v="22113"/>
  </r>
  <r>
    <s v="MEDIDATA"/>
    <x v="82"/>
    <x v="1"/>
    <s v="(M) - Senthil_x000a_(O) -Suyash"/>
    <n v="90"/>
    <m/>
    <x v="10"/>
    <x v="12"/>
    <s v="Sreeja"/>
    <m/>
    <s v="Y"/>
    <s v="Y"/>
    <s v="Y"/>
    <m/>
    <m/>
    <m/>
    <m/>
    <d v="2020-01-17T00:00:00"/>
    <x v="6"/>
    <d v="2020-01-22T00:00:00"/>
    <m/>
    <m/>
    <m/>
    <m/>
    <s v="Y"/>
    <n v="1"/>
    <s v="Reschduling as requested by Senthil,as he is on PTO tentitvely"/>
    <m/>
    <m/>
    <s v="Y"/>
    <s v="Y"/>
    <m/>
    <m/>
    <s v="Senthil Perumal Arumugapandian Murugan"/>
    <m/>
    <m/>
    <m/>
    <m/>
    <d v="2019-12-18T00:00:00"/>
    <s v="Lakshmeesha Gundurao"/>
    <s v="Monthly"/>
    <s v=" MEDIDATA - Imedidata Support"/>
    <m/>
    <m/>
    <s v="22024"/>
  </r>
  <r>
    <s v="MEDIDATA"/>
    <x v="83"/>
    <x v="1"/>
    <s v="(M) - Senthil,Paveen hiriyanna_x000a_(O) - Suyash"/>
    <n v="60"/>
    <m/>
    <x v="3"/>
    <x v="12"/>
    <s v="Sreeja"/>
    <m/>
    <s v="Y"/>
    <s v="Y"/>
    <s v="Y"/>
    <m/>
    <m/>
    <m/>
    <m/>
    <d v="2020-01-14T00:00:00"/>
    <x v="15"/>
    <m/>
    <m/>
    <m/>
    <m/>
    <m/>
    <m/>
    <m/>
    <m/>
    <m/>
    <m/>
    <m/>
    <m/>
    <m/>
    <m/>
    <m/>
    <m/>
    <m/>
    <m/>
    <m/>
    <d v="2019-12-20T00:00:00"/>
    <s v="Lakshmeesha Gundurao"/>
    <m/>
    <m/>
    <m/>
    <m/>
    <s v="22123"/>
  </r>
  <r>
    <s v="MEDIDATA"/>
    <x v="83"/>
    <x v="8"/>
    <s v="(M) - Senthil_x000a_(O) - Suyash"/>
    <n v="90"/>
    <m/>
    <x v="4"/>
    <x v="3"/>
    <m/>
    <m/>
    <s v="Y"/>
    <s v="Y"/>
    <s v="Y"/>
    <s v="NA"/>
    <s v="NA"/>
    <s v="NA"/>
    <s v="NA"/>
    <m/>
    <x v="14"/>
    <m/>
    <m/>
    <m/>
    <m/>
    <m/>
    <m/>
    <m/>
    <m/>
    <m/>
    <m/>
    <m/>
    <m/>
    <m/>
    <m/>
    <m/>
    <m/>
    <m/>
    <m/>
    <m/>
    <m/>
    <m/>
    <m/>
    <m/>
    <m/>
    <m/>
    <s v="22123"/>
  </r>
  <r>
    <s v="MEDIDATA"/>
    <x v="84"/>
    <x v="4"/>
    <s v="(M) -Prarthana,Anshu, Hariram_x000a_(O) - Vivek Kumar"/>
    <n v="60"/>
    <m/>
    <x v="12"/>
    <x v="10"/>
    <m/>
    <m/>
    <s v="Y"/>
    <s v="Y"/>
    <s v="Y"/>
    <m/>
    <m/>
    <m/>
    <m/>
    <d v="2020-01-10T00:00:00"/>
    <x v="17"/>
    <m/>
    <m/>
    <m/>
    <m/>
    <m/>
    <s v="N"/>
    <n v="0"/>
    <m/>
    <m/>
    <m/>
    <m/>
    <m/>
    <s v="Y"/>
    <m/>
    <s v="Vivek Kumar, Kosala Ram Gangaiah"/>
    <s v="Venkateswaran Vagulabaranan"/>
    <s v="Venkateswaran Vagulabaranan"/>
    <s v="Vishal Pillai"/>
    <s v="Java 8.0, My SQL, Jasper Reports, Selenium, Cucumber"/>
    <d v="2019-12-17T00:00:00"/>
    <s v="Samanth Bapu"/>
    <s v="Monthly"/>
    <s v="MEDIDATA - Payments"/>
    <m/>
    <m/>
    <s v="21871"/>
  </r>
  <r>
    <s v="MEDIDATA"/>
    <x v="77"/>
    <x v="15"/>
    <s v="(M) - Shareef D_x000a_(O) - Senthil Murugan,Praveen Hiriyanna"/>
    <n v="60"/>
    <m/>
    <x v="14"/>
    <x v="10"/>
    <m/>
    <m/>
    <s v="Y"/>
    <s v="Y"/>
    <s v="Y"/>
    <m/>
    <m/>
    <m/>
    <m/>
    <d v="2020-01-09T00:00:00"/>
    <x v="16"/>
    <m/>
    <m/>
    <m/>
    <m/>
    <m/>
    <s v="N"/>
    <n v="0"/>
    <m/>
    <m/>
    <m/>
    <m/>
    <m/>
    <s v="Y"/>
    <m/>
    <s v="Praveen Kumar Hiriyanna,"/>
    <s v="Venkateswaran Vagulabaranan"/>
    <m/>
    <s v="Vishal Pillai"/>
    <s v="RoR, React JS"/>
    <d v="2019-12-13T00:00:00"/>
    <s v="Samanth Bapu"/>
    <s v="Monthly"/>
    <s v="MEDIDATA - RACT"/>
    <m/>
    <m/>
    <s v="21581"/>
  </r>
  <r>
    <s v="MEDIDATA"/>
    <x v="85"/>
    <x v="16"/>
    <s v="(M) - Nitesh Singh,Rohit Ranjan_x000a_(O) -Suyash nigam,"/>
    <n v="60"/>
    <m/>
    <x v="2"/>
    <x v="10"/>
    <m/>
    <m/>
    <s v="Y"/>
    <s v="Y"/>
    <s v="Y"/>
    <m/>
    <m/>
    <m/>
    <m/>
    <d v="2020-01-13T00:00:00"/>
    <x v="4"/>
    <m/>
    <m/>
    <m/>
    <m/>
    <m/>
    <s v="N"/>
    <n v="0"/>
    <m/>
    <m/>
    <m/>
    <m/>
    <m/>
    <s v="Y"/>
    <m/>
    <s v="Tyagaraj Annasamy"/>
    <s v="Venkateswaran Vagulabaranan"/>
    <s v="Suyash Kumar Nigam"/>
    <s v="Vishal Pillai"/>
    <s v="SCALA,  React Js, MySQL, Cucumber"/>
    <d v="2019-12-18T00:00:00"/>
    <s v="Samanth Bapu"/>
    <s v="Monthly"/>
    <s v="MEDIDATA - Study Management"/>
    <m/>
    <m/>
    <s v="21656"/>
  </r>
  <r>
    <s v="MEDIDATA"/>
    <x v="84"/>
    <x v="1"/>
    <s v="(M) - Vivek Kumar_x000a_(O) - Suyash"/>
    <n v="60"/>
    <m/>
    <x v="14"/>
    <x v="12"/>
    <s v="Sreeja"/>
    <m/>
    <s v="Y"/>
    <s v="Y"/>
    <s v="Y"/>
    <m/>
    <m/>
    <m/>
    <m/>
    <d v="2020-01-09T00:00:00"/>
    <x v="0"/>
    <d v="2020-01-20T00:00:00"/>
    <m/>
    <m/>
    <m/>
    <m/>
    <s v="Y"/>
    <n v="1"/>
    <s v="Reschduling as requested by Laksh moved to 3rd week ."/>
    <m/>
    <m/>
    <s v="Y"/>
    <s v="Y"/>
    <m/>
    <m/>
    <s v="Vivek Kumar, Kosala Ram Gangaiah"/>
    <s v="Venkateswaran Vagulabaranan"/>
    <s v="Venkateswaran Vagulabaranan"/>
    <s v="Vishal Pillai"/>
    <m/>
    <d v="2019-12-13T00:00:00"/>
    <s v="Lakshmeesha Gundurao"/>
    <s v="Monthly"/>
    <s v="MEDIDATA - Payments"/>
    <m/>
    <m/>
    <s v="21871"/>
  </r>
  <r>
    <s v="MEDIDATA"/>
    <x v="78"/>
    <x v="1"/>
    <s v="(M) - Sandhya Krishna_x000a_(O) - Suyash"/>
    <n v="60"/>
    <m/>
    <x v="13"/>
    <x v="12"/>
    <s v="Sreeja"/>
    <m/>
    <s v="Y"/>
    <s v="Y"/>
    <s v="Y"/>
    <m/>
    <m/>
    <m/>
    <m/>
    <d v="2020-01-21T00:00:00"/>
    <x v="2"/>
    <m/>
    <m/>
    <m/>
    <m/>
    <m/>
    <s v="N"/>
    <n v="0"/>
    <m/>
    <m/>
    <m/>
    <s v="Y"/>
    <s v="Y"/>
    <m/>
    <m/>
    <s v="Sandhya Krishna"/>
    <s v="Venkateswaran Vagulabaranan"/>
    <s v="Venkateswaran Vagulabaranan"/>
    <s v="Vishal Pillai"/>
    <s v="SCALA, Java, React Js, MySQL, Cucumber"/>
    <d v="2019-12-20T00:00:00"/>
    <s v="Lakshmeesha Gundurao"/>
    <s v="Monthly"/>
    <s v="MEDIDATA - SiM/IM/NT "/>
    <m/>
    <m/>
    <s v="21638"/>
  </r>
  <r>
    <s v="MEDIDATA"/>
    <x v="84"/>
    <x v="3"/>
    <s v="(M) - Indulakshmi Subramanian _x000a_(O) - Vivek Kumar"/>
    <n v="60"/>
    <m/>
    <x v="18"/>
    <x v="26"/>
    <m/>
    <m/>
    <s v="Y"/>
    <s v="Y"/>
    <s v="Y"/>
    <m/>
    <m/>
    <m/>
    <m/>
    <d v="2020-01-20T00:00:00"/>
    <x v="0"/>
    <m/>
    <m/>
    <m/>
    <m/>
    <m/>
    <s v="N"/>
    <n v="0"/>
    <m/>
    <m/>
    <m/>
    <m/>
    <m/>
    <m/>
    <m/>
    <s v="Vivek Kumar, Kosala Ram Gangaiah"/>
    <s v="Venkateswaran Vagulabaranan"/>
    <s v="Venkateswaran Vagulabaranan"/>
    <s v="Vishal Pillai"/>
    <m/>
    <d v="2019-12-30T00:00:00"/>
    <s v="Sanchita Chatterjee"/>
    <s v="Monthly"/>
    <s v="MEDIDATA - Payments"/>
    <s v="SKYPE Issue"/>
    <m/>
    <s v="21871"/>
  </r>
  <r>
    <s v="MEDIDATA"/>
    <x v="79"/>
    <x v="1"/>
    <s v="(M) - Thyagraj Annaswamy_x000a_(O) - Suyash"/>
    <n v="60"/>
    <m/>
    <x v="18"/>
    <x v="12"/>
    <s v="Sreeja"/>
    <m/>
    <s v="Y"/>
    <s v="Y"/>
    <s v="Y"/>
    <m/>
    <m/>
    <m/>
    <m/>
    <d v="2020-01-20T00:00:00"/>
    <x v="0"/>
    <m/>
    <m/>
    <m/>
    <m/>
    <m/>
    <s v="N"/>
    <n v="0"/>
    <m/>
    <m/>
    <m/>
    <s v="Y"/>
    <s v="Y"/>
    <m/>
    <m/>
    <s v="Tyagaraj Annasamy"/>
    <s v="Venkateswaran Vagulabaranan"/>
    <s v="Suyash Kumar Nigam"/>
    <s v="Vishal Pillai"/>
    <m/>
    <d v="2019-12-17T00:00:00"/>
    <s v="Lakshmeesha Gundurao"/>
    <s v="Monthly"/>
    <s v="MEDIDATA - Study Management"/>
    <m/>
    <m/>
    <s v="21656"/>
  </r>
  <r>
    <s v="MEDIDATA"/>
    <x v="77"/>
    <x v="0"/>
    <s v="(M) - Pallavi,Shruthi Shankar, _x000a_(O) - ,Praveen Hiriyanna"/>
    <n v="60"/>
    <m/>
    <x v="2"/>
    <x v="4"/>
    <m/>
    <m/>
    <s v="Y"/>
    <s v="Y"/>
    <s v="Y"/>
    <d v="2020-01-16T00:00:00"/>
    <m/>
    <d v="2020-01-21T00:00:00"/>
    <d v="2020-01-21T00:00:00"/>
    <d v="2020-01-13T00:00:00"/>
    <x v="12"/>
    <d v="2020-01-16T00:00:00"/>
    <m/>
    <m/>
    <m/>
    <m/>
    <s v="Y"/>
    <n v="1"/>
    <s v="Reshedulin gas requesdted by Pallavi, as she is busy with PI planing"/>
    <m/>
    <m/>
    <m/>
    <m/>
    <m/>
    <m/>
    <s v="Praveen Kumar Hiriyanna,"/>
    <s v="Venkateswaran Vagulabaranan"/>
    <m/>
    <s v="Vishal Pillai"/>
    <s v="Java, RoR, React JS"/>
    <d v="2019-12-20T00:00:00"/>
    <s v="Roopa Subramanyam"/>
    <s v="Monthly"/>
    <s v="MEDIDATA - RACT"/>
    <m/>
    <n v="0.6"/>
    <s v="21581"/>
  </r>
  <r>
    <s v="MEDIDATA"/>
    <x v="78"/>
    <x v="0"/>
    <s v="(M) - , Sneha _x000a_(O) - Sandhya"/>
    <n v="60"/>
    <m/>
    <x v="3"/>
    <x v="4"/>
    <m/>
    <m/>
    <s v="Y"/>
    <s v="Y"/>
    <m/>
    <m/>
    <m/>
    <m/>
    <m/>
    <d v="2020-01-14T00:00:00"/>
    <x v="22"/>
    <d v="2020-01-23T00:00:00"/>
    <d v="2020-01-29T00:00:00"/>
    <m/>
    <m/>
    <m/>
    <s v="Y"/>
    <n v="2"/>
    <s v="Reschduling as Roopa was held up with critical deliverables.As team will be  in validation this week and Sneha will be on leave next week on 27th and 28th"/>
    <s v="Y"/>
    <m/>
    <m/>
    <m/>
    <m/>
    <m/>
    <s v="Sandhya Krishna"/>
    <s v="Venkateswaran Vagulabaranan"/>
    <s v="Venkateswaran Vagulabaranan"/>
    <s v="Vishal Pillai"/>
    <s v="a. SCALA, Java, React Js, MySQL, Cucumber_x000a_b. Jira_x000a_"/>
    <d v="2019-12-20T00:00:00"/>
    <s v="Roopa Subramanyam"/>
    <s v="Monthly"/>
    <s v="MEDIDATA - SiM/IM/NT "/>
    <m/>
    <m/>
    <s v="21638"/>
  </r>
  <r>
    <s v="MEDIDATA"/>
    <x v="80"/>
    <x v="4"/>
    <s v="(M) - Balajiraju Venkataraju, Bhagyalakshmi Vishwanath , Dileep Chirasani, Kavipriya Kesavan, Mallesh Kuruba,Suresh Reddivari ,_x000a_(O) - Kosala Gangaiah, Abhimanyu Kumar"/>
    <n v="60"/>
    <m/>
    <x v="12"/>
    <x v="10"/>
    <m/>
    <m/>
    <s v="Y"/>
    <s v="Y"/>
    <s v="Y"/>
    <m/>
    <m/>
    <m/>
    <m/>
    <d v="2020-01-10T00:00:00"/>
    <x v="17"/>
    <m/>
    <m/>
    <m/>
    <m/>
    <m/>
    <s v="N"/>
    <n v="0"/>
    <m/>
    <m/>
    <m/>
    <m/>
    <m/>
    <s v="Y"/>
    <m/>
    <s v="Abhimanyu Kumar"/>
    <s v="Venkateswaran Vagulabaranan"/>
    <s v="Venkateswaran Vagulabaranan"/>
    <s v="Vishal Pillai"/>
    <s v="Java 8.0, My SQL, Jasper Reports, Selenium, Cucumber"/>
    <d v="2019-12-11T00:00:00"/>
    <s v="Samanth Bapu"/>
    <s v="Monthly"/>
    <s v="MEDIDATA - CTMS"/>
    <m/>
    <m/>
    <s v="21710"/>
  </r>
  <r>
    <s v="MEDIDATA"/>
    <x v="78"/>
    <x v="16"/>
    <s v="(M) - Linson Augustine, Manoj Kumar,Ramakrishna _x000a_(O) - Sandhya Krishna"/>
    <n v="60"/>
    <m/>
    <x v="14"/>
    <x v="10"/>
    <m/>
    <m/>
    <s v="Y"/>
    <s v="Y"/>
    <s v="Y"/>
    <m/>
    <m/>
    <m/>
    <m/>
    <d v="2020-01-09T00:00:00"/>
    <x v="4"/>
    <d v="2020-01-13T00:00:00"/>
    <m/>
    <m/>
    <m/>
    <m/>
    <s v="Y"/>
    <n v="1"/>
    <s v="Reschduling as requested by Sandhya as  team busy with critical deliverables"/>
    <m/>
    <m/>
    <m/>
    <m/>
    <s v="Y"/>
    <m/>
    <s v="Sandhya Krishna"/>
    <s v="Venkateswaran Vagulabaranan"/>
    <s v="Venkateswaran Vagulabaranan"/>
    <s v="Vishal Pillai"/>
    <s v="a. SCALA, Java, React Js, MySQL, Cucumber_x000a_b. Jira_x000a_"/>
    <d v="2019-12-10T00:00:00"/>
    <s v="Samanth Bapu"/>
    <s v="Monthly"/>
    <s v="MEDIDATA - SiM/IM/NT "/>
    <m/>
    <m/>
    <s v="21638"/>
  </r>
  <r>
    <s v="MEDIDATA"/>
    <x v="79"/>
    <x v="3"/>
    <s v="(M) - Smita Mohanty, priyadarshini_x000a_(O) -  Thyagraj Annaswamy_x000a_"/>
    <n v="60"/>
    <m/>
    <x v="3"/>
    <x v="11"/>
    <m/>
    <m/>
    <s v="Y"/>
    <s v="Y"/>
    <s v="Y"/>
    <m/>
    <m/>
    <m/>
    <m/>
    <d v="2020-01-14T00:00:00"/>
    <x v="0"/>
    <d v="2020-01-20T00:00:00"/>
    <m/>
    <m/>
    <m/>
    <m/>
    <s v="Y"/>
    <n v="1"/>
    <s v="Reschduling as requested by Smita Reschedule as Smita and Priya is onsite_x000a_"/>
    <m/>
    <m/>
    <m/>
    <m/>
    <m/>
    <s v="Tyagaraj Annasamy"/>
    <s v="Tyagaraj Annasamy"/>
    <s v="Venkateswaran Vagulabaranan"/>
    <s v="Suyash Kumar Nigam"/>
    <s v="Vishal Pillai"/>
    <m/>
    <d v="2019-12-18T00:00:00"/>
    <s v="Shrikrishna Ujjire"/>
    <s v="Monthly"/>
    <s v="MEDIDATA - Study Management"/>
    <m/>
    <m/>
    <s v="21656"/>
  </r>
  <r>
    <s v="Navvis and Company"/>
    <x v="86"/>
    <x v="0"/>
    <s v="(M) - Chaitra Ramanagaram_x000a_(O) - Vinod S"/>
    <n v="60"/>
    <m/>
    <x v="14"/>
    <x v="35"/>
    <m/>
    <m/>
    <s v="Y"/>
    <s v="Y"/>
    <s v="Y"/>
    <d v="2020-01-09T00:00:00"/>
    <m/>
    <d v="2020-01-16T00:00:00"/>
    <d v="2020-01-16T00:00:00"/>
    <d v="2020-01-09T00:00:00"/>
    <x v="16"/>
    <m/>
    <m/>
    <m/>
    <m/>
    <m/>
    <s v="N"/>
    <n v="0"/>
    <m/>
    <m/>
    <m/>
    <m/>
    <m/>
    <m/>
    <m/>
    <s v="Vinod Satyanarayana"/>
    <s v="Rachit Srivastava"/>
    <m/>
    <s v="Kshitij Shah"/>
    <s v="ReactJS - Web part, ReactNative (supports both Android and iOS, responsive UI) - Mobile app"/>
    <d v="2019-12-17T00:00:00"/>
    <s v="Krishna Narayana"/>
    <s v="Monthly"/>
    <s v="NAVVIS - CoreoSustance - (Coreohome)"/>
    <s v="Single review upload in two different projects"/>
    <n v="0.6"/>
    <s v="21931"/>
  </r>
  <r>
    <s v="Navvis and Company"/>
    <x v="87"/>
    <x v="3"/>
    <s v="(M) - Piyush Sahu_x000a_(O) - Vinod S"/>
    <n v="60"/>
    <m/>
    <x v="17"/>
    <x v="18"/>
    <m/>
    <m/>
    <s v="Y"/>
    <s v="Y"/>
    <s v="Y"/>
    <d v="2020-01-20T00:00:00"/>
    <m/>
    <d v="2020-01-21T00:00:00"/>
    <d v="2020-01-21T00:00:00"/>
    <d v="2020-01-08T00:00:00"/>
    <x v="21"/>
    <m/>
    <m/>
    <m/>
    <m/>
    <m/>
    <s v="N"/>
    <n v="0"/>
    <m/>
    <m/>
    <m/>
    <m/>
    <m/>
    <m/>
    <m/>
    <s v="Vinod Satyanarayana"/>
    <s v="Rachit Srivastava"/>
    <m/>
    <s v="Kshitij Shah"/>
    <s v="ReactJS - Web part, ReactNative (supports both Android and iOS, responsive UI) - Mobile app"/>
    <d v="2019-12-11T00:00:00"/>
    <s v="Ronak Sanghavi"/>
    <s v="Monthly"/>
    <s v="NAVVIS -CoreoSustance "/>
    <m/>
    <n v="0.6"/>
    <s v="21931"/>
  </r>
  <r>
    <s v="Navvis and Company"/>
    <x v="86"/>
    <x v="4"/>
    <s v="(M) - Avinash_x000a_(O) - Vinod S"/>
    <n v="60"/>
    <m/>
    <x v="2"/>
    <x v="33"/>
    <m/>
    <m/>
    <s v="Y"/>
    <s v="Y"/>
    <s v="Y"/>
    <d v="2020-01-16T00:00:00"/>
    <m/>
    <m/>
    <m/>
    <d v="2020-01-13T00:00:00"/>
    <x v="4"/>
    <m/>
    <m/>
    <m/>
    <m/>
    <m/>
    <s v="N"/>
    <n v="0"/>
    <m/>
    <m/>
    <m/>
    <m/>
    <m/>
    <s v="Y"/>
    <m/>
    <s v="Vinod Satyanarayana"/>
    <s v="Anand Ezhumalai"/>
    <s v="Monthly"/>
    <m/>
    <m/>
    <d v="2019-12-19T00:00:00"/>
    <s v="Samanth Bapu"/>
    <s v="Monthly"/>
    <s v="NAVVIS - CoreoView - (PTS)"/>
    <m/>
    <n v="0.6"/>
    <s v="21703"/>
  </r>
  <r>
    <s v="Navvis and Company"/>
    <x v="86"/>
    <x v="1"/>
    <s v="(M) - Vinod S_x000a_(O) - Rachit Srivastava"/>
    <n v="60"/>
    <m/>
    <x v="18"/>
    <x v="13"/>
    <m/>
    <m/>
    <s v="Y"/>
    <s v="Y"/>
    <m/>
    <m/>
    <m/>
    <m/>
    <m/>
    <d v="2020-01-20T00:00:00"/>
    <x v="7"/>
    <d v="2020-01-23T00:00:00"/>
    <m/>
    <m/>
    <m/>
    <m/>
    <s v="Y"/>
    <n v="1"/>
    <m/>
    <m/>
    <m/>
    <s v="Y"/>
    <s v="Y"/>
    <m/>
    <m/>
    <s v="Vinod Satyanarayana "/>
    <s v="Rachit Srivastava"/>
    <m/>
    <s v="Kshitij Shah"/>
    <m/>
    <d v="2019-12-23T00:00:00"/>
    <s v="Smita Ramtekkar "/>
    <s v="Monthly"/>
    <s v="NAVVIS - CoreoSustance - (Coreohome)"/>
    <s v="No EM review required  for  Aug &amp; Sep, need to plan in Oct, Nov, &amp; Dec, suggested by Smita, approved by Laksh. (Vinod - I am down with cough and cold hence will not make it to office. Can we have later in this week. Tried calling you now). "/>
    <m/>
    <s v="21931"/>
  </r>
  <r>
    <s v="NEUGEN"/>
    <x v="88"/>
    <x v="1"/>
    <s v="(M) - Pravin kesavan_x000a_(O) - Hariprasad"/>
    <n v="60"/>
    <m/>
    <x v="1"/>
    <x v="12"/>
    <m/>
    <m/>
    <m/>
    <m/>
    <m/>
    <m/>
    <m/>
    <m/>
    <m/>
    <s v="NA"/>
    <x v="1"/>
    <m/>
    <m/>
    <m/>
    <m/>
    <m/>
    <s v="N"/>
    <n v="0"/>
    <m/>
    <m/>
    <m/>
    <s v="Y"/>
    <s v="Y"/>
    <m/>
    <m/>
    <s v="Pravin Keasavan"/>
    <s v="Hariprasad Reddy Elavarthi"/>
    <s v="Saradhi Vakiti"/>
    <s v="Chiraag Shah"/>
    <s v="SQL server 2012, SSAS 2012, SAP BO 4.1 _x000a_SQL server 2012, SSAS 2012, SAP BO 4.1 _x000a_"/>
    <d v="2019-12-10T00:00:00"/>
    <s v="Lakshmeesha Gundurao"/>
    <s v="Monthly"/>
    <s v="NEUGEN - Run &amp; Operate"/>
    <s v="No review required. Project is closed as suggested by sreeja"/>
    <m/>
    <s v="21502"/>
  </r>
  <r>
    <s v="NHPRI"/>
    <x v="89"/>
    <x v="1"/>
    <s v="(M) -Asha_x000a_(O) - "/>
    <n v="60"/>
    <m/>
    <x v="1"/>
    <x v="3"/>
    <m/>
    <m/>
    <m/>
    <m/>
    <m/>
    <m/>
    <m/>
    <m/>
    <m/>
    <s v="NA"/>
    <x v="1"/>
    <m/>
    <m/>
    <m/>
    <m/>
    <m/>
    <s v="N"/>
    <n v="0"/>
    <m/>
    <m/>
    <m/>
    <s v="Y"/>
    <s v="Y"/>
    <m/>
    <m/>
    <s v="Asha Pallan"/>
    <m/>
    <m/>
    <m/>
    <m/>
    <d v="2019-12-23T00:00:00"/>
    <s v="Ramesh Bhuyan"/>
    <s v="Monthly"/>
    <s v="NHPRI - RPA"/>
    <s v="No reviews in Jan'20 as suggested by Laksh_x000a_"/>
    <m/>
    <s v="22112"/>
  </r>
  <r>
    <s v="Optum Insight"/>
    <x v="90"/>
    <x v="1"/>
    <s v="(M) - Irfan_x000a_(O) - Vinitha"/>
    <n v="60"/>
    <m/>
    <x v="1"/>
    <x v="13"/>
    <m/>
    <m/>
    <m/>
    <m/>
    <m/>
    <m/>
    <m/>
    <m/>
    <m/>
    <s v="NA"/>
    <x v="1"/>
    <m/>
    <m/>
    <m/>
    <m/>
    <m/>
    <s v="N"/>
    <n v="0"/>
    <m/>
    <m/>
    <m/>
    <s v="NA"/>
    <s v="NA"/>
    <m/>
    <m/>
    <s v="Irfan Ahmed Dalwale, Vinitha Shama Rao"/>
    <s v="Vinitha Shama Rao"/>
    <m/>
    <s v="Vinitha Shama Rao"/>
    <s v=".Net, SQL"/>
    <s v="NA"/>
    <s v="Smita Ramtekkar "/>
    <s v="Quaterly"/>
    <s v="AIM - DT Payor"/>
    <s v="Last review: 12 Nov"/>
    <m/>
    <n v="2"/>
  </r>
  <r>
    <s v="Optum Insight"/>
    <x v="90"/>
    <x v="4"/>
    <s v="(M) - Kavitha_x000a_(O) - Irfan"/>
    <n v="60"/>
    <m/>
    <x v="1"/>
    <x v="36"/>
    <m/>
    <m/>
    <m/>
    <m/>
    <m/>
    <m/>
    <m/>
    <m/>
    <m/>
    <s v="NA"/>
    <x v="1"/>
    <m/>
    <m/>
    <m/>
    <m/>
    <m/>
    <s v="N"/>
    <n v="0"/>
    <m/>
    <m/>
    <m/>
    <m/>
    <m/>
    <s v="Y"/>
    <m/>
    <s v="Irfan Ahmed Dalwale, Vinitha Shama Rao"/>
    <s v="Vinitha Shama Rao"/>
    <m/>
    <s v="Vinitha Shama Rao"/>
    <s v=".Net, SQL"/>
    <d v="2019-12-09T00:00:00"/>
    <s v="Linson Augustine"/>
    <s v="Quaterly"/>
    <s v="AIM - DT Payor"/>
    <s v="Last review : in Sep'19 next review Dec'19"/>
    <m/>
    <n v="2"/>
  </r>
  <r>
    <s v="OPTUM KBPO"/>
    <x v="91"/>
    <x v="1"/>
    <s v="(M) - Som Subhra Chakraborty, Vasudevan Manavalan, Arnab Choudhary_x000a_(O) - Arnab Choudhary"/>
    <n v="60"/>
    <m/>
    <x v="1"/>
    <x v="13"/>
    <m/>
    <m/>
    <m/>
    <m/>
    <m/>
    <m/>
    <m/>
    <m/>
    <m/>
    <s v="NA"/>
    <x v="1"/>
    <m/>
    <m/>
    <m/>
    <m/>
    <m/>
    <s v="N"/>
    <n v="0"/>
    <m/>
    <m/>
    <m/>
    <s v="NA"/>
    <s v="NA"/>
    <m/>
    <m/>
    <s v="Som Subhra Chakraborty, Vasudevan Manavalan"/>
    <s v="Arnab Chowdhury"/>
    <m/>
    <s v="Arnab Roy Chowdhury"/>
    <m/>
    <s v="NA"/>
    <s v="Smita Ramtekkar "/>
    <s v="Quaterly"/>
    <s v="OPTUM - UHC Claims"/>
    <s v="5F - Snooze only, Last Review: 12 Nov"/>
    <m/>
    <n v="121"/>
  </r>
  <r>
    <s v="PARAMOUNT"/>
    <x v="92"/>
    <x v="3"/>
    <s v="(M)-Venkat Avula,(O)Seema,Saradhi"/>
    <m/>
    <m/>
    <x v="8"/>
    <x v="18"/>
    <m/>
    <m/>
    <s v="Y"/>
    <s v="Y"/>
    <m/>
    <m/>
    <m/>
    <m/>
    <m/>
    <d v="2020-01-23T00:00:00"/>
    <x v="7"/>
    <m/>
    <m/>
    <m/>
    <m/>
    <m/>
    <m/>
    <m/>
    <m/>
    <m/>
    <m/>
    <m/>
    <m/>
    <m/>
    <m/>
    <m/>
    <m/>
    <m/>
    <m/>
    <m/>
    <m/>
    <m/>
    <m/>
    <m/>
    <m/>
    <m/>
    <m/>
  </r>
  <r>
    <s v="PARAMOUNT"/>
    <x v="92"/>
    <x v="1"/>
    <s v="(M) - Seema Nayal,Saradhi_x000a_(O) - Hariprasad Reddy Elavarthi"/>
    <n v="60"/>
    <d v="2019-09-24T00:00:00"/>
    <x v="2"/>
    <x v="3"/>
    <m/>
    <m/>
    <s v="Y"/>
    <s v="Y"/>
    <s v="Y"/>
    <m/>
    <m/>
    <m/>
    <m/>
    <d v="2020-01-13T00:00:00"/>
    <x v="4"/>
    <m/>
    <m/>
    <m/>
    <m/>
    <m/>
    <s v="N"/>
    <n v="0"/>
    <m/>
    <m/>
    <m/>
    <s v="Y"/>
    <s v="Y"/>
    <m/>
    <m/>
    <s v="Pravin Keasavan"/>
    <m/>
    <m/>
    <m/>
    <m/>
    <d v="2019-12-27T00:00:00"/>
    <s v="Ramesh Bhuyan"/>
    <m/>
    <m/>
    <m/>
    <m/>
    <s v="22146"/>
  </r>
  <r>
    <s v="PARAMOUNT"/>
    <x v="92"/>
    <x v="1"/>
    <s v="(M) - Seema Nayal,Saradhi_x000a_(O) - Hariprasad Reddy Elavarthi"/>
    <n v="60"/>
    <d v="2019-09-24T00:00:00"/>
    <x v="11"/>
    <x v="3"/>
    <m/>
    <m/>
    <s v="Y"/>
    <s v="Y"/>
    <m/>
    <m/>
    <m/>
    <m/>
    <m/>
    <d v="2020-01-28T00:00:00"/>
    <x v="5"/>
    <m/>
    <m/>
    <m/>
    <m/>
    <m/>
    <s v="N"/>
    <n v="0"/>
    <m/>
    <m/>
    <m/>
    <s v="Y"/>
    <s v="Y"/>
    <m/>
    <m/>
    <s v="Pravin Keasavan"/>
    <m/>
    <m/>
    <m/>
    <m/>
    <d v="2019-12-13T00:00:00"/>
    <s v="Ramesh Bhuyan"/>
    <m/>
    <m/>
    <m/>
    <m/>
    <s v="22146"/>
  </r>
  <r>
    <s v="PRA"/>
    <x v="93"/>
    <x v="1"/>
    <s v="(M) Pavan,Akhil"/>
    <n v="60"/>
    <m/>
    <x v="1"/>
    <x v="12"/>
    <m/>
    <m/>
    <m/>
    <m/>
    <m/>
    <m/>
    <m/>
    <m/>
    <m/>
    <s v="NA"/>
    <x v="1"/>
    <m/>
    <m/>
    <m/>
    <m/>
    <m/>
    <s v="N"/>
    <n v="0"/>
    <m/>
    <m/>
    <m/>
    <m/>
    <m/>
    <m/>
    <m/>
    <m/>
    <m/>
    <m/>
    <m/>
    <m/>
    <d v="2019-12-18T00:00:00"/>
    <s v="Ramesh Bhuyan"/>
    <m/>
    <m/>
    <m/>
    <m/>
    <m/>
  </r>
  <r>
    <s v="R1"/>
    <x v="94"/>
    <x v="1"/>
    <m/>
    <n v="60"/>
    <m/>
    <x v="11"/>
    <x v="3"/>
    <m/>
    <m/>
    <m/>
    <m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</r>
  <r>
    <s v="R1"/>
    <x v="95"/>
    <x v="8"/>
    <m/>
    <n v="90"/>
    <m/>
    <x v="2"/>
    <x v="3"/>
    <m/>
    <m/>
    <s v="Y"/>
    <s v="Y"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</r>
  <r>
    <s v="R1"/>
    <x v="95"/>
    <x v="1"/>
    <m/>
    <n v="60"/>
    <m/>
    <x v="11"/>
    <x v="3"/>
    <m/>
    <m/>
    <m/>
    <m/>
    <m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</r>
  <r>
    <s v="R1"/>
    <x v="96"/>
    <x v="4"/>
    <s v="(M) - George John_x000a_(O) - Somya Jaiswal"/>
    <n v="60"/>
    <m/>
    <x v="0"/>
    <x v="10"/>
    <s v="Ramesh Bhuyan"/>
    <m/>
    <s v="Y"/>
    <s v="Y"/>
    <s v="Y"/>
    <m/>
    <m/>
    <m/>
    <m/>
    <d v="2020-01-16T00:00:00"/>
    <x v="2"/>
    <d v="2020-01-21T00:00:00"/>
    <m/>
    <m/>
    <m/>
    <m/>
    <s v="Y"/>
    <n v="1"/>
    <s v="Reschduling as requested by Naresh as team busy with PI planing"/>
    <m/>
    <m/>
    <m/>
    <m/>
    <s v="Y"/>
    <m/>
    <s v="Naresh Jindam"/>
    <s v="Somya Jaiswal"/>
    <m/>
    <s v="Kshitij Shah"/>
    <m/>
    <d v="2019-12-16T00:00:00"/>
    <s v="Samanth Bapu"/>
    <s v="Monthly"/>
    <m/>
    <m/>
    <m/>
    <s v="22021"/>
  </r>
  <r>
    <s v="R1"/>
    <x v="97"/>
    <x v="4"/>
    <s v="(M) - MD Javed_x000a_(O) - Somya Jaiswal"/>
    <n v="60"/>
    <d v="2019-09-16T00:00:00"/>
    <x v="0"/>
    <x v="10"/>
    <m/>
    <m/>
    <s v="Y"/>
    <s v="Y"/>
    <s v="Y"/>
    <m/>
    <m/>
    <m/>
    <m/>
    <d v="2020-01-16T00:00:00"/>
    <x v="0"/>
    <d v="2020-01-20T00:00:00"/>
    <m/>
    <m/>
    <m/>
    <m/>
    <s v="Y"/>
    <n v="1"/>
    <s v="Reschduling as requested by Naresh as team busy with PI planing"/>
    <m/>
    <m/>
    <m/>
    <m/>
    <s v="Y"/>
    <m/>
    <s v="Naresh Jindam"/>
    <s v="Somya Jaiswal"/>
    <m/>
    <s v="Kshitij Shah"/>
    <m/>
    <d v="2019-12-17T00:00:00"/>
    <s v="Samanth Bapu"/>
    <s v="Monthly"/>
    <m/>
    <m/>
    <m/>
    <s v="22104"/>
  </r>
  <r>
    <s v="R1"/>
    <x v="98"/>
    <x v="0"/>
    <s v="(M) - Monisha Karuppannan, Vinay Shekar , Pratyush_x000a_(O) -Somya Jaiswal"/>
    <n v="60"/>
    <m/>
    <x v="0"/>
    <x v="9"/>
    <m/>
    <m/>
    <s v="Y"/>
    <s v="Y"/>
    <s v="Y"/>
    <d v="2020-01-21T00:00:00"/>
    <m/>
    <m/>
    <m/>
    <d v="2020-01-16T00:00:00"/>
    <x v="2"/>
    <d v="2020-01-17T00:00:00"/>
    <d v="2020-01-21T00:00:00"/>
    <m/>
    <m/>
    <m/>
    <s v="Y"/>
    <n v="2"/>
    <s v="Reschduling as requested by Guarav as As Gaurav may take a day off that day,Reschduling as requested by Naresh as team busy with PI planing"/>
    <m/>
    <m/>
    <m/>
    <m/>
    <m/>
    <m/>
    <s v="Naresh Jindam"/>
    <s v="Somya Jaiswal"/>
    <m/>
    <s v="Kshitij Shah"/>
    <m/>
    <d v="2019-12-17T00:00:00"/>
    <s v="Gaurav Srivastava"/>
    <s v="Monthly"/>
    <m/>
    <m/>
    <m/>
    <m/>
  </r>
  <r>
    <s v="R1"/>
    <x v="99"/>
    <x v="3"/>
    <s v="(M) - Suraj Kuppanatti_x000a_(O) -Naresh Jindam"/>
    <n v="60"/>
    <m/>
    <x v="17"/>
    <x v="18"/>
    <s v="Ramesh Bhuyan"/>
    <m/>
    <s v="Y"/>
    <s v="Y"/>
    <s v="Y"/>
    <d v="2020-01-20T00:00:00"/>
    <m/>
    <d v="2020-01-21T00:00:00"/>
    <d v="2020-01-21T00:00:00"/>
    <d v="2020-01-08T00:00:00"/>
    <x v="21"/>
    <m/>
    <m/>
    <m/>
    <m/>
    <m/>
    <s v="N"/>
    <n v="0"/>
    <m/>
    <m/>
    <m/>
    <m/>
    <m/>
    <m/>
    <m/>
    <s v="Naresh Jindam"/>
    <s v="Somya Jaiswal"/>
    <m/>
    <s v="Kshitij Shah"/>
    <m/>
    <d v="2019-12-12T00:00:00"/>
    <s v="Ronak Sanghavi"/>
    <s v="Monthly"/>
    <s v="R1 - EMS - Eligibility"/>
    <m/>
    <n v="0.6"/>
    <s v="22104"/>
  </r>
  <r>
    <s v="R1"/>
    <x v="100"/>
    <x v="3"/>
    <s v="(M) - Praveen Paralashettar_x000a_(O) -Naresh Jindam"/>
    <n v="60"/>
    <m/>
    <x v="17"/>
    <x v="18"/>
    <s v="Ramesh Bhuyan"/>
    <m/>
    <s v="Y"/>
    <s v="Y"/>
    <s v="Y"/>
    <d v="2020-01-20T00:00:00"/>
    <m/>
    <d v="2020-01-21T00:00:00"/>
    <d v="2020-01-21T00:00:00"/>
    <d v="2020-01-08T00:00:00"/>
    <x v="21"/>
    <m/>
    <m/>
    <m/>
    <m/>
    <m/>
    <s v="N"/>
    <n v="0"/>
    <m/>
    <m/>
    <m/>
    <m/>
    <m/>
    <m/>
    <m/>
    <s v="Naresh Jindam"/>
    <s v="Somya Jaiswal"/>
    <m/>
    <s v="Kshitij Shah"/>
    <m/>
    <d v="2019-12-17T00:00:00"/>
    <s v="Ronak Sanghavi"/>
    <s v="Monthly"/>
    <s v="R1 - EMS - Eligibility"/>
    <m/>
    <n v="0.6"/>
    <s v="22021"/>
  </r>
  <r>
    <s v="Rocky Mountain Health Plan"/>
    <x v="101"/>
    <x v="1"/>
    <s v="(M) - Pradeep Ramakrishna_x000a_(O) - Irfan Dalwale"/>
    <n v="30"/>
    <m/>
    <x v="1"/>
    <x v="13"/>
    <m/>
    <m/>
    <m/>
    <m/>
    <m/>
    <m/>
    <m/>
    <m/>
    <m/>
    <s v="NA"/>
    <x v="1"/>
    <m/>
    <m/>
    <m/>
    <m/>
    <m/>
    <s v="N"/>
    <n v="0"/>
    <m/>
    <m/>
    <m/>
    <s v="NA"/>
    <s v="NA"/>
    <m/>
    <m/>
    <s v="Vinitha Shama Rao"/>
    <s v="Vinitha Shama Rao"/>
    <m/>
    <s v="Chirag Shah"/>
    <s v=".Net"/>
    <s v="NA"/>
    <s v="Smita Ramtekkar "/>
    <s v="Quaterly"/>
    <s v="RMHP - Facets Support"/>
    <s v="Once in two months, last review: 13 Nov"/>
    <m/>
    <s v="21357"/>
  </r>
  <r>
    <s v="Rocky Mountain Health Plan"/>
    <x v="101"/>
    <x v="4"/>
    <s v="(M) - Jishna_x000a_(O) - Vinitha"/>
    <n v="60"/>
    <m/>
    <x v="1"/>
    <x v="36"/>
    <m/>
    <m/>
    <m/>
    <m/>
    <m/>
    <m/>
    <m/>
    <m/>
    <m/>
    <s v="NA"/>
    <x v="1"/>
    <m/>
    <m/>
    <m/>
    <m/>
    <m/>
    <s v="N"/>
    <n v="0"/>
    <m/>
    <m/>
    <m/>
    <m/>
    <m/>
    <s v="Y"/>
    <m/>
    <s v="Vinitha Shama Rao"/>
    <s v="Vinitha Shama Rao"/>
    <m/>
    <s v="Chirag Shah"/>
    <s v=".Net"/>
    <d v="2019-12-10T00:00:00"/>
    <s v="Linson Augustine"/>
    <s v="Quaterly"/>
    <s v="RMHP - Facets Support"/>
    <s v="Last review : in Sep'19 next review Dec'19"/>
    <m/>
    <s v="21357"/>
  </r>
  <r>
    <s v="SAS Solutions"/>
    <x v="102"/>
    <x v="1"/>
    <s v="(M) - Sukalyan Bhattacharyya &amp; Arnab C, Vasu, Seema_x000a_(O) - "/>
    <n v="45"/>
    <s v="Not  Applicable"/>
    <x v="1"/>
    <x v="13"/>
    <m/>
    <m/>
    <m/>
    <m/>
    <m/>
    <m/>
    <m/>
    <m/>
    <m/>
    <s v="NA"/>
    <x v="1"/>
    <m/>
    <m/>
    <m/>
    <m/>
    <m/>
    <s v="N"/>
    <n v="0"/>
    <m/>
    <m/>
    <m/>
    <s v="NA"/>
    <s v="NA"/>
    <m/>
    <m/>
    <s v="Seema Revanasiddappa Tonashyal"/>
    <s v="Arnab Chowdhury"/>
    <m/>
    <s v="Arnab Chowdhury"/>
    <m/>
    <s v="NA"/>
    <s v="Smita Ramtekkar "/>
    <s v="Quaterly"/>
    <s v="SAS - Edit Research"/>
    <s v="Last review : 13 Nov"/>
    <m/>
    <s v="21630"/>
  </r>
  <r>
    <s v="TEAMHEALTH "/>
    <x v="103"/>
    <x v="1"/>
    <s v="(M) - Mohnish_x000a_(O) - Pampan"/>
    <n v="45"/>
    <m/>
    <x v="1"/>
    <x v="12"/>
    <m/>
    <m/>
    <m/>
    <m/>
    <m/>
    <m/>
    <m/>
    <m/>
    <m/>
    <s v="NA"/>
    <x v="1"/>
    <m/>
    <m/>
    <m/>
    <m/>
    <m/>
    <s v="N"/>
    <n v="0"/>
    <m/>
    <m/>
    <m/>
    <s v="Y"/>
    <s v="Y"/>
    <m/>
    <m/>
    <s v="Monish Pandya"/>
    <m/>
    <m/>
    <m/>
    <m/>
    <d v="2019-12-12T00:00:00"/>
    <s v="Ramesh Bhuyan"/>
    <m/>
    <m/>
    <m/>
    <m/>
    <s v="22029"/>
  </r>
  <r>
    <s v="TEAMHEALTH "/>
    <x v="104"/>
    <x v="1"/>
    <s v="(M) - Vijay Murthy_x000a_(O) - "/>
    <n v="45"/>
    <d v="2019-09-13T00:00:00"/>
    <x v="1"/>
    <x v="12"/>
    <m/>
    <m/>
    <m/>
    <m/>
    <m/>
    <m/>
    <m/>
    <m/>
    <m/>
    <s v="NA"/>
    <x v="1"/>
    <m/>
    <m/>
    <m/>
    <m/>
    <m/>
    <s v="N"/>
    <n v="0"/>
    <m/>
    <m/>
    <m/>
    <s v="Y"/>
    <s v="Y"/>
    <m/>
    <m/>
    <s v="Vijay Murthy"/>
    <m/>
    <m/>
    <m/>
    <m/>
    <d v="2019-12-24T00:00:00"/>
    <s v="Ramesh Bhuyan"/>
    <m/>
    <m/>
    <m/>
    <m/>
    <s v="22082"/>
  </r>
  <r>
    <s v="TEAMHEALTH "/>
    <x v="103"/>
    <x v="4"/>
    <s v="(M) - Mohnish, Prasant Halba_x000a_(O) - Pampan"/>
    <n v="60"/>
    <m/>
    <x v="1"/>
    <x v="10"/>
    <m/>
    <m/>
    <m/>
    <m/>
    <m/>
    <m/>
    <m/>
    <m/>
    <m/>
    <s v="NA"/>
    <x v="1"/>
    <m/>
    <m/>
    <m/>
    <m/>
    <m/>
    <s v="N"/>
    <n v="0"/>
    <m/>
    <m/>
    <m/>
    <m/>
    <m/>
    <s v="Y"/>
    <m/>
    <s v="Monoish Pandya"/>
    <m/>
    <m/>
    <m/>
    <m/>
    <d v="2019-12-09T00:00:00"/>
    <s v="Samanth Bapu"/>
    <m/>
    <m/>
    <m/>
    <m/>
    <s v="22029"/>
  </r>
  <r>
    <s v="TEAMHEALTH "/>
    <x v="104"/>
    <x v="4"/>
    <s v="(M) - Bhavinkumar Patel_x000a_(O) - Vijay"/>
    <n v="60"/>
    <d v="2019-09-24T00:00:00"/>
    <x v="1"/>
    <x v="10"/>
    <m/>
    <m/>
    <m/>
    <m/>
    <m/>
    <m/>
    <m/>
    <m/>
    <m/>
    <s v="NA"/>
    <x v="1"/>
    <m/>
    <m/>
    <m/>
    <m/>
    <m/>
    <s v="N"/>
    <n v="0"/>
    <m/>
    <m/>
    <m/>
    <m/>
    <m/>
    <s v="Y"/>
    <m/>
    <s v="Vijay  Murthy"/>
    <m/>
    <m/>
    <m/>
    <m/>
    <d v="2019-12-02T00:00:00"/>
    <s v="Samanth Bapu"/>
    <s v="Monthly"/>
    <m/>
    <m/>
    <m/>
    <s v="22082"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  <r>
    <m/>
    <x v="105"/>
    <x v="17"/>
    <m/>
    <m/>
    <m/>
    <x v="16"/>
    <x v="1"/>
    <m/>
    <m/>
    <m/>
    <m/>
    <m/>
    <m/>
    <m/>
    <m/>
    <m/>
    <d v="1899-12-30T00:00:00"/>
    <x v="19"/>
    <m/>
    <m/>
    <m/>
    <m/>
    <m/>
    <s v="N"/>
    <n v="0"/>
    <m/>
    <m/>
    <m/>
    <m/>
    <m/>
    <m/>
    <m/>
    <m/>
    <m/>
    <m/>
    <m/>
    <m/>
    <d v="1899-12-30T00:00: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I37" firstHeaderRow="2" firstDataRow="2" firstDataCol="3" rowPageCount="1" colPageCount="1"/>
  <pivotFields count="45">
    <pivotField compact="0" outline="0" showAll="0"/>
    <pivotField axis="axisRow" compact="0" outline="0" showAll="0" defaultSubtotal="0">
      <items count="113">
        <item x="2"/>
        <item x="3"/>
        <item x="7"/>
        <item x="8"/>
        <item x="0"/>
        <item x="9"/>
        <item x="4"/>
        <item x="5"/>
        <item x="14"/>
        <item x="11"/>
        <item x="10"/>
        <item x="6"/>
        <item x="13"/>
        <item x="15"/>
        <item x="1"/>
        <item x="16"/>
        <item x="12"/>
        <item x="21"/>
        <item x="90"/>
        <item x="18"/>
        <item x="19"/>
        <item x="17"/>
        <item x="20"/>
        <item x="22"/>
        <item x="26"/>
        <item x="27"/>
        <item x="28"/>
        <item x="29"/>
        <item x="30"/>
        <item x="31"/>
        <item x="23"/>
        <item x="42"/>
        <item x="35"/>
        <item x="44"/>
        <item x="33"/>
        <item x="43"/>
        <item x="47"/>
        <item x="46"/>
        <item x="45"/>
        <item x="34"/>
        <item x="32"/>
        <item x="38"/>
        <item x="41"/>
        <item x="39"/>
        <item x="36"/>
        <item x="48"/>
        <item x="37"/>
        <item x="40"/>
        <item x="49"/>
        <item x="50"/>
        <item x="54"/>
        <item x="55"/>
        <item x="58"/>
        <item x="56"/>
        <item x="62"/>
        <item x="65"/>
        <item x="63"/>
        <item x="57"/>
        <item x="66"/>
        <item x="64"/>
        <item x="59"/>
        <item m="1" x="106"/>
        <item x="51"/>
        <item x="53"/>
        <item x="67"/>
        <item x="52"/>
        <item x="61"/>
        <item x="24"/>
        <item x="71"/>
        <item x="69"/>
        <item x="68"/>
        <item x="70"/>
        <item x="25"/>
        <item x="72"/>
        <item x="73"/>
        <item x="74"/>
        <item x="75"/>
        <item x="83"/>
        <item x="80"/>
        <item x="81"/>
        <item x="76"/>
        <item x="82"/>
        <item x="84"/>
        <item x="77"/>
        <item x="78"/>
        <item x="79"/>
        <item m="1" x="111"/>
        <item m="1" x="110"/>
        <item x="87"/>
        <item x="86"/>
        <item m="1" x="107"/>
        <item m="1" x="112"/>
        <item m="1" x="109"/>
        <item x="88"/>
        <item x="89"/>
        <item x="91"/>
        <item x="92"/>
        <item x="93"/>
        <item x="99"/>
        <item x="96"/>
        <item x="100"/>
        <item x="98"/>
        <item x="97"/>
        <item m="1" x="108"/>
        <item x="94"/>
        <item x="101"/>
        <item x="102"/>
        <item x="103"/>
        <item x="104"/>
        <item x="105"/>
        <item x="95"/>
        <item x="85"/>
        <item x="60"/>
      </items>
    </pivotField>
    <pivotField axis="axisRow" compact="0" outline="0" showAll="0" defaultSubtotal="0">
      <items count="18">
        <item x="7"/>
        <item x="3"/>
        <item x="6"/>
        <item x="10"/>
        <item x="1"/>
        <item x="2"/>
        <item x="13"/>
        <item x="0"/>
        <item x="9"/>
        <item x="5"/>
        <item x="4"/>
        <item x="11"/>
        <item x="14"/>
        <item x="15"/>
        <item x="16"/>
        <item x="12"/>
        <item x="17"/>
        <item x="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sd="0" x="1"/>
        <item x="9"/>
        <item x="15"/>
        <item x="4"/>
        <item x="17"/>
        <item x="14"/>
        <item x="12"/>
        <item x="2"/>
        <item x="3"/>
        <item x="0"/>
        <item x="10"/>
        <item x="18"/>
        <item x="13"/>
        <item x="6"/>
        <item x="8"/>
        <item x="7"/>
        <item x="5"/>
        <item x="11"/>
        <item x="16"/>
      </items>
    </pivotField>
    <pivotField axis="axisPage" compact="0" outline="0" showAll="0" defaultSubtotal="0">
      <items count="38">
        <item x="33"/>
        <item x="7"/>
        <item x="34"/>
        <item x="32"/>
        <item x="0"/>
        <item x="8"/>
        <item x="15"/>
        <item x="9"/>
        <item x="31"/>
        <item x="16"/>
        <item x="35"/>
        <item x="12"/>
        <item x="36"/>
        <item x="17"/>
        <item x="30"/>
        <item x="27"/>
        <item x="3"/>
        <item x="23"/>
        <item x="28"/>
        <item x="18"/>
        <item x="4"/>
        <item x="2"/>
        <item x="5"/>
        <item x="10"/>
        <item x="26"/>
        <item x="22"/>
        <item x="11"/>
        <item m="1" x="37"/>
        <item x="14"/>
        <item x="13"/>
        <item x="24"/>
        <item x="29"/>
        <item x="21"/>
        <item x="19"/>
        <item x="20"/>
        <item x="25"/>
        <item x="6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24">
        <item x="1"/>
        <item x="18"/>
        <item x="19"/>
        <item x="20"/>
        <item x="3"/>
        <item x="13"/>
        <item x="21"/>
        <item x="16"/>
        <item x="17"/>
        <item x="4"/>
        <item x="15"/>
        <item x="12"/>
        <item x="9"/>
        <item x="0"/>
        <item x="2"/>
        <item x="7"/>
        <item x="10"/>
        <item x="11"/>
        <item x="5"/>
        <item m="1" x="23"/>
        <item x="14"/>
        <item x="6"/>
        <item x="8"/>
        <item x="2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6"/>
    <field x="2"/>
    <field x="1"/>
  </rowFields>
  <rowItems count="32">
    <i>
      <x/>
    </i>
    <i>
      <x v="3"/>
      <x/>
      <x v="17"/>
    </i>
    <i r="1">
      <x v="4"/>
      <x v="3"/>
    </i>
    <i r="2">
      <x v="27"/>
    </i>
    <i r="2">
      <x v="48"/>
    </i>
    <i r="2">
      <x v="65"/>
    </i>
    <i r="2">
      <x v="74"/>
    </i>
    <i r="1">
      <x v="17"/>
      <x v="77"/>
    </i>
    <i>
      <x v="7"/>
      <x v="4"/>
      <x v="46"/>
    </i>
    <i r="2">
      <x v="75"/>
    </i>
    <i r="2">
      <x v="76"/>
    </i>
    <i r="2">
      <x v="96"/>
    </i>
    <i r="1">
      <x v="6"/>
      <x v="49"/>
    </i>
    <i r="1">
      <x v="17"/>
      <x v="110"/>
    </i>
    <i>
      <x v="8"/>
      <x v="5"/>
      <x v="39"/>
    </i>
    <i>
      <x v="14"/>
      <x/>
      <x v="23"/>
    </i>
    <i r="1">
      <x v="6"/>
      <x v="112"/>
    </i>
    <i>
      <x v="15"/>
      <x/>
      <x v="30"/>
    </i>
    <i r="2">
      <x v="67"/>
    </i>
    <i r="1">
      <x v="4"/>
      <x v="47"/>
    </i>
    <i r="2">
      <x v="65"/>
    </i>
    <i>
      <x v="16"/>
      <x/>
      <x v="72"/>
    </i>
    <i r="1">
      <x v="4"/>
      <x v="3"/>
    </i>
    <i r="2">
      <x v="27"/>
    </i>
    <i r="2">
      <x v="48"/>
    </i>
    <i r="2">
      <x v="74"/>
    </i>
    <i r="1">
      <x v="5"/>
      <x v="19"/>
    </i>
    <i>
      <x v="17"/>
      <x v="4"/>
      <x v="75"/>
    </i>
    <i r="2">
      <x v="96"/>
    </i>
    <i r="2">
      <x v="104"/>
    </i>
    <i r="2">
      <x v="110"/>
    </i>
    <i t="grand">
      <x/>
    </i>
  </rowItems>
  <colItems count="1">
    <i/>
  </colItems>
  <pageFields count="1">
    <pageField fld="7" item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riyanta.Bag@emids.com" TargetMode="External"/><Relationship Id="rId1" Type="http://schemas.openxmlformats.org/officeDocument/2006/relationships/hyperlink" Target="mailto:Joshni.Pitchuka@emi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7"/>
  <sheetViews>
    <sheetView topLeftCell="A7" workbookViewId="0">
      <selection activeCell="B22" sqref="B22"/>
    </sheetView>
  </sheetViews>
  <sheetFormatPr defaultRowHeight="15" x14ac:dyDescent="0.25"/>
  <cols>
    <col min="1" max="1" width="23.140625" customWidth="1"/>
    <col min="2" max="2" width="16.42578125" customWidth="1"/>
    <col min="3" max="3" width="63.5703125" bestFit="1" customWidth="1"/>
    <col min="4" max="13" width="32" bestFit="1" customWidth="1"/>
    <col min="14" max="14" width="11.28515625" bestFit="1" customWidth="1"/>
  </cols>
  <sheetData>
    <row r="2" spans="1:3" x14ac:dyDescent="0.25">
      <c r="A2" s="37" t="s">
        <v>18</v>
      </c>
      <c r="B2" t="s">
        <v>50</v>
      </c>
    </row>
    <row r="5" spans="1:3" x14ac:dyDescent="0.25">
      <c r="A5" s="37" t="s">
        <v>796</v>
      </c>
      <c r="B5" s="37" t="s">
        <v>14</v>
      </c>
      <c r="C5" s="37" t="s">
        <v>13</v>
      </c>
    </row>
    <row r="6" spans="1:3" x14ac:dyDescent="0.25">
      <c r="A6" t="s">
        <v>79</v>
      </c>
    </row>
    <row r="7" spans="1:3" x14ac:dyDescent="0.25">
      <c r="A7" s="40">
        <v>43837</v>
      </c>
      <c r="B7" t="s">
        <v>117</v>
      </c>
      <c r="C7" t="s">
        <v>118</v>
      </c>
    </row>
    <row r="8" spans="1:3" x14ac:dyDescent="0.25">
      <c r="B8" t="s">
        <v>59</v>
      </c>
      <c r="C8" t="s">
        <v>536</v>
      </c>
    </row>
    <row r="9" spans="1:3" x14ac:dyDescent="0.25">
      <c r="C9" t="s">
        <v>694</v>
      </c>
    </row>
    <row r="10" spans="1:3" x14ac:dyDescent="0.25">
      <c r="C10" t="s">
        <v>671</v>
      </c>
    </row>
    <row r="11" spans="1:3" x14ac:dyDescent="0.25">
      <c r="C11" t="s">
        <v>649</v>
      </c>
    </row>
    <row r="12" spans="1:3" x14ac:dyDescent="0.25">
      <c r="C12" t="s">
        <v>571</v>
      </c>
    </row>
    <row r="13" spans="1:3" x14ac:dyDescent="0.25">
      <c r="B13" t="s">
        <v>804</v>
      </c>
      <c r="C13" t="s">
        <v>673</v>
      </c>
    </row>
    <row r="14" spans="1:3" x14ac:dyDescent="0.25">
      <c r="A14" s="40">
        <v>43843</v>
      </c>
      <c r="B14" t="s">
        <v>59</v>
      </c>
      <c r="C14" t="s">
        <v>639</v>
      </c>
    </row>
    <row r="15" spans="1:3" x14ac:dyDescent="0.25">
      <c r="C15" t="s">
        <v>633</v>
      </c>
    </row>
    <row r="16" spans="1:3" x14ac:dyDescent="0.25">
      <c r="C16" t="s">
        <v>667</v>
      </c>
    </row>
    <row r="17" spans="1:3" x14ac:dyDescent="0.25">
      <c r="C17" t="s">
        <v>542</v>
      </c>
    </row>
    <row r="18" spans="1:3" x14ac:dyDescent="0.25">
      <c r="B18" t="s">
        <v>791</v>
      </c>
      <c r="C18" t="s">
        <v>793</v>
      </c>
    </row>
    <row r="19" spans="1:3" x14ac:dyDescent="0.25">
      <c r="B19" t="s">
        <v>804</v>
      </c>
      <c r="C19" t="s">
        <v>797</v>
      </c>
    </row>
    <row r="20" spans="1:3" x14ac:dyDescent="0.25">
      <c r="A20" s="40">
        <v>43844</v>
      </c>
      <c r="B20" t="s">
        <v>42</v>
      </c>
      <c r="C20" t="s">
        <v>171</v>
      </c>
    </row>
    <row r="21" spans="1:3" x14ac:dyDescent="0.25">
      <c r="A21" s="40">
        <v>43853</v>
      </c>
      <c r="B21" t="s">
        <v>117</v>
      </c>
      <c r="C21" t="s">
        <v>125</v>
      </c>
    </row>
    <row r="22" spans="1:3" x14ac:dyDescent="0.25">
      <c r="B22" t="s">
        <v>791</v>
      </c>
      <c r="C22" t="s">
        <v>880</v>
      </c>
    </row>
    <row r="23" spans="1:3" x14ac:dyDescent="0.25">
      <c r="A23" s="40">
        <v>43854</v>
      </c>
      <c r="B23" t="s">
        <v>117</v>
      </c>
      <c r="C23" t="s">
        <v>685</v>
      </c>
    </row>
    <row r="24" spans="1:3" x14ac:dyDescent="0.25">
      <c r="C24" t="s">
        <v>121</v>
      </c>
    </row>
    <row r="25" spans="1:3" x14ac:dyDescent="0.25">
      <c r="B25" t="s">
        <v>59</v>
      </c>
      <c r="C25" t="s">
        <v>690</v>
      </c>
    </row>
    <row r="26" spans="1:3" x14ac:dyDescent="0.25">
      <c r="C26" t="s">
        <v>649</v>
      </c>
    </row>
    <row r="27" spans="1:3" x14ac:dyDescent="0.25">
      <c r="A27" s="40">
        <v>43857</v>
      </c>
      <c r="B27" t="s">
        <v>117</v>
      </c>
      <c r="C27" t="s">
        <v>683</v>
      </c>
    </row>
    <row r="28" spans="1:3" x14ac:dyDescent="0.25">
      <c r="B28" t="s">
        <v>59</v>
      </c>
      <c r="C28" t="s">
        <v>536</v>
      </c>
    </row>
    <row r="29" spans="1:3" x14ac:dyDescent="0.25">
      <c r="C29" t="s">
        <v>694</v>
      </c>
    </row>
    <row r="30" spans="1:3" x14ac:dyDescent="0.25">
      <c r="C30" t="s">
        <v>671</v>
      </c>
    </row>
    <row r="31" spans="1:3" x14ac:dyDescent="0.25">
      <c r="C31" t="s">
        <v>571</v>
      </c>
    </row>
    <row r="32" spans="1:3" x14ac:dyDescent="0.25">
      <c r="B32" t="s">
        <v>42</v>
      </c>
      <c r="C32" t="s">
        <v>89</v>
      </c>
    </row>
    <row r="33" spans="1:3" x14ac:dyDescent="0.25">
      <c r="A33" s="40">
        <v>43858</v>
      </c>
      <c r="B33" t="s">
        <v>59</v>
      </c>
      <c r="C33" t="s">
        <v>633</v>
      </c>
    </row>
    <row r="34" spans="1:3" x14ac:dyDescent="0.25">
      <c r="C34" t="s">
        <v>542</v>
      </c>
    </row>
    <row r="35" spans="1:3" x14ac:dyDescent="0.25">
      <c r="C35" t="s">
        <v>788</v>
      </c>
    </row>
    <row r="36" spans="1:3" x14ac:dyDescent="0.25">
      <c r="C36" t="s">
        <v>797</v>
      </c>
    </row>
    <row r="37" spans="1:3" x14ac:dyDescent="0.25">
      <c r="A37" t="s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Right="0"/>
  </sheetPr>
  <dimension ref="A1:AS1048576"/>
  <sheetViews>
    <sheetView showGridLines="0" tabSelected="1" topLeftCell="A18" zoomScale="93" zoomScaleNormal="93" workbookViewId="0">
      <pane xSplit="3" ySplit="1" topLeftCell="D19" activePane="bottomRight" state="frozen"/>
      <selection activeCell="A18" sqref="A18"/>
      <selection pane="topRight" activeCell="D18" sqref="D18"/>
      <selection pane="bottomLeft" activeCell="A19" sqref="A19"/>
      <selection pane="bottomRight" activeCell="C212" sqref="C212"/>
    </sheetView>
  </sheetViews>
  <sheetFormatPr defaultRowHeight="12.75" outlineLevelCol="1" x14ac:dyDescent="0.2"/>
  <cols>
    <col min="1" max="1" width="17.42578125" style="144" customWidth="1"/>
    <col min="2" max="2" width="37.5703125" style="144" customWidth="1"/>
    <col min="3" max="3" width="12.85546875" style="179" customWidth="1"/>
    <col min="4" max="4" width="23.28515625" style="144" customWidth="1"/>
    <col min="5" max="5" width="9.140625" style="255" customWidth="1"/>
    <col min="6" max="6" width="13" style="144" customWidth="1"/>
    <col min="7" max="7" width="14.7109375" style="255" customWidth="1"/>
    <col min="8" max="8" width="20.140625" style="144" customWidth="1"/>
    <col min="9" max="9" width="6.140625" style="196" customWidth="1"/>
    <col min="10" max="10" width="0.28515625" style="144" customWidth="1"/>
    <col min="11" max="12" width="10" style="144" customWidth="1" outlineLevel="1"/>
    <col min="13" max="13" width="10.5703125" style="144" customWidth="1" outlineLevel="1"/>
    <col min="14" max="14" width="13.140625" style="144" customWidth="1" outlineLevel="1"/>
    <col min="15" max="17" width="10" style="144" customWidth="1" outlineLevel="1"/>
    <col min="18" max="18" width="15.5703125" style="144" customWidth="1"/>
    <col min="19" max="19" width="11.5703125" style="144" customWidth="1"/>
    <col min="20" max="23" width="10" style="144" customWidth="1" outlineLevel="1"/>
    <col min="24" max="24" width="10" style="144" customWidth="1" outlineLevel="1" collapsed="1"/>
    <col min="25" max="27" width="10" style="144" customWidth="1" outlineLevel="1"/>
    <col min="28" max="28" width="11" style="144" customWidth="1" outlineLevel="1"/>
    <col min="29" max="29" width="0.5703125" style="185" customWidth="1"/>
    <col min="30" max="31" width="9.140625" style="115" customWidth="1"/>
    <col min="32" max="32" width="9" style="115" customWidth="1"/>
    <col min="33" max="33" width="1.140625" style="185" customWidth="1"/>
    <col min="34" max="34" width="15.5703125" style="144" customWidth="1" outlineLevel="1"/>
    <col min="35" max="35" width="42.5703125" style="144" customWidth="1" outlineLevel="1"/>
    <col min="36" max="36" width="14.7109375" style="144" customWidth="1" outlineLevel="1"/>
    <col min="37" max="37" width="9.140625" style="144" customWidth="1" outlineLevel="1"/>
    <col min="38" max="38" width="10.85546875" style="144" customWidth="1" outlineLevel="1"/>
    <col min="39" max="39" width="14" style="144" customWidth="1" collapsed="1"/>
    <col min="40" max="40" width="9.140625" style="144" customWidth="1"/>
    <col min="41" max="41" width="16" style="196" customWidth="1"/>
    <col min="42" max="42" width="28.140625" style="144" customWidth="1"/>
    <col min="43" max="43" width="31" style="144" customWidth="1"/>
    <col min="44" max="44" width="11" style="115" bestFit="1" customWidth="1"/>
    <col min="45" max="45" width="9.140625" style="196"/>
    <col min="46" max="16384" width="9.140625" style="144"/>
  </cols>
  <sheetData>
    <row r="1" spans="1:45" s="41" customFormat="1" x14ac:dyDescent="0.2">
      <c r="C1" s="42"/>
      <c r="E1" s="43"/>
      <c r="F1" s="189"/>
      <c r="G1" s="44">
        <f>C9</f>
        <v>43812</v>
      </c>
      <c r="H1" s="44">
        <f t="shared" ref="H1:AA1" si="0">IF(G1&gt;=$D$10,"Total",IF(WEEKDAY(G1)=6,G1+3,G1+1))</f>
        <v>43815</v>
      </c>
      <c r="I1" s="190">
        <f t="shared" si="0"/>
        <v>43816</v>
      </c>
      <c r="J1" s="44">
        <f t="shared" si="0"/>
        <v>43817</v>
      </c>
      <c r="K1" s="44">
        <f t="shared" si="0"/>
        <v>43818</v>
      </c>
      <c r="L1" s="208">
        <f t="shared" si="0"/>
        <v>43819</v>
      </c>
      <c r="M1" s="227">
        <f t="shared" si="0"/>
        <v>43822</v>
      </c>
      <c r="N1" s="216">
        <f t="shared" si="0"/>
        <v>43823</v>
      </c>
      <c r="O1" s="44">
        <f t="shared" si="0"/>
        <v>43824</v>
      </c>
      <c r="P1" s="44">
        <f t="shared" si="0"/>
        <v>43825</v>
      </c>
      <c r="Q1" s="44">
        <f t="shared" si="0"/>
        <v>43826</v>
      </c>
      <c r="R1" s="44">
        <f t="shared" si="0"/>
        <v>43829</v>
      </c>
      <c r="S1" s="44">
        <f t="shared" si="0"/>
        <v>43830</v>
      </c>
      <c r="T1" s="44">
        <f t="shared" si="0"/>
        <v>43831</v>
      </c>
      <c r="U1" s="44">
        <f t="shared" si="0"/>
        <v>43832</v>
      </c>
      <c r="V1" s="44">
        <f t="shared" si="0"/>
        <v>43833</v>
      </c>
      <c r="W1" s="44">
        <f t="shared" si="0"/>
        <v>43836</v>
      </c>
      <c r="X1" s="44">
        <f t="shared" si="0"/>
        <v>43837</v>
      </c>
      <c r="Y1" s="44">
        <f t="shared" si="0"/>
        <v>43838</v>
      </c>
      <c r="Z1" s="44">
        <f t="shared" si="0"/>
        <v>43839</v>
      </c>
      <c r="AA1" s="44">
        <f t="shared" si="0"/>
        <v>43840</v>
      </c>
      <c r="AC1" s="46"/>
      <c r="AD1" s="47"/>
      <c r="AE1" s="47"/>
      <c r="AF1" s="47"/>
      <c r="AG1" s="46"/>
      <c r="AO1" s="292"/>
      <c r="AR1" s="53"/>
      <c r="AS1" s="49"/>
    </row>
    <row r="2" spans="1:45" s="41" customFormat="1" x14ac:dyDescent="0.2">
      <c r="A2" s="48"/>
      <c r="B2" s="48"/>
      <c r="C2" s="50"/>
      <c r="D2" s="48"/>
      <c r="E2" s="51"/>
      <c r="F2" s="52" t="s">
        <v>0</v>
      </c>
      <c r="G2" s="51">
        <f t="shared" ref="G2:Z2" si="1">COUNTIFS($C18:$C190,"TAG",$R18:$R190,G1)+COUNTIFS($C18:$C190,"EM",$R18:$R190,G1)</f>
        <v>1</v>
      </c>
      <c r="H2" s="53">
        <f t="shared" si="1"/>
        <v>0</v>
      </c>
      <c r="I2" s="49">
        <f t="shared" si="1"/>
        <v>0</v>
      </c>
      <c r="J2" s="53">
        <f t="shared" si="1"/>
        <v>0</v>
      </c>
      <c r="K2" s="53">
        <f t="shared" si="1"/>
        <v>0</v>
      </c>
      <c r="L2" s="209">
        <f t="shared" si="1"/>
        <v>0</v>
      </c>
      <c r="M2" s="53">
        <f t="shared" si="1"/>
        <v>0</v>
      </c>
      <c r="N2" s="217">
        <f t="shared" si="1"/>
        <v>0</v>
      </c>
      <c r="O2" s="53">
        <f t="shared" si="1"/>
        <v>0</v>
      </c>
      <c r="P2" s="53">
        <f t="shared" si="1"/>
        <v>0</v>
      </c>
      <c r="Q2" s="53">
        <f t="shared" si="1"/>
        <v>0</v>
      </c>
      <c r="R2" s="53">
        <f t="shared" si="1"/>
        <v>0</v>
      </c>
      <c r="S2" s="53">
        <f t="shared" si="1"/>
        <v>0</v>
      </c>
      <c r="T2" s="53">
        <f t="shared" si="1"/>
        <v>0</v>
      </c>
      <c r="U2" s="53">
        <f t="shared" si="1"/>
        <v>0</v>
      </c>
      <c r="V2" s="53">
        <f t="shared" si="1"/>
        <v>0</v>
      </c>
      <c r="W2" s="53">
        <f t="shared" si="1"/>
        <v>0</v>
      </c>
      <c r="X2" s="53">
        <f t="shared" si="1"/>
        <v>5</v>
      </c>
      <c r="Y2" s="53">
        <f t="shared" si="1"/>
        <v>0</v>
      </c>
      <c r="Z2" s="53">
        <f t="shared" si="1"/>
        <v>1</v>
      </c>
      <c r="AA2" s="54">
        <f>SUM(G2:Z2)</f>
        <v>7</v>
      </c>
      <c r="AB2" s="48"/>
      <c r="AC2" s="56"/>
      <c r="AD2" s="53"/>
      <c r="AE2" s="53"/>
      <c r="AF2" s="53"/>
      <c r="AG2" s="56"/>
      <c r="AH2" s="48"/>
      <c r="AI2" s="48"/>
      <c r="AJ2" s="48"/>
      <c r="AK2" s="48"/>
      <c r="AL2" s="48"/>
      <c r="AM2" s="48"/>
      <c r="AN2" s="48"/>
      <c r="AO2" s="49"/>
      <c r="AP2" s="48"/>
      <c r="AQ2" s="57"/>
      <c r="AR2" s="53"/>
      <c r="AS2" s="49"/>
    </row>
    <row r="3" spans="1:45" s="41" customFormat="1" x14ac:dyDescent="0.2">
      <c r="A3" s="48"/>
      <c r="B3" s="48"/>
      <c r="C3" s="50"/>
      <c r="D3" s="48"/>
      <c r="E3" s="51"/>
      <c r="F3" s="52" t="s">
        <v>1</v>
      </c>
      <c r="G3" s="51">
        <f t="shared" ref="G3:Z3" si="2">COUNTIFS($C18:$C190,"TQ*",$R18:$R190,G1)+COUNTIFS($C18:$C190,"BI",$R18:$R190,G1)</f>
        <v>0</v>
      </c>
      <c r="H3" s="53">
        <f t="shared" si="2"/>
        <v>0</v>
      </c>
      <c r="I3" s="49">
        <f t="shared" si="2"/>
        <v>0</v>
      </c>
      <c r="J3" s="53">
        <f t="shared" si="2"/>
        <v>0</v>
      </c>
      <c r="K3" s="53">
        <f t="shared" si="2"/>
        <v>0</v>
      </c>
      <c r="L3" s="209">
        <f t="shared" si="2"/>
        <v>0</v>
      </c>
      <c r="M3" s="53">
        <f t="shared" si="2"/>
        <v>0</v>
      </c>
      <c r="N3" s="217">
        <f t="shared" si="2"/>
        <v>0</v>
      </c>
      <c r="O3" s="53">
        <f t="shared" si="2"/>
        <v>0</v>
      </c>
      <c r="P3" s="53">
        <f t="shared" si="2"/>
        <v>0</v>
      </c>
      <c r="Q3" s="53">
        <f t="shared" si="2"/>
        <v>0</v>
      </c>
      <c r="R3" s="53">
        <f t="shared" si="2"/>
        <v>0</v>
      </c>
      <c r="S3" s="53">
        <f t="shared" si="2"/>
        <v>0</v>
      </c>
      <c r="T3" s="53">
        <f t="shared" si="2"/>
        <v>0</v>
      </c>
      <c r="U3" s="53">
        <f t="shared" si="2"/>
        <v>0</v>
      </c>
      <c r="V3" s="53">
        <f t="shared" si="2"/>
        <v>0</v>
      </c>
      <c r="W3" s="53">
        <f t="shared" si="2"/>
        <v>0</v>
      </c>
      <c r="X3" s="53">
        <f t="shared" si="2"/>
        <v>0</v>
      </c>
      <c r="Y3" s="53">
        <f t="shared" si="2"/>
        <v>1</v>
      </c>
      <c r="Z3" s="53">
        <f t="shared" si="2"/>
        <v>6</v>
      </c>
      <c r="AA3" s="54">
        <f>SUM(G3:Z3)</f>
        <v>7</v>
      </c>
      <c r="AB3" s="48"/>
      <c r="AC3" s="56"/>
      <c r="AD3" s="53"/>
      <c r="AE3" s="53"/>
      <c r="AF3" s="53"/>
      <c r="AG3" s="56"/>
      <c r="AH3" s="48"/>
      <c r="AI3" s="48"/>
      <c r="AJ3" s="48"/>
      <c r="AK3" s="48"/>
      <c r="AL3" s="48"/>
      <c r="AM3" s="48"/>
      <c r="AN3" s="48"/>
      <c r="AO3" s="49"/>
      <c r="AP3" s="48"/>
      <c r="AQ3" s="57"/>
      <c r="AR3" s="53"/>
      <c r="AS3" s="49"/>
    </row>
    <row r="4" spans="1:45" s="41" customFormat="1" x14ac:dyDescent="0.2">
      <c r="A4" s="48"/>
      <c r="B4" s="48"/>
      <c r="C4" s="50"/>
      <c r="D4" s="48"/>
      <c r="E4" s="51"/>
      <c r="F4" s="52" t="s">
        <v>2</v>
      </c>
      <c r="G4" s="51">
        <f t="shared" ref="G4:Z4" si="3">COUNTIFS($C18:$C190,"QA*",$R18:$R190,G1)</f>
        <v>0</v>
      </c>
      <c r="H4" s="53">
        <f t="shared" si="3"/>
        <v>0</v>
      </c>
      <c r="I4" s="49">
        <f t="shared" si="3"/>
        <v>0</v>
      </c>
      <c r="J4" s="53">
        <f t="shared" si="3"/>
        <v>0</v>
      </c>
      <c r="K4" s="53">
        <f t="shared" si="3"/>
        <v>0</v>
      </c>
      <c r="L4" s="209">
        <f t="shared" si="3"/>
        <v>0</v>
      </c>
      <c r="M4" s="53">
        <f t="shared" si="3"/>
        <v>0</v>
      </c>
      <c r="N4" s="217">
        <f t="shared" si="3"/>
        <v>0</v>
      </c>
      <c r="O4" s="53">
        <f t="shared" si="3"/>
        <v>0</v>
      </c>
      <c r="P4" s="53">
        <f t="shared" si="3"/>
        <v>0</v>
      </c>
      <c r="Q4" s="53">
        <f t="shared" si="3"/>
        <v>0</v>
      </c>
      <c r="R4" s="53">
        <f t="shared" si="3"/>
        <v>0</v>
      </c>
      <c r="S4" s="53">
        <f t="shared" si="3"/>
        <v>0</v>
      </c>
      <c r="T4" s="53">
        <f t="shared" si="3"/>
        <v>0</v>
      </c>
      <c r="U4" s="53">
        <f t="shared" si="3"/>
        <v>0</v>
      </c>
      <c r="V4" s="53">
        <f t="shared" si="3"/>
        <v>0</v>
      </c>
      <c r="W4" s="53">
        <f t="shared" si="3"/>
        <v>0</v>
      </c>
      <c r="X4" s="53">
        <f t="shared" si="3"/>
        <v>1</v>
      </c>
      <c r="Y4" s="53">
        <f t="shared" si="3"/>
        <v>1</v>
      </c>
      <c r="Z4" s="53">
        <f t="shared" si="3"/>
        <v>2</v>
      </c>
      <c r="AA4" s="54">
        <f>SUM(G4:Z4)</f>
        <v>4</v>
      </c>
      <c r="AB4" s="48"/>
      <c r="AC4" s="56"/>
      <c r="AD4" s="53"/>
      <c r="AE4" s="53"/>
      <c r="AF4" s="53"/>
      <c r="AG4" s="56"/>
      <c r="AH4" s="48"/>
      <c r="AI4" s="48"/>
      <c r="AJ4" s="48"/>
      <c r="AK4" s="48"/>
      <c r="AL4" s="48"/>
      <c r="AM4" s="48"/>
      <c r="AN4" s="48"/>
      <c r="AO4" s="49"/>
      <c r="AP4" s="48"/>
      <c r="AQ4" s="57"/>
      <c r="AR4" s="53"/>
      <c r="AS4" s="49"/>
    </row>
    <row r="5" spans="1:45" s="41" customFormat="1" x14ac:dyDescent="0.2">
      <c r="A5" s="48"/>
      <c r="B5" s="48"/>
      <c r="C5" s="50"/>
      <c r="D5" s="48"/>
      <c r="E5" s="51"/>
      <c r="F5" s="52" t="s">
        <v>3</v>
      </c>
      <c r="G5" s="51">
        <f t="shared" ref="G5:Z5" si="4">COUNTIFS($C18:$C190,"BA*",$R18:$R190,G1)</f>
        <v>0</v>
      </c>
      <c r="H5" s="53">
        <f t="shared" si="4"/>
        <v>0</v>
      </c>
      <c r="I5" s="49">
        <f t="shared" si="4"/>
        <v>0</v>
      </c>
      <c r="J5" s="53">
        <f t="shared" si="4"/>
        <v>0</v>
      </c>
      <c r="K5" s="53">
        <f t="shared" si="4"/>
        <v>0</v>
      </c>
      <c r="L5" s="209">
        <f t="shared" si="4"/>
        <v>0</v>
      </c>
      <c r="M5" s="53">
        <f t="shared" si="4"/>
        <v>0</v>
      </c>
      <c r="N5" s="217">
        <f t="shared" si="4"/>
        <v>0</v>
      </c>
      <c r="O5" s="53">
        <f t="shared" si="4"/>
        <v>0</v>
      </c>
      <c r="P5" s="53">
        <f t="shared" si="4"/>
        <v>0</v>
      </c>
      <c r="Q5" s="53">
        <f t="shared" si="4"/>
        <v>0</v>
      </c>
      <c r="R5" s="53">
        <f t="shared" si="4"/>
        <v>0</v>
      </c>
      <c r="S5" s="53">
        <f t="shared" si="4"/>
        <v>0</v>
      </c>
      <c r="T5" s="53">
        <f t="shared" si="4"/>
        <v>0</v>
      </c>
      <c r="U5" s="53">
        <f t="shared" si="4"/>
        <v>0</v>
      </c>
      <c r="V5" s="53">
        <f t="shared" si="4"/>
        <v>0</v>
      </c>
      <c r="W5" s="53">
        <f t="shared" si="4"/>
        <v>0</v>
      </c>
      <c r="X5" s="53">
        <f t="shared" si="4"/>
        <v>0</v>
      </c>
      <c r="Y5" s="53">
        <f t="shared" si="4"/>
        <v>2</v>
      </c>
      <c r="Z5" s="53">
        <f t="shared" si="4"/>
        <v>1</v>
      </c>
      <c r="AA5" s="54">
        <f>SUM(G5:Z5)</f>
        <v>3</v>
      </c>
      <c r="AB5" s="48"/>
      <c r="AC5" s="56"/>
      <c r="AD5" s="53"/>
      <c r="AE5" s="53"/>
      <c r="AF5" s="53"/>
      <c r="AG5" s="56"/>
      <c r="AH5" s="48"/>
      <c r="AI5" s="48"/>
      <c r="AJ5" s="48"/>
      <c r="AK5" s="48"/>
      <c r="AL5" s="48"/>
      <c r="AM5" s="48"/>
      <c r="AN5" s="48"/>
      <c r="AO5" s="49"/>
      <c r="AP5" s="48"/>
      <c r="AQ5" s="57"/>
      <c r="AR5" s="53"/>
      <c r="AS5" s="49"/>
    </row>
    <row r="6" spans="1:45" s="41" customFormat="1" x14ac:dyDescent="0.2">
      <c r="A6" s="48"/>
      <c r="B6" s="48"/>
      <c r="C6" s="50"/>
      <c r="D6" s="48"/>
      <c r="E6" s="51"/>
      <c r="F6" s="58" t="s">
        <v>4</v>
      </c>
      <c r="G6" s="59">
        <f>SUBTOTAL(9,G2:G5)</f>
        <v>1</v>
      </c>
      <c r="H6" s="54">
        <f t="shared" ref="H6:Z6" si="5">SUBTOTAL(9,H2:H5)</f>
        <v>0</v>
      </c>
      <c r="I6" s="60">
        <f t="shared" si="5"/>
        <v>0</v>
      </c>
      <c r="J6" s="54">
        <f t="shared" si="5"/>
        <v>0</v>
      </c>
      <c r="K6" s="54">
        <f t="shared" si="5"/>
        <v>0</v>
      </c>
      <c r="L6" s="210">
        <f t="shared" si="5"/>
        <v>0</v>
      </c>
      <c r="M6" s="54">
        <f t="shared" si="5"/>
        <v>0</v>
      </c>
      <c r="N6" s="218">
        <f t="shared" si="5"/>
        <v>0</v>
      </c>
      <c r="O6" s="54">
        <f t="shared" si="5"/>
        <v>0</v>
      </c>
      <c r="P6" s="54">
        <f t="shared" si="5"/>
        <v>0</v>
      </c>
      <c r="Q6" s="54">
        <f t="shared" si="5"/>
        <v>0</v>
      </c>
      <c r="R6" s="54">
        <f t="shared" si="5"/>
        <v>0</v>
      </c>
      <c r="S6" s="54">
        <f t="shared" si="5"/>
        <v>0</v>
      </c>
      <c r="T6" s="54">
        <f t="shared" si="5"/>
        <v>0</v>
      </c>
      <c r="U6" s="54">
        <f t="shared" si="5"/>
        <v>0</v>
      </c>
      <c r="V6" s="54">
        <f t="shared" si="5"/>
        <v>0</v>
      </c>
      <c r="W6" s="54">
        <f t="shared" si="5"/>
        <v>0</v>
      </c>
      <c r="X6" s="54">
        <f t="shared" si="5"/>
        <v>6</v>
      </c>
      <c r="Y6" s="54">
        <f t="shared" si="5"/>
        <v>4</v>
      </c>
      <c r="Z6" s="54">
        <f t="shared" si="5"/>
        <v>10</v>
      </c>
      <c r="AA6" s="54">
        <f>SUM(G6:Z6)</f>
        <v>21</v>
      </c>
      <c r="AB6" s="48"/>
      <c r="AC6" s="56"/>
      <c r="AD6" s="53"/>
      <c r="AE6" s="53"/>
      <c r="AF6" s="53"/>
      <c r="AG6" s="56"/>
      <c r="AH6" s="48"/>
      <c r="AI6" s="48"/>
      <c r="AJ6" s="48"/>
      <c r="AK6" s="48"/>
      <c r="AL6" s="48"/>
      <c r="AM6" s="48"/>
      <c r="AN6" s="48"/>
      <c r="AO6" s="49"/>
      <c r="AP6" s="48"/>
      <c r="AQ6" s="57"/>
      <c r="AR6" s="53"/>
      <c r="AS6" s="49"/>
    </row>
    <row r="7" spans="1:45" s="41" customFormat="1" x14ac:dyDescent="0.2">
      <c r="A7" s="48"/>
      <c r="B7" s="48"/>
      <c r="C7" s="50"/>
      <c r="D7" s="48"/>
      <c r="E7" s="51"/>
      <c r="F7" s="48"/>
      <c r="G7" s="61"/>
      <c r="H7" s="62"/>
      <c r="I7" s="63"/>
      <c r="J7" s="48"/>
      <c r="K7" s="48"/>
      <c r="L7" s="57"/>
      <c r="M7" s="48"/>
      <c r="N7" s="199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53"/>
      <c r="AB7" s="48"/>
      <c r="AC7" s="56"/>
      <c r="AD7" s="53"/>
      <c r="AE7" s="53"/>
      <c r="AF7" s="53"/>
      <c r="AG7" s="56"/>
      <c r="AH7" s="48"/>
      <c r="AI7" s="48"/>
      <c r="AJ7" s="48"/>
      <c r="AK7" s="48"/>
      <c r="AL7" s="48"/>
      <c r="AM7" s="48"/>
      <c r="AN7" s="48"/>
      <c r="AO7" s="49"/>
      <c r="AP7" s="48"/>
      <c r="AQ7" s="57"/>
      <c r="AR7" s="53"/>
      <c r="AS7" s="49"/>
    </row>
    <row r="8" spans="1:45" s="72" customFormat="1" x14ac:dyDescent="0.2">
      <c r="A8" s="334" t="s">
        <v>5</v>
      </c>
      <c r="B8" s="294" t="s">
        <v>6</v>
      </c>
      <c r="C8" s="64" t="s">
        <v>7</v>
      </c>
      <c r="D8" s="294" t="s">
        <v>8</v>
      </c>
      <c r="E8" s="65"/>
      <c r="F8" s="294"/>
      <c r="G8" s="66">
        <f>C9</f>
        <v>43812</v>
      </c>
      <c r="H8" s="66">
        <f t="shared" ref="H8:AA8" si="6">IF(G8&gt;=$D$10,"Total",IF(WEEKDAY(G8)=6,G8+3,G8+1))</f>
        <v>43815</v>
      </c>
      <c r="I8" s="191">
        <f t="shared" si="6"/>
        <v>43816</v>
      </c>
      <c r="J8" s="66">
        <f t="shared" si="6"/>
        <v>43817</v>
      </c>
      <c r="K8" s="66">
        <f t="shared" si="6"/>
        <v>43818</v>
      </c>
      <c r="L8" s="96">
        <f t="shared" si="6"/>
        <v>43819</v>
      </c>
      <c r="M8" s="66">
        <f t="shared" si="6"/>
        <v>43822</v>
      </c>
      <c r="N8" s="219">
        <f t="shared" si="6"/>
        <v>43823</v>
      </c>
      <c r="O8" s="66">
        <f t="shared" si="6"/>
        <v>43824</v>
      </c>
      <c r="P8" s="66">
        <f t="shared" si="6"/>
        <v>43825</v>
      </c>
      <c r="Q8" s="66">
        <f t="shared" si="6"/>
        <v>43826</v>
      </c>
      <c r="R8" s="66">
        <f t="shared" si="6"/>
        <v>43829</v>
      </c>
      <c r="S8" s="66">
        <f t="shared" si="6"/>
        <v>43830</v>
      </c>
      <c r="T8" s="66">
        <f t="shared" si="6"/>
        <v>43831</v>
      </c>
      <c r="U8" s="66">
        <f t="shared" si="6"/>
        <v>43832</v>
      </c>
      <c r="V8" s="66">
        <f t="shared" si="6"/>
        <v>43833</v>
      </c>
      <c r="W8" s="66">
        <f t="shared" si="6"/>
        <v>43836</v>
      </c>
      <c r="X8" s="66">
        <f t="shared" si="6"/>
        <v>43837</v>
      </c>
      <c r="Y8" s="66">
        <f t="shared" si="6"/>
        <v>43838</v>
      </c>
      <c r="Z8" s="66">
        <f t="shared" si="6"/>
        <v>43839</v>
      </c>
      <c r="AA8" s="66">
        <f t="shared" si="6"/>
        <v>43840</v>
      </c>
      <c r="AB8" s="69"/>
      <c r="AC8" s="67"/>
      <c r="AD8" s="68"/>
      <c r="AE8" s="68"/>
      <c r="AF8" s="68"/>
      <c r="AG8" s="67"/>
      <c r="AH8" s="69"/>
      <c r="AI8" s="69"/>
      <c r="AJ8" s="69"/>
      <c r="AK8" s="69"/>
      <c r="AL8" s="69"/>
      <c r="AM8" s="69"/>
      <c r="AN8" s="69"/>
      <c r="AO8" s="71"/>
      <c r="AP8" s="69"/>
      <c r="AQ8" s="70"/>
      <c r="AR8" s="68"/>
      <c r="AS8" s="71"/>
    </row>
    <row r="9" spans="1:45" s="72" customFormat="1" x14ac:dyDescent="0.2">
      <c r="A9" s="334"/>
      <c r="B9" s="73" t="s">
        <v>9</v>
      </c>
      <c r="C9" s="74">
        <f>SMALL(R18:R189,1)</f>
        <v>43812</v>
      </c>
      <c r="D9" s="73">
        <f>LARGE(R18:R189,1)</f>
        <v>43867</v>
      </c>
      <c r="E9" s="65"/>
      <c r="F9" s="75" t="s">
        <v>0</v>
      </c>
      <c r="G9" s="76">
        <f t="shared" ref="G9:Z9" si="7">COUNTIFS($C18:$C190,"TAG",$S18:$S190,G8)+COUNTIFS($C18:$C190,"EM",$S18:$S190,G8)</f>
        <v>0</v>
      </c>
      <c r="H9" s="77">
        <f t="shared" si="7"/>
        <v>0</v>
      </c>
      <c r="I9" s="78">
        <f t="shared" si="7"/>
        <v>0</v>
      </c>
      <c r="J9" s="77">
        <f t="shared" si="7"/>
        <v>0</v>
      </c>
      <c r="K9" s="77">
        <f t="shared" si="7"/>
        <v>0</v>
      </c>
      <c r="L9" s="211">
        <f t="shared" si="7"/>
        <v>0</v>
      </c>
      <c r="M9" s="77">
        <f t="shared" si="7"/>
        <v>0</v>
      </c>
      <c r="N9" s="220">
        <f t="shared" si="7"/>
        <v>0</v>
      </c>
      <c r="O9" s="77">
        <f t="shared" si="7"/>
        <v>0</v>
      </c>
      <c r="P9" s="77">
        <f t="shared" si="7"/>
        <v>0</v>
      </c>
      <c r="Q9" s="77">
        <f t="shared" si="7"/>
        <v>0</v>
      </c>
      <c r="R9" s="77">
        <f t="shared" si="7"/>
        <v>0</v>
      </c>
      <c r="S9" s="77">
        <f t="shared" si="7"/>
        <v>0</v>
      </c>
      <c r="T9" s="77">
        <f t="shared" si="7"/>
        <v>0</v>
      </c>
      <c r="U9" s="77">
        <f t="shared" si="7"/>
        <v>0</v>
      </c>
      <c r="V9" s="77">
        <f t="shared" si="7"/>
        <v>0</v>
      </c>
      <c r="W9" s="77">
        <f t="shared" si="7"/>
        <v>0</v>
      </c>
      <c r="X9" s="77">
        <f t="shared" si="7"/>
        <v>2</v>
      </c>
      <c r="Y9" s="77">
        <f t="shared" si="7"/>
        <v>0</v>
      </c>
      <c r="Z9" s="77">
        <f t="shared" si="7"/>
        <v>0</v>
      </c>
      <c r="AA9" s="79">
        <f t="shared" ref="AA9:AA14" si="8">SUM(G9:Z9)</f>
        <v>2</v>
      </c>
      <c r="AB9" s="69"/>
      <c r="AC9" s="67"/>
      <c r="AD9" s="68"/>
      <c r="AE9" s="68"/>
      <c r="AF9" s="68"/>
      <c r="AG9" s="67"/>
      <c r="AH9" s="69"/>
      <c r="AI9" s="69"/>
      <c r="AJ9" s="69"/>
      <c r="AK9" s="69"/>
      <c r="AL9" s="69"/>
      <c r="AM9" s="69"/>
      <c r="AN9" s="69"/>
      <c r="AO9" s="71"/>
      <c r="AP9" s="69"/>
      <c r="AQ9" s="70"/>
      <c r="AR9" s="68"/>
      <c r="AS9" s="71"/>
    </row>
    <row r="10" spans="1:45" s="72" customFormat="1" x14ac:dyDescent="0.2">
      <c r="A10" s="334"/>
      <c r="B10" s="73" t="s">
        <v>10</v>
      </c>
      <c r="C10" s="74">
        <f>SMALL(S18:S189,1)</f>
        <v>43837</v>
      </c>
      <c r="D10" s="73">
        <f>LARGE(S18:S189,1)</f>
        <v>43873</v>
      </c>
      <c r="E10" s="65"/>
      <c r="F10" s="75" t="s">
        <v>1</v>
      </c>
      <c r="G10" s="76">
        <f t="shared" ref="G10:Z10" si="9">COUNTIFS($C18:$C190,"TQ*",$S18:$S190,G8)+COUNTIFS($C18:$C190,"BI",$S18:$S190,G8)</f>
        <v>0</v>
      </c>
      <c r="H10" s="77">
        <f t="shared" si="9"/>
        <v>0</v>
      </c>
      <c r="I10" s="78">
        <f t="shared" si="9"/>
        <v>0</v>
      </c>
      <c r="J10" s="77">
        <f t="shared" si="9"/>
        <v>0</v>
      </c>
      <c r="K10" s="77">
        <f t="shared" si="9"/>
        <v>0</v>
      </c>
      <c r="L10" s="211">
        <f t="shared" si="9"/>
        <v>0</v>
      </c>
      <c r="M10" s="77">
        <f t="shared" si="9"/>
        <v>0</v>
      </c>
      <c r="N10" s="220">
        <f t="shared" si="9"/>
        <v>0</v>
      </c>
      <c r="O10" s="77">
        <f t="shared" si="9"/>
        <v>0</v>
      </c>
      <c r="P10" s="77">
        <f t="shared" si="9"/>
        <v>0</v>
      </c>
      <c r="Q10" s="77">
        <f t="shared" si="9"/>
        <v>0</v>
      </c>
      <c r="R10" s="77">
        <f t="shared" si="9"/>
        <v>0</v>
      </c>
      <c r="S10" s="77">
        <f t="shared" si="9"/>
        <v>0</v>
      </c>
      <c r="T10" s="77">
        <f t="shared" si="9"/>
        <v>0</v>
      </c>
      <c r="U10" s="77">
        <f t="shared" si="9"/>
        <v>0</v>
      </c>
      <c r="V10" s="77">
        <f t="shared" si="9"/>
        <v>0</v>
      </c>
      <c r="W10" s="77">
        <f t="shared" si="9"/>
        <v>0</v>
      </c>
      <c r="X10" s="77">
        <f t="shared" si="9"/>
        <v>0</v>
      </c>
      <c r="Y10" s="77">
        <f t="shared" si="9"/>
        <v>1</v>
      </c>
      <c r="Z10" s="77">
        <f t="shared" si="9"/>
        <v>4</v>
      </c>
      <c r="AA10" s="79">
        <f t="shared" si="8"/>
        <v>5</v>
      </c>
      <c r="AB10" s="69"/>
      <c r="AC10" s="67"/>
      <c r="AD10" s="68"/>
      <c r="AE10" s="68"/>
      <c r="AF10" s="68"/>
      <c r="AG10" s="67"/>
      <c r="AH10" s="69"/>
      <c r="AI10" s="69"/>
      <c r="AJ10" s="69"/>
      <c r="AK10" s="69"/>
      <c r="AL10" s="69"/>
      <c r="AM10" s="69"/>
      <c r="AN10" s="69"/>
      <c r="AO10" s="71"/>
      <c r="AP10" s="69"/>
      <c r="AQ10" s="70"/>
      <c r="AR10" s="68"/>
      <c r="AS10" s="71"/>
    </row>
    <row r="11" spans="1:45" s="72" customFormat="1" x14ac:dyDescent="0.2">
      <c r="A11" s="69"/>
      <c r="B11" s="69"/>
      <c r="C11" s="80"/>
      <c r="D11" s="69"/>
      <c r="E11" s="65"/>
      <c r="F11" s="75" t="s">
        <v>2</v>
      </c>
      <c r="G11" s="76">
        <f t="shared" ref="G11:Z11" si="10">COUNTIFS($C18:$C190,"QA*",$S18:$S190,G8)</f>
        <v>0</v>
      </c>
      <c r="H11" s="77">
        <f t="shared" si="10"/>
        <v>0</v>
      </c>
      <c r="I11" s="78">
        <f t="shared" si="10"/>
        <v>0</v>
      </c>
      <c r="J11" s="77">
        <f t="shared" si="10"/>
        <v>0</v>
      </c>
      <c r="K11" s="77">
        <f t="shared" si="10"/>
        <v>0</v>
      </c>
      <c r="L11" s="211">
        <f t="shared" si="10"/>
        <v>0</v>
      </c>
      <c r="M11" s="77">
        <f t="shared" si="10"/>
        <v>0</v>
      </c>
      <c r="N11" s="220">
        <f t="shared" si="10"/>
        <v>0</v>
      </c>
      <c r="O11" s="77">
        <f t="shared" si="10"/>
        <v>0</v>
      </c>
      <c r="P11" s="77">
        <f t="shared" si="10"/>
        <v>0</v>
      </c>
      <c r="Q11" s="77">
        <f t="shared" si="10"/>
        <v>0</v>
      </c>
      <c r="R11" s="77">
        <f t="shared" si="10"/>
        <v>0</v>
      </c>
      <c r="S11" s="77">
        <f t="shared" si="10"/>
        <v>0</v>
      </c>
      <c r="T11" s="77">
        <f t="shared" si="10"/>
        <v>0</v>
      </c>
      <c r="U11" s="77">
        <f t="shared" si="10"/>
        <v>0</v>
      </c>
      <c r="V11" s="77">
        <f t="shared" si="10"/>
        <v>0</v>
      </c>
      <c r="W11" s="77">
        <f t="shared" si="10"/>
        <v>0</v>
      </c>
      <c r="X11" s="77">
        <f t="shared" si="10"/>
        <v>1</v>
      </c>
      <c r="Y11" s="77">
        <f t="shared" si="10"/>
        <v>1</v>
      </c>
      <c r="Z11" s="77">
        <f t="shared" si="10"/>
        <v>2</v>
      </c>
      <c r="AA11" s="79">
        <f t="shared" si="8"/>
        <v>4</v>
      </c>
      <c r="AB11" s="69"/>
      <c r="AC11" s="67"/>
      <c r="AD11" s="68"/>
      <c r="AE11" s="68"/>
      <c r="AF11" s="68"/>
      <c r="AG11" s="67"/>
      <c r="AH11" s="69"/>
      <c r="AI11" s="69"/>
      <c r="AJ11" s="69"/>
      <c r="AK11" s="69"/>
      <c r="AL11" s="69"/>
      <c r="AM11" s="69"/>
      <c r="AN11" s="69"/>
      <c r="AO11" s="71"/>
      <c r="AP11" s="69"/>
      <c r="AQ11" s="70"/>
      <c r="AR11" s="68"/>
      <c r="AS11" s="71"/>
    </row>
    <row r="12" spans="1:45" s="72" customFormat="1" x14ac:dyDescent="0.2">
      <c r="A12" s="69"/>
      <c r="B12" s="69"/>
      <c r="C12" s="80"/>
      <c r="D12" s="69"/>
      <c r="E12" s="65"/>
      <c r="F12" s="75" t="s">
        <v>3</v>
      </c>
      <c r="G12" s="76">
        <f t="shared" ref="G12:Z12" si="11">COUNTIFS($C18:$C190,"BA*",$S18:$S190,G8)</f>
        <v>0</v>
      </c>
      <c r="H12" s="77">
        <f t="shared" si="11"/>
        <v>0</v>
      </c>
      <c r="I12" s="78">
        <f t="shared" si="11"/>
        <v>0</v>
      </c>
      <c r="J12" s="77">
        <f t="shared" si="11"/>
        <v>0</v>
      </c>
      <c r="K12" s="77">
        <f t="shared" si="11"/>
        <v>0</v>
      </c>
      <c r="L12" s="211">
        <f t="shared" si="11"/>
        <v>0</v>
      </c>
      <c r="M12" s="77">
        <f t="shared" si="11"/>
        <v>0</v>
      </c>
      <c r="N12" s="220">
        <f t="shared" si="11"/>
        <v>0</v>
      </c>
      <c r="O12" s="77">
        <f t="shared" si="11"/>
        <v>0</v>
      </c>
      <c r="P12" s="77">
        <f t="shared" si="11"/>
        <v>0</v>
      </c>
      <c r="Q12" s="77">
        <f t="shared" si="11"/>
        <v>0</v>
      </c>
      <c r="R12" s="77">
        <f t="shared" si="11"/>
        <v>0</v>
      </c>
      <c r="S12" s="77">
        <f t="shared" si="11"/>
        <v>0</v>
      </c>
      <c r="T12" s="77">
        <f t="shared" si="11"/>
        <v>0</v>
      </c>
      <c r="U12" s="77">
        <f t="shared" si="11"/>
        <v>0</v>
      </c>
      <c r="V12" s="77">
        <f t="shared" si="11"/>
        <v>0</v>
      </c>
      <c r="W12" s="77">
        <f t="shared" si="11"/>
        <v>0</v>
      </c>
      <c r="X12" s="77">
        <f t="shared" si="11"/>
        <v>0</v>
      </c>
      <c r="Y12" s="77">
        <f t="shared" si="11"/>
        <v>2</v>
      </c>
      <c r="Z12" s="77">
        <f t="shared" si="11"/>
        <v>1</v>
      </c>
      <c r="AA12" s="79">
        <f t="shared" si="8"/>
        <v>3</v>
      </c>
      <c r="AB12" s="69"/>
      <c r="AC12" s="67"/>
      <c r="AD12" s="68"/>
      <c r="AE12" s="68"/>
      <c r="AF12" s="68"/>
      <c r="AG12" s="67"/>
      <c r="AH12" s="69"/>
      <c r="AI12" s="69"/>
      <c r="AJ12" s="69"/>
      <c r="AK12" s="69"/>
      <c r="AL12" s="69"/>
      <c r="AM12" s="69"/>
      <c r="AN12" s="69"/>
      <c r="AO12" s="71"/>
      <c r="AP12" s="69"/>
      <c r="AQ12" s="70"/>
      <c r="AR12" s="68"/>
      <c r="AS12" s="71"/>
    </row>
    <row r="13" spans="1:45" s="72" customFormat="1" x14ac:dyDescent="0.2">
      <c r="A13" s="69"/>
      <c r="B13" s="69"/>
      <c r="C13" s="80"/>
      <c r="D13" s="69"/>
      <c r="E13" s="65"/>
      <c r="F13" s="81" t="s">
        <v>4</v>
      </c>
      <c r="G13" s="82">
        <f>SUBTOTAL(9,G9:G12)</f>
        <v>0</v>
      </c>
      <c r="H13" s="79">
        <f t="shared" ref="H13:Z13" si="12">SUBTOTAL(9,H9:H12)</f>
        <v>0</v>
      </c>
      <c r="I13" s="83">
        <f t="shared" si="12"/>
        <v>0</v>
      </c>
      <c r="J13" s="79">
        <f t="shared" si="12"/>
        <v>0</v>
      </c>
      <c r="K13" s="79">
        <f t="shared" si="12"/>
        <v>0</v>
      </c>
      <c r="L13" s="212">
        <f t="shared" si="12"/>
        <v>0</v>
      </c>
      <c r="M13" s="79">
        <f t="shared" si="12"/>
        <v>0</v>
      </c>
      <c r="N13" s="221">
        <f t="shared" si="12"/>
        <v>0</v>
      </c>
      <c r="O13" s="79">
        <f t="shared" si="12"/>
        <v>0</v>
      </c>
      <c r="P13" s="79">
        <f t="shared" si="12"/>
        <v>0</v>
      </c>
      <c r="Q13" s="79">
        <f t="shared" si="12"/>
        <v>0</v>
      </c>
      <c r="R13" s="79">
        <f t="shared" si="12"/>
        <v>0</v>
      </c>
      <c r="S13" s="79">
        <f t="shared" si="12"/>
        <v>0</v>
      </c>
      <c r="T13" s="79">
        <f t="shared" si="12"/>
        <v>0</v>
      </c>
      <c r="U13" s="79">
        <f t="shared" si="12"/>
        <v>0</v>
      </c>
      <c r="V13" s="79">
        <f t="shared" si="12"/>
        <v>0</v>
      </c>
      <c r="W13" s="79">
        <f t="shared" si="12"/>
        <v>0</v>
      </c>
      <c r="X13" s="79">
        <f t="shared" si="12"/>
        <v>3</v>
      </c>
      <c r="Y13" s="79">
        <f t="shared" si="12"/>
        <v>4</v>
      </c>
      <c r="Z13" s="79">
        <f t="shared" si="12"/>
        <v>7</v>
      </c>
      <c r="AA13" s="79">
        <f t="shared" si="8"/>
        <v>14</v>
      </c>
      <c r="AB13" s="69"/>
      <c r="AC13" s="67"/>
      <c r="AD13" s="68"/>
      <c r="AE13" s="68"/>
      <c r="AF13" s="68"/>
      <c r="AG13" s="67"/>
      <c r="AH13" s="69"/>
      <c r="AI13" s="69"/>
      <c r="AJ13" s="69"/>
      <c r="AK13" s="69"/>
      <c r="AL13" s="69"/>
      <c r="AM13" s="69"/>
      <c r="AN13" s="69"/>
      <c r="AO13" s="71"/>
      <c r="AP13" s="69"/>
      <c r="AQ13" s="70"/>
      <c r="AR13" s="68"/>
      <c r="AS13" s="71"/>
    </row>
    <row r="14" spans="1:45" s="72" customFormat="1" x14ac:dyDescent="0.2">
      <c r="A14" s="69"/>
      <c r="B14" s="69"/>
      <c r="C14" s="80"/>
      <c r="D14" s="69"/>
      <c r="E14" s="84"/>
      <c r="F14" s="81" t="s">
        <v>11</v>
      </c>
      <c r="G14" s="85">
        <f t="shared" ref="G14:Z14" si="13">COUNTIFS($R18:$R190,G8,$Y18:$Y190,"Y")</f>
        <v>1</v>
      </c>
      <c r="H14" s="86">
        <f t="shared" si="13"/>
        <v>0</v>
      </c>
      <c r="I14" s="87">
        <f t="shared" si="13"/>
        <v>0</v>
      </c>
      <c r="J14" s="86">
        <f t="shared" si="13"/>
        <v>0</v>
      </c>
      <c r="K14" s="86">
        <f t="shared" si="13"/>
        <v>0</v>
      </c>
      <c r="L14" s="213">
        <f t="shared" si="13"/>
        <v>0</v>
      </c>
      <c r="M14" s="86">
        <f t="shared" si="13"/>
        <v>0</v>
      </c>
      <c r="N14" s="222">
        <f t="shared" si="13"/>
        <v>0</v>
      </c>
      <c r="O14" s="86">
        <f t="shared" si="13"/>
        <v>0</v>
      </c>
      <c r="P14" s="86">
        <f t="shared" si="13"/>
        <v>0</v>
      </c>
      <c r="Q14" s="86">
        <f t="shared" si="13"/>
        <v>0</v>
      </c>
      <c r="R14" s="86">
        <f t="shared" si="13"/>
        <v>0</v>
      </c>
      <c r="S14" s="86">
        <f t="shared" si="13"/>
        <v>0</v>
      </c>
      <c r="T14" s="86">
        <f t="shared" si="13"/>
        <v>0</v>
      </c>
      <c r="U14" s="86">
        <f t="shared" si="13"/>
        <v>0</v>
      </c>
      <c r="V14" s="86">
        <f t="shared" si="13"/>
        <v>0</v>
      </c>
      <c r="W14" s="86">
        <f t="shared" si="13"/>
        <v>0</v>
      </c>
      <c r="X14" s="86">
        <f t="shared" si="13"/>
        <v>4</v>
      </c>
      <c r="Y14" s="86">
        <f t="shared" si="13"/>
        <v>0</v>
      </c>
      <c r="Z14" s="86">
        <f t="shared" si="13"/>
        <v>3</v>
      </c>
      <c r="AA14" s="79">
        <f t="shared" si="8"/>
        <v>8</v>
      </c>
      <c r="AB14" s="69"/>
      <c r="AC14" s="67"/>
      <c r="AD14" s="68"/>
      <c r="AE14" s="68"/>
      <c r="AF14" s="68"/>
      <c r="AG14" s="67"/>
      <c r="AH14" s="69"/>
      <c r="AI14" s="69"/>
      <c r="AJ14" s="69"/>
      <c r="AK14" s="69"/>
      <c r="AL14" s="69"/>
      <c r="AM14" s="69"/>
      <c r="AN14" s="69"/>
      <c r="AO14" s="71"/>
      <c r="AP14" s="69"/>
      <c r="AQ14" s="70"/>
      <c r="AR14" s="68"/>
      <c r="AS14" s="71"/>
    </row>
    <row r="15" spans="1:45" s="72" customFormat="1" x14ac:dyDescent="0.2">
      <c r="A15" s="69"/>
      <c r="B15" s="69"/>
      <c r="C15" s="80"/>
      <c r="D15" s="69"/>
      <c r="E15" s="65"/>
      <c r="F15" s="81" t="s">
        <v>12</v>
      </c>
      <c r="G15" s="85">
        <f t="shared" ref="G15:Z15" si="14">COUNTIFS($R18:$R190,G8,$T18:$T190,"&gt;"&amp;G8)+COUNTIFS($R18:$R190,G8,$U18:$U190,"&gt;"&amp;G8)+COUNTIFS($R18:$R190,G8,$V18:$V190,"&gt;"&amp;G8)+COUNTIFS($R18:$R190,G8,$W18:$W190,"&gt;"&amp;G8)+COUNTIFS($R18:$R190,G8,$X18:$X190,"&gt;"&amp;G8)</f>
        <v>0</v>
      </c>
      <c r="H15" s="86">
        <f t="shared" si="14"/>
        <v>0</v>
      </c>
      <c r="I15" s="87">
        <f t="shared" si="14"/>
        <v>0</v>
      </c>
      <c r="J15" s="86">
        <f t="shared" si="14"/>
        <v>0</v>
      </c>
      <c r="K15" s="86">
        <f t="shared" si="14"/>
        <v>0</v>
      </c>
      <c r="L15" s="213">
        <f t="shared" si="14"/>
        <v>0</v>
      </c>
      <c r="M15" s="86">
        <f t="shared" si="14"/>
        <v>0</v>
      </c>
      <c r="N15" s="222">
        <f t="shared" si="14"/>
        <v>0</v>
      </c>
      <c r="O15" s="86">
        <f t="shared" si="14"/>
        <v>0</v>
      </c>
      <c r="P15" s="86">
        <f t="shared" si="14"/>
        <v>0</v>
      </c>
      <c r="Q15" s="86">
        <f t="shared" si="14"/>
        <v>0</v>
      </c>
      <c r="R15" s="86">
        <f t="shared" si="14"/>
        <v>0</v>
      </c>
      <c r="S15" s="86">
        <f t="shared" si="14"/>
        <v>0</v>
      </c>
      <c r="T15" s="86">
        <f t="shared" si="14"/>
        <v>0</v>
      </c>
      <c r="U15" s="86">
        <f t="shared" si="14"/>
        <v>0</v>
      </c>
      <c r="V15" s="86">
        <f t="shared" si="14"/>
        <v>0</v>
      </c>
      <c r="W15" s="86">
        <f t="shared" si="14"/>
        <v>0</v>
      </c>
      <c r="X15" s="86">
        <f t="shared" si="14"/>
        <v>6</v>
      </c>
      <c r="Y15" s="86">
        <f t="shared" si="14"/>
        <v>0</v>
      </c>
      <c r="Z15" s="86">
        <f t="shared" si="14"/>
        <v>3</v>
      </c>
      <c r="AA15" s="79">
        <f>SUM(G15:Z15)</f>
        <v>9</v>
      </c>
      <c r="AB15" s="69"/>
      <c r="AC15" s="67"/>
      <c r="AD15" s="68"/>
      <c r="AE15" s="68"/>
      <c r="AF15" s="68"/>
      <c r="AG15" s="67"/>
      <c r="AH15" s="69"/>
      <c r="AI15" s="69"/>
      <c r="AJ15" s="69"/>
      <c r="AK15" s="69"/>
      <c r="AL15" s="69"/>
      <c r="AM15" s="69"/>
      <c r="AN15" s="69"/>
      <c r="AO15" s="71"/>
      <c r="AP15" s="69"/>
      <c r="AQ15" s="70"/>
      <c r="AR15" s="68"/>
      <c r="AS15" s="71"/>
    </row>
    <row r="16" spans="1:45" s="72" customFormat="1" x14ac:dyDescent="0.2">
      <c r="A16" s="69"/>
      <c r="B16" s="69"/>
      <c r="C16" s="80"/>
      <c r="D16" s="69"/>
      <c r="E16" s="88"/>
      <c r="F16" s="89"/>
      <c r="G16" s="90"/>
      <c r="H16" s="91"/>
      <c r="I16" s="92"/>
      <c r="J16" s="91"/>
      <c r="K16" s="91"/>
      <c r="L16" s="214"/>
      <c r="M16" s="91"/>
      <c r="N16" s="223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68"/>
      <c r="AB16" s="69"/>
      <c r="AC16" s="67"/>
      <c r="AD16" s="68"/>
      <c r="AE16" s="68"/>
      <c r="AF16" s="68"/>
      <c r="AG16" s="67"/>
      <c r="AH16" s="69"/>
      <c r="AI16" s="69"/>
      <c r="AJ16" s="69"/>
      <c r="AK16" s="69"/>
      <c r="AL16" s="69"/>
      <c r="AM16" s="69"/>
      <c r="AN16" s="69"/>
      <c r="AO16" s="71"/>
      <c r="AP16" s="69"/>
      <c r="AQ16" s="70"/>
      <c r="AR16" s="68"/>
      <c r="AS16" s="71"/>
    </row>
    <row r="17" spans="1:45" s="41" customFormat="1" x14ac:dyDescent="0.2">
      <c r="A17" s="48"/>
      <c r="B17" s="69"/>
      <c r="C17" s="80"/>
      <c r="D17" s="69"/>
      <c r="E17" s="65"/>
      <c r="F17" s="69"/>
      <c r="G17" s="65"/>
      <c r="H17" s="69"/>
      <c r="I17" s="71"/>
      <c r="J17" s="69"/>
      <c r="K17" s="69"/>
      <c r="L17" s="70"/>
      <c r="M17" s="69"/>
      <c r="N17" s="224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48"/>
      <c r="AC17" s="56"/>
      <c r="AD17" s="53"/>
      <c r="AE17" s="53"/>
      <c r="AF17" s="53"/>
      <c r="AG17" s="56"/>
      <c r="AH17" s="48"/>
      <c r="AI17" s="48"/>
      <c r="AJ17" s="48"/>
      <c r="AK17" s="48"/>
      <c r="AL17" s="48"/>
      <c r="AM17" s="48"/>
      <c r="AN17" s="48"/>
      <c r="AO17" s="49"/>
      <c r="AP17" s="48"/>
      <c r="AQ17" s="57"/>
      <c r="AR17" s="53"/>
      <c r="AS17" s="49"/>
    </row>
    <row r="18" spans="1:45" s="41" customFormat="1" x14ac:dyDescent="0.2">
      <c r="A18" s="294" t="s">
        <v>695</v>
      </c>
      <c r="B18" s="294" t="s">
        <v>13</v>
      </c>
      <c r="C18" s="93" t="s">
        <v>14</v>
      </c>
      <c r="D18" s="294" t="s">
        <v>15</v>
      </c>
      <c r="E18" s="294" t="s">
        <v>16</v>
      </c>
      <c r="F18" s="294" t="s">
        <v>17</v>
      </c>
      <c r="G18" s="66" t="s">
        <v>796</v>
      </c>
      <c r="H18" s="66" t="s">
        <v>18</v>
      </c>
      <c r="I18" s="66" t="s">
        <v>19</v>
      </c>
      <c r="J18" s="94" t="s">
        <v>20</v>
      </c>
      <c r="K18" s="66" t="s">
        <v>21</v>
      </c>
      <c r="L18" s="215" t="s">
        <v>22</v>
      </c>
      <c r="M18" s="66" t="s">
        <v>23</v>
      </c>
      <c r="N18" s="225" t="s">
        <v>24</v>
      </c>
      <c r="O18" s="294" t="s">
        <v>25</v>
      </c>
      <c r="P18" s="294" t="s">
        <v>26</v>
      </c>
      <c r="Q18" s="294" t="s">
        <v>27</v>
      </c>
      <c r="R18" s="66" t="s">
        <v>643</v>
      </c>
      <c r="S18" s="66" t="s">
        <v>701</v>
      </c>
      <c r="T18" s="66" t="s">
        <v>28</v>
      </c>
      <c r="U18" s="66" t="s">
        <v>29</v>
      </c>
      <c r="V18" s="66" t="s">
        <v>30</v>
      </c>
      <c r="W18" s="66" t="s">
        <v>31</v>
      </c>
      <c r="X18" s="66" t="s">
        <v>32</v>
      </c>
      <c r="Y18" s="294" t="s">
        <v>33</v>
      </c>
      <c r="Z18" s="294" t="s">
        <v>34</v>
      </c>
      <c r="AA18" s="294" t="s">
        <v>35</v>
      </c>
      <c r="AB18" s="294" t="s">
        <v>36</v>
      </c>
      <c r="AC18" s="95" t="s">
        <v>20</v>
      </c>
      <c r="AD18" s="308" t="s">
        <v>37</v>
      </c>
      <c r="AE18" s="308" t="s">
        <v>38</v>
      </c>
      <c r="AF18" s="294" t="s">
        <v>39</v>
      </c>
      <c r="AG18" s="95" t="s">
        <v>20</v>
      </c>
      <c r="AH18" s="289" t="s">
        <v>40</v>
      </c>
      <c r="AI18" s="289" t="s">
        <v>41</v>
      </c>
      <c r="AJ18" s="289" t="s">
        <v>42</v>
      </c>
      <c r="AK18" s="289" t="s">
        <v>43</v>
      </c>
      <c r="AL18" s="66" t="s">
        <v>44</v>
      </c>
      <c r="AM18" s="66" t="s">
        <v>701</v>
      </c>
      <c r="AN18" s="294" t="s">
        <v>535</v>
      </c>
      <c r="AO18" s="93" t="s">
        <v>45</v>
      </c>
      <c r="AP18" s="66" t="s">
        <v>46</v>
      </c>
      <c r="AQ18" s="96" t="s">
        <v>47</v>
      </c>
      <c r="AR18" s="66" t="s">
        <v>555</v>
      </c>
      <c r="AS18" s="49" t="s">
        <v>573</v>
      </c>
    </row>
    <row r="19" spans="1:45" s="41" customFormat="1" hidden="1" x14ac:dyDescent="0.2">
      <c r="A19" s="228" t="s">
        <v>48</v>
      </c>
      <c r="B19" s="228" t="s">
        <v>64</v>
      </c>
      <c r="C19" s="228" t="s">
        <v>2</v>
      </c>
      <c r="D19" s="229" t="s">
        <v>835</v>
      </c>
      <c r="E19" s="230">
        <v>90</v>
      </c>
      <c r="F19" s="228" t="s">
        <v>675</v>
      </c>
      <c r="G19" s="257">
        <v>43846</v>
      </c>
      <c r="H19" s="97" t="s">
        <v>65</v>
      </c>
      <c r="I19" s="101" t="s">
        <v>852</v>
      </c>
      <c r="J19" s="102"/>
      <c r="K19" s="53" t="s">
        <v>696</v>
      </c>
      <c r="L19" s="53" t="s">
        <v>696</v>
      </c>
      <c r="M19" s="207" t="s">
        <v>696</v>
      </c>
      <c r="N19" s="105">
        <v>43851</v>
      </c>
      <c r="O19" s="53" t="s">
        <v>696</v>
      </c>
      <c r="P19" s="105">
        <v>43860</v>
      </c>
      <c r="Q19" s="105">
        <v>43860</v>
      </c>
      <c r="R19" s="103">
        <f>G19</f>
        <v>43846</v>
      </c>
      <c r="S19" s="104">
        <f>IF(COUNT(T19:X19)&gt;0,MAX(T19:X19),G19)</f>
        <v>43850</v>
      </c>
      <c r="T19" s="105">
        <v>43850</v>
      </c>
      <c r="U19" s="105"/>
      <c r="V19" s="105"/>
      <c r="W19" s="105"/>
      <c r="X19" s="105"/>
      <c r="Y19" s="106" t="str">
        <f t="shared" ref="Y19:Y50" si="15">IF(R19&lt;&gt;S19,"Y","N")</f>
        <v>Y</v>
      </c>
      <c r="Z19" s="106">
        <f t="shared" ref="Z19:Z50" si="16">COUNTA(T19:X19)</f>
        <v>1</v>
      </c>
      <c r="AA19" s="112" t="s">
        <v>812</v>
      </c>
      <c r="AB19" s="48"/>
      <c r="AC19" s="56"/>
      <c r="AD19" s="48"/>
      <c r="AE19" s="48"/>
      <c r="AF19" s="48"/>
      <c r="AG19" s="107"/>
      <c r="AH19" s="48" t="s">
        <v>724</v>
      </c>
      <c r="AI19" s="48" t="s">
        <v>56</v>
      </c>
      <c r="AJ19" s="48" t="s">
        <v>52</v>
      </c>
      <c r="AK19" s="48" t="s">
        <v>57</v>
      </c>
      <c r="AL19" s="48"/>
      <c r="AM19" s="104">
        <v>43822</v>
      </c>
      <c r="AN19" s="97" t="s">
        <v>65</v>
      </c>
      <c r="AO19" s="108" t="s">
        <v>53</v>
      </c>
      <c r="AP19" s="108" t="s">
        <v>66</v>
      </c>
      <c r="AQ19" s="109"/>
      <c r="AR19" s="192">
        <v>0.62670000000000003</v>
      </c>
      <c r="AS19" s="110" t="s">
        <v>574</v>
      </c>
    </row>
    <row r="20" spans="1:45" s="41" customFormat="1" hidden="1" x14ac:dyDescent="0.2">
      <c r="A20" s="228" t="s">
        <v>48</v>
      </c>
      <c r="B20" s="229" t="s">
        <v>666</v>
      </c>
      <c r="C20" s="228" t="s">
        <v>59</v>
      </c>
      <c r="D20" s="229" t="s">
        <v>60</v>
      </c>
      <c r="E20" s="230">
        <v>30</v>
      </c>
      <c r="F20" s="228"/>
      <c r="G20" s="257" t="s">
        <v>79</v>
      </c>
      <c r="H20" s="97"/>
      <c r="I20" s="101"/>
      <c r="J20" s="102"/>
      <c r="K20" s="53"/>
      <c r="L20" s="53"/>
      <c r="M20" s="53"/>
      <c r="N20" s="105"/>
      <c r="O20" s="53"/>
      <c r="P20" s="105"/>
      <c r="Q20" s="105"/>
      <c r="R20" s="103" t="str">
        <f>G20</f>
        <v>NA</v>
      </c>
      <c r="S20" s="104" t="str">
        <f>IF(COUNT(T20:X20)&gt;0,MAX(T20:X20),G20)</f>
        <v>NA</v>
      </c>
      <c r="T20" s="105"/>
      <c r="U20" s="105"/>
      <c r="V20" s="105"/>
      <c r="W20" s="105"/>
      <c r="X20" s="105"/>
      <c r="Y20" s="106" t="str">
        <f t="shared" si="15"/>
        <v>N</v>
      </c>
      <c r="Z20" s="106">
        <f t="shared" si="16"/>
        <v>0</v>
      </c>
      <c r="AA20" s="114"/>
      <c r="AB20" s="48"/>
      <c r="AC20" s="56"/>
      <c r="AD20" s="53"/>
      <c r="AE20" s="53"/>
      <c r="AF20" s="48"/>
      <c r="AG20" s="107"/>
      <c r="AH20" s="55" t="s">
        <v>728</v>
      </c>
      <c r="AI20" s="55" t="s">
        <v>729</v>
      </c>
      <c r="AJ20" s="48" t="s">
        <v>52</v>
      </c>
      <c r="AK20" s="48" t="s">
        <v>57</v>
      </c>
      <c r="AL20" s="48"/>
      <c r="AM20" s="104">
        <v>43810</v>
      </c>
      <c r="AN20" s="97" t="s">
        <v>50</v>
      </c>
      <c r="AO20" s="108" t="s">
        <v>53</v>
      </c>
      <c r="AP20" s="108" t="s">
        <v>666</v>
      </c>
      <c r="AQ20" s="109"/>
      <c r="AR20" s="113"/>
      <c r="AS20" s="110" t="s">
        <v>669</v>
      </c>
    </row>
    <row r="21" spans="1:45" s="41" customFormat="1" hidden="1" x14ac:dyDescent="0.2">
      <c r="A21" s="187" t="s">
        <v>48</v>
      </c>
      <c r="B21" s="187" t="s">
        <v>666</v>
      </c>
      <c r="C21" s="187" t="s">
        <v>59</v>
      </c>
      <c r="D21" s="229" t="s">
        <v>60</v>
      </c>
      <c r="E21" s="230">
        <v>30</v>
      </c>
      <c r="F21" s="231"/>
      <c r="G21" s="257" t="s">
        <v>79</v>
      </c>
      <c r="H21" s="108"/>
      <c r="I21" s="116"/>
      <c r="J21" s="48"/>
      <c r="K21" s="53"/>
      <c r="L21" s="53"/>
      <c r="M21" s="53"/>
      <c r="N21" s="105"/>
      <c r="O21" s="53"/>
      <c r="P21" s="105"/>
      <c r="Q21" s="105"/>
      <c r="R21" s="103" t="str">
        <f>G21</f>
        <v>NA</v>
      </c>
      <c r="S21" s="104" t="str">
        <f>IF(COUNT(T21:X21)&gt;0,MAX(T21:X21),G21)</f>
        <v>NA</v>
      </c>
      <c r="T21" s="53"/>
      <c r="U21" s="55"/>
      <c r="V21" s="55"/>
      <c r="W21" s="55"/>
      <c r="X21" s="55"/>
      <c r="Y21" s="106" t="str">
        <f t="shared" si="15"/>
        <v>N</v>
      </c>
      <c r="Z21" s="106">
        <f t="shared" si="16"/>
        <v>0</v>
      </c>
      <c r="AA21" s="55"/>
      <c r="AB21" s="55"/>
      <c r="AC21" s="56"/>
      <c r="AD21" s="53"/>
      <c r="AE21" s="53"/>
      <c r="AF21" s="48"/>
      <c r="AG21" s="107"/>
      <c r="AH21" s="55" t="s">
        <v>728</v>
      </c>
      <c r="AI21" s="55" t="s">
        <v>729</v>
      </c>
      <c r="AJ21" s="55"/>
      <c r="AK21" s="55"/>
      <c r="AL21" s="55"/>
      <c r="AM21" s="104">
        <v>43825</v>
      </c>
      <c r="AN21" s="108" t="s">
        <v>50</v>
      </c>
      <c r="AO21" s="108" t="s">
        <v>53</v>
      </c>
      <c r="AP21" s="108" t="s">
        <v>543</v>
      </c>
      <c r="AQ21" s="109"/>
      <c r="AR21" s="143"/>
      <c r="AS21" s="110" t="s">
        <v>580</v>
      </c>
    </row>
    <row r="22" spans="1:45" s="41" customFormat="1" hidden="1" x14ac:dyDescent="0.2">
      <c r="A22" s="228" t="s">
        <v>48</v>
      </c>
      <c r="B22" s="228" t="s">
        <v>48</v>
      </c>
      <c r="C22" s="228" t="s">
        <v>42</v>
      </c>
      <c r="D22" s="229" t="s">
        <v>49</v>
      </c>
      <c r="E22" s="230">
        <v>30</v>
      </c>
      <c r="F22" s="228"/>
      <c r="G22" s="257" t="s">
        <v>79</v>
      </c>
      <c r="H22" s="97"/>
      <c r="I22" s="101"/>
      <c r="J22" s="102"/>
      <c r="K22" s="53"/>
      <c r="L22" s="53"/>
      <c r="M22" s="53"/>
      <c r="N22" s="53"/>
      <c r="O22" s="53"/>
      <c r="P22" s="53"/>
      <c r="Q22" s="53"/>
      <c r="R22" s="103" t="str">
        <f>G22</f>
        <v>NA</v>
      </c>
      <c r="S22" s="104" t="str">
        <f>IF(COUNT(T22:X22)&gt;0,MAX(T22:X22),G22)</f>
        <v>NA</v>
      </c>
      <c r="T22" s="105"/>
      <c r="U22" s="105"/>
      <c r="V22" s="105"/>
      <c r="W22" s="105"/>
      <c r="X22" s="105"/>
      <c r="Y22" s="106" t="str">
        <f t="shared" si="15"/>
        <v>N</v>
      </c>
      <c r="Z22" s="106">
        <f t="shared" si="16"/>
        <v>0</v>
      </c>
      <c r="AA22" s="48"/>
      <c r="AB22" s="48"/>
      <c r="AC22" s="56"/>
      <c r="AD22" s="48"/>
      <c r="AE22" s="48"/>
      <c r="AF22" s="48"/>
      <c r="AG22" s="107"/>
      <c r="AH22" s="48"/>
      <c r="AI22" s="48"/>
      <c r="AJ22" s="48" t="s">
        <v>52</v>
      </c>
      <c r="AK22" s="48"/>
      <c r="AL22" s="48"/>
      <c r="AM22" s="104">
        <v>43822</v>
      </c>
      <c r="AN22" s="97" t="s">
        <v>50</v>
      </c>
      <c r="AO22" s="108" t="s">
        <v>53</v>
      </c>
      <c r="AP22" s="108" t="s">
        <v>48</v>
      </c>
      <c r="AQ22" s="109"/>
      <c r="AR22" s="108"/>
      <c r="AS22" s="101"/>
    </row>
    <row r="23" spans="1:45" s="41" customFormat="1" hidden="1" x14ac:dyDescent="0.2">
      <c r="A23" s="228" t="s">
        <v>48</v>
      </c>
      <c r="B23" s="228" t="s">
        <v>54</v>
      </c>
      <c r="C23" s="228" t="s">
        <v>3</v>
      </c>
      <c r="D23" s="229" t="s">
        <v>707</v>
      </c>
      <c r="E23" s="230">
        <v>60</v>
      </c>
      <c r="F23" s="228"/>
      <c r="G23" s="257">
        <v>43843</v>
      </c>
      <c r="H23" s="97" t="s">
        <v>136</v>
      </c>
      <c r="I23" s="101"/>
      <c r="J23" s="102"/>
      <c r="K23" s="53" t="s">
        <v>696</v>
      </c>
      <c r="L23" s="53" t="s">
        <v>696</v>
      </c>
      <c r="M23" s="53" t="s">
        <v>696</v>
      </c>
      <c r="N23" s="105">
        <v>43863</v>
      </c>
      <c r="O23" s="53"/>
      <c r="P23" s="105">
        <v>43865</v>
      </c>
      <c r="Q23" s="105">
        <v>43865</v>
      </c>
      <c r="R23" s="103">
        <f>G23</f>
        <v>43843</v>
      </c>
      <c r="S23" s="104">
        <f>IF(COUNT(T23:X23)&gt;0,MAX(T23:X23),G23)</f>
        <v>43851</v>
      </c>
      <c r="T23" s="105">
        <v>43844</v>
      </c>
      <c r="U23" s="105">
        <v>43847</v>
      </c>
      <c r="V23" s="105">
        <v>43850</v>
      </c>
      <c r="W23" s="105">
        <v>43851</v>
      </c>
      <c r="X23" s="105"/>
      <c r="Y23" s="106" t="str">
        <f t="shared" si="15"/>
        <v>Y</v>
      </c>
      <c r="Z23" s="106">
        <f t="shared" si="16"/>
        <v>4</v>
      </c>
      <c r="AA23" s="48" t="s">
        <v>879</v>
      </c>
      <c r="AB23" s="48"/>
      <c r="AC23" s="56"/>
      <c r="AD23" s="48"/>
      <c r="AE23" s="48"/>
      <c r="AF23" s="48"/>
      <c r="AG23" s="107"/>
      <c r="AH23" s="48" t="s">
        <v>55</v>
      </c>
      <c r="AI23" s="48" t="s">
        <v>56</v>
      </c>
      <c r="AJ23" s="48" t="s">
        <v>52</v>
      </c>
      <c r="AK23" s="48" t="s">
        <v>57</v>
      </c>
      <c r="AL23" s="48"/>
      <c r="AM23" s="104">
        <v>43818</v>
      </c>
      <c r="AN23" s="97" t="s">
        <v>136</v>
      </c>
      <c r="AO23" s="108" t="s">
        <v>53</v>
      </c>
      <c r="AP23" s="108" t="s">
        <v>54</v>
      </c>
      <c r="AQ23" s="109" t="s">
        <v>58</v>
      </c>
      <c r="AR23" s="192">
        <v>0.6</v>
      </c>
      <c r="AS23" s="110" t="s">
        <v>574</v>
      </c>
    </row>
    <row r="24" spans="1:45" s="41" customFormat="1" ht="25.5" hidden="1" x14ac:dyDescent="0.2">
      <c r="A24" s="228" t="s">
        <v>48</v>
      </c>
      <c r="B24" s="228" t="s">
        <v>73</v>
      </c>
      <c r="C24" s="228" t="s">
        <v>3</v>
      </c>
      <c r="D24" s="232" t="s">
        <v>893</v>
      </c>
      <c r="E24" s="230">
        <v>60</v>
      </c>
      <c r="F24" s="228"/>
      <c r="G24" s="257">
        <v>43859</v>
      </c>
      <c r="H24" s="97" t="s">
        <v>136</v>
      </c>
      <c r="I24" s="101" t="s">
        <v>50</v>
      </c>
      <c r="J24" s="102"/>
      <c r="K24" s="53" t="s">
        <v>696</v>
      </c>
      <c r="L24" s="53" t="s">
        <v>696</v>
      </c>
      <c r="M24" s="53" t="s">
        <v>696</v>
      </c>
      <c r="N24" s="105">
        <v>43863</v>
      </c>
      <c r="O24" s="53"/>
      <c r="P24" s="105">
        <v>43865</v>
      </c>
      <c r="Q24" s="105">
        <v>43865</v>
      </c>
      <c r="R24" s="103">
        <v>43859</v>
      </c>
      <c r="S24" s="104">
        <v>43859</v>
      </c>
      <c r="T24" s="105"/>
      <c r="U24" s="105"/>
      <c r="V24" s="105"/>
      <c r="W24" s="105"/>
      <c r="X24" s="105"/>
      <c r="Y24" s="106" t="str">
        <f t="shared" si="15"/>
        <v>N</v>
      </c>
      <c r="Z24" s="106">
        <f t="shared" si="16"/>
        <v>0</v>
      </c>
      <c r="AA24" s="114"/>
      <c r="AB24" s="48"/>
      <c r="AC24" s="56"/>
      <c r="AD24" s="48"/>
      <c r="AE24" s="48"/>
      <c r="AF24" s="48"/>
      <c r="AG24" s="107"/>
      <c r="AH24" s="48" t="s">
        <v>724</v>
      </c>
      <c r="AI24" s="48" t="s">
        <v>56</v>
      </c>
      <c r="AJ24" s="48" t="s">
        <v>52</v>
      </c>
      <c r="AK24" s="48" t="s">
        <v>57</v>
      </c>
      <c r="AL24" s="48"/>
      <c r="AM24" s="104">
        <v>43819</v>
      </c>
      <c r="AN24" s="97" t="s">
        <v>136</v>
      </c>
      <c r="AO24" s="108" t="s">
        <v>53</v>
      </c>
      <c r="AP24" s="108" t="s">
        <v>69</v>
      </c>
      <c r="AQ24" s="109" t="s">
        <v>74</v>
      </c>
      <c r="AR24" s="192">
        <v>0.6</v>
      </c>
      <c r="AS24" s="110" t="s">
        <v>574</v>
      </c>
    </row>
    <row r="25" spans="1:45" s="41" customFormat="1" ht="9.75" hidden="1" customHeight="1" x14ac:dyDescent="0.2">
      <c r="A25" s="228" t="s">
        <v>48</v>
      </c>
      <c r="B25" s="228" t="s">
        <v>75</v>
      </c>
      <c r="C25" s="228" t="s">
        <v>59</v>
      </c>
      <c r="D25" s="229" t="s">
        <v>76</v>
      </c>
      <c r="E25" s="230">
        <v>60</v>
      </c>
      <c r="F25" s="228"/>
      <c r="G25" s="257" t="s">
        <v>79</v>
      </c>
      <c r="H25" s="97"/>
      <c r="I25" s="101"/>
      <c r="J25" s="102"/>
      <c r="K25" s="53"/>
      <c r="L25" s="53"/>
      <c r="M25" s="53"/>
      <c r="N25" s="105"/>
      <c r="O25" s="53"/>
      <c r="P25" s="105"/>
      <c r="Q25" s="105"/>
      <c r="R25" s="103" t="str">
        <f t="shared" ref="R25:R55" si="17">G25</f>
        <v>NA</v>
      </c>
      <c r="S25" s="104" t="str">
        <f t="shared" ref="R25:S55" si="18">IF(COUNT(T25:X25)&gt;0,MAX(T25:X25),G25)</f>
        <v>NA</v>
      </c>
      <c r="T25" s="105"/>
      <c r="U25" s="105"/>
      <c r="V25" s="105"/>
      <c r="W25" s="105"/>
      <c r="X25" s="105"/>
      <c r="Y25" s="106" t="str">
        <f t="shared" si="15"/>
        <v>N</v>
      </c>
      <c r="Z25" s="106">
        <f t="shared" si="16"/>
        <v>0</v>
      </c>
      <c r="AA25" s="48"/>
      <c r="AB25" s="48"/>
      <c r="AC25" s="56"/>
      <c r="AD25" s="53"/>
      <c r="AE25" s="53"/>
      <c r="AF25" s="48"/>
      <c r="AG25" s="107"/>
      <c r="AH25" s="48" t="s">
        <v>725</v>
      </c>
      <c r="AI25" s="55" t="s">
        <v>748</v>
      </c>
      <c r="AJ25" s="48"/>
      <c r="AK25" s="48"/>
      <c r="AL25" s="48"/>
      <c r="AM25" s="104">
        <v>43808</v>
      </c>
      <c r="AN25" s="97" t="s">
        <v>77</v>
      </c>
      <c r="AO25" s="108" t="s">
        <v>53</v>
      </c>
      <c r="AP25" s="108" t="s">
        <v>75</v>
      </c>
      <c r="AQ25" s="109"/>
      <c r="AR25" s="143"/>
      <c r="AS25" s="110" t="s">
        <v>576</v>
      </c>
    </row>
    <row r="26" spans="1:45" s="41" customFormat="1" ht="25.5" hidden="1" x14ac:dyDescent="0.2">
      <c r="A26" s="228" t="s">
        <v>48</v>
      </c>
      <c r="B26" s="228" t="s">
        <v>87</v>
      </c>
      <c r="C26" s="228" t="s">
        <v>59</v>
      </c>
      <c r="D26" s="232" t="s">
        <v>854</v>
      </c>
      <c r="E26" s="230">
        <v>30</v>
      </c>
      <c r="F26" s="228"/>
      <c r="G26" s="257" t="s">
        <v>79</v>
      </c>
      <c r="H26" s="97"/>
      <c r="I26" s="101"/>
      <c r="J26" s="102"/>
      <c r="K26" s="53"/>
      <c r="L26" s="53"/>
      <c r="M26" s="53"/>
      <c r="N26" s="105"/>
      <c r="O26" s="53"/>
      <c r="P26" s="105"/>
      <c r="Q26" s="105"/>
      <c r="R26" s="103" t="str">
        <f t="shared" si="17"/>
        <v>NA</v>
      </c>
      <c r="S26" s="104" t="str">
        <f t="shared" si="18"/>
        <v>NA</v>
      </c>
      <c r="T26" s="105"/>
      <c r="U26" s="105"/>
      <c r="V26" s="105"/>
      <c r="W26" s="105"/>
      <c r="X26" s="105"/>
      <c r="Y26" s="106" t="str">
        <f t="shared" si="15"/>
        <v>N</v>
      </c>
      <c r="Z26" s="106">
        <f t="shared" si="16"/>
        <v>0</v>
      </c>
      <c r="AA26" s="144"/>
      <c r="AB26" s="48"/>
      <c r="AC26" s="56"/>
      <c r="AD26" s="53"/>
      <c r="AE26" s="53"/>
      <c r="AF26" s="48"/>
      <c r="AG26" s="107"/>
      <c r="AH26" s="48" t="s">
        <v>726</v>
      </c>
      <c r="AI26" s="48" t="s">
        <v>727</v>
      </c>
      <c r="AJ26" s="48"/>
      <c r="AK26" s="48"/>
      <c r="AL26" s="48"/>
      <c r="AM26" s="104">
        <v>43809</v>
      </c>
      <c r="AN26" s="97" t="s">
        <v>77</v>
      </c>
      <c r="AO26" s="108" t="s">
        <v>53</v>
      </c>
      <c r="AP26" s="108" t="s">
        <v>87</v>
      </c>
      <c r="AQ26" s="155"/>
      <c r="AR26" s="143"/>
      <c r="AS26" s="110" t="s">
        <v>578</v>
      </c>
    </row>
    <row r="27" spans="1:45" s="41" customFormat="1" hidden="1" x14ac:dyDescent="0.2">
      <c r="A27" s="228" t="s">
        <v>48</v>
      </c>
      <c r="B27" s="228" t="s">
        <v>61</v>
      </c>
      <c r="C27" s="228" t="s">
        <v>59</v>
      </c>
      <c r="D27" s="229" t="s">
        <v>62</v>
      </c>
      <c r="E27" s="230">
        <v>60</v>
      </c>
      <c r="F27" s="228"/>
      <c r="G27" s="257" t="s">
        <v>79</v>
      </c>
      <c r="H27" s="97" t="s">
        <v>50</v>
      </c>
      <c r="I27" s="101"/>
      <c r="J27" s="102"/>
      <c r="K27" s="53"/>
      <c r="L27" s="209"/>
      <c r="M27" s="53"/>
      <c r="N27" s="226"/>
      <c r="O27" s="53"/>
      <c r="P27" s="105"/>
      <c r="Q27" s="105"/>
      <c r="R27" s="103" t="str">
        <f t="shared" si="17"/>
        <v>NA</v>
      </c>
      <c r="S27" s="104" t="str">
        <f t="shared" si="18"/>
        <v>NA</v>
      </c>
      <c r="T27" s="105"/>
      <c r="U27" s="105"/>
      <c r="V27" s="105"/>
      <c r="W27" s="105"/>
      <c r="X27" s="105"/>
      <c r="Y27" s="106" t="str">
        <f t="shared" si="15"/>
        <v>N</v>
      </c>
      <c r="Z27" s="106">
        <f t="shared" si="16"/>
        <v>0</v>
      </c>
      <c r="AA27" s="48"/>
      <c r="AB27" s="48"/>
      <c r="AC27" s="56"/>
      <c r="AD27" s="53"/>
      <c r="AE27" s="53"/>
      <c r="AF27" s="48"/>
      <c r="AG27" s="107"/>
      <c r="AH27" s="48" t="s">
        <v>742</v>
      </c>
      <c r="AI27" s="48" t="s">
        <v>63</v>
      </c>
      <c r="AJ27" s="48" t="s">
        <v>52</v>
      </c>
      <c r="AK27" s="48" t="s">
        <v>57</v>
      </c>
      <c r="AL27" s="48"/>
      <c r="AM27" s="104">
        <v>43818</v>
      </c>
      <c r="AN27" s="97" t="s">
        <v>50</v>
      </c>
      <c r="AO27" s="108" t="s">
        <v>53</v>
      </c>
      <c r="AP27" s="108" t="s">
        <v>61</v>
      </c>
      <c r="AQ27" s="109"/>
      <c r="AR27" s="143"/>
      <c r="AS27" s="110" t="s">
        <v>575</v>
      </c>
    </row>
    <row r="28" spans="1:45" s="41" customFormat="1" hidden="1" x14ac:dyDescent="0.2">
      <c r="A28" s="187" t="s">
        <v>48</v>
      </c>
      <c r="B28" s="187" t="s">
        <v>536</v>
      </c>
      <c r="C28" s="228" t="s">
        <v>59</v>
      </c>
      <c r="D28" s="229" t="s">
        <v>537</v>
      </c>
      <c r="E28" s="230">
        <v>60</v>
      </c>
      <c r="F28" s="231"/>
      <c r="G28" s="257">
        <v>43837</v>
      </c>
      <c r="H28" s="97" t="s">
        <v>50</v>
      </c>
      <c r="I28" s="101"/>
      <c r="J28" s="48"/>
      <c r="K28" s="53" t="s">
        <v>696</v>
      </c>
      <c r="L28" s="209" t="s">
        <v>696</v>
      </c>
      <c r="M28" s="53" t="s">
        <v>696</v>
      </c>
      <c r="N28" s="226">
        <v>43863</v>
      </c>
      <c r="O28" s="53"/>
      <c r="P28" s="105">
        <v>43864</v>
      </c>
      <c r="Q28" s="105">
        <v>43864</v>
      </c>
      <c r="R28" s="103">
        <f t="shared" si="17"/>
        <v>43837</v>
      </c>
      <c r="S28" s="104">
        <f t="shared" si="18"/>
        <v>43843</v>
      </c>
      <c r="T28" s="111">
        <v>43843</v>
      </c>
      <c r="U28" s="55"/>
      <c r="V28" s="55"/>
      <c r="W28" s="55"/>
      <c r="X28" s="55"/>
      <c r="Y28" s="106" t="str">
        <f t="shared" si="15"/>
        <v>Y</v>
      </c>
      <c r="Z28" s="106">
        <f t="shared" si="16"/>
        <v>1</v>
      </c>
      <c r="AA28" s="48" t="s">
        <v>807</v>
      </c>
      <c r="AB28" s="55"/>
      <c r="AC28" s="56"/>
      <c r="AD28" s="53" t="s">
        <v>696</v>
      </c>
      <c r="AE28" s="53" t="s">
        <v>696</v>
      </c>
      <c r="AF28" s="48"/>
      <c r="AG28" s="107"/>
      <c r="AH28" s="55" t="s">
        <v>747</v>
      </c>
      <c r="AI28" s="55" t="s">
        <v>748</v>
      </c>
      <c r="AJ28" s="55"/>
      <c r="AK28" s="55"/>
      <c r="AL28" s="55"/>
      <c r="AM28" s="104">
        <v>43812</v>
      </c>
      <c r="AN28" s="97" t="s">
        <v>50</v>
      </c>
      <c r="AO28" s="108" t="s">
        <v>53</v>
      </c>
      <c r="AP28" s="108" t="s">
        <v>536</v>
      </c>
      <c r="AQ28" s="109"/>
      <c r="AR28" s="192">
        <v>0.6</v>
      </c>
      <c r="AS28" s="110" t="s">
        <v>581</v>
      </c>
    </row>
    <row r="29" spans="1:45" s="41" customFormat="1" ht="15" hidden="1" x14ac:dyDescent="0.25">
      <c r="A29" s="187" t="s">
        <v>48</v>
      </c>
      <c r="B29" s="108" t="s">
        <v>536</v>
      </c>
      <c r="C29" s="228" t="s">
        <v>59</v>
      </c>
      <c r="D29" s="229" t="s">
        <v>537</v>
      </c>
      <c r="E29" s="230">
        <v>60</v>
      </c>
      <c r="F29" s="231"/>
      <c r="G29" s="257">
        <v>43857</v>
      </c>
      <c r="H29" s="97" t="s">
        <v>50</v>
      </c>
      <c r="I29" s="101"/>
      <c r="J29" s="48"/>
      <c r="K29" s="53" t="s">
        <v>696</v>
      </c>
      <c r="L29" s="209" t="s">
        <v>696</v>
      </c>
      <c r="M29" s="53" t="s">
        <v>696</v>
      </c>
      <c r="N29" s="226">
        <v>43863</v>
      </c>
      <c r="O29" s="53"/>
      <c r="P29" s="105">
        <v>43864</v>
      </c>
      <c r="Q29" s="105">
        <v>43864</v>
      </c>
      <c r="R29" s="104">
        <f t="shared" si="18"/>
        <v>43860</v>
      </c>
      <c r="S29" s="104">
        <f t="shared" si="18"/>
        <v>43860</v>
      </c>
      <c r="T29" s="111">
        <v>43858</v>
      </c>
      <c r="U29" s="111">
        <v>43860</v>
      </c>
      <c r="V29" s="55"/>
      <c r="W29" s="55"/>
      <c r="X29" s="55"/>
      <c r="Y29" s="106"/>
      <c r="Z29" s="106"/>
      <c r="AA29" s="48" t="s">
        <v>898</v>
      </c>
      <c r="AB29" s="55"/>
      <c r="AC29" s="56"/>
      <c r="AD29" s="53"/>
      <c r="AE29" s="53"/>
      <c r="AF29" s="48"/>
      <c r="AG29" s="107"/>
      <c r="AH29" s="55"/>
      <c r="AI29" s="55"/>
      <c r="AJ29" s="55"/>
      <c r="AK29" s="55"/>
      <c r="AL29" s="55"/>
      <c r="AM29" s="104"/>
      <c r="AN29" s="97"/>
      <c r="AO29" s="108"/>
      <c r="AP29" s="108"/>
      <c r="AQ29" s="155"/>
      <c r="AR29" s="192">
        <v>0.6</v>
      </c>
      <c r="AS29" s="286" t="s">
        <v>581</v>
      </c>
    </row>
    <row r="30" spans="1:45" s="41" customFormat="1" ht="38.25" hidden="1" customHeight="1" x14ac:dyDescent="0.2">
      <c r="A30" s="228" t="s">
        <v>48</v>
      </c>
      <c r="B30" s="228" t="s">
        <v>67</v>
      </c>
      <c r="C30" s="228" t="s">
        <v>59</v>
      </c>
      <c r="D30" s="229" t="s">
        <v>68</v>
      </c>
      <c r="E30" s="230">
        <v>60</v>
      </c>
      <c r="F30" s="228"/>
      <c r="G30" s="257" t="s">
        <v>79</v>
      </c>
      <c r="H30" s="97" t="s">
        <v>50</v>
      </c>
      <c r="I30" s="101"/>
      <c r="J30" s="102"/>
      <c r="K30" s="53"/>
      <c r="L30" s="209"/>
      <c r="M30" s="53"/>
      <c r="N30" s="226"/>
      <c r="O30" s="53"/>
      <c r="P30" s="105"/>
      <c r="Q30" s="105"/>
      <c r="R30" s="103" t="str">
        <f t="shared" si="17"/>
        <v>NA</v>
      </c>
      <c r="S30" s="104" t="str">
        <f t="shared" si="18"/>
        <v>NA</v>
      </c>
      <c r="T30" s="105"/>
      <c r="U30" s="105"/>
      <c r="V30" s="105"/>
      <c r="W30" s="105"/>
      <c r="X30" s="105"/>
      <c r="Y30" s="106" t="str">
        <f t="shared" si="15"/>
        <v>N</v>
      </c>
      <c r="Z30" s="106">
        <f t="shared" si="16"/>
        <v>0</v>
      </c>
      <c r="AA30" s="48"/>
      <c r="AB30" s="48"/>
      <c r="AC30" s="56"/>
      <c r="AD30" s="53"/>
      <c r="AE30" s="53"/>
      <c r="AF30" s="48"/>
      <c r="AG30" s="107"/>
      <c r="AH30" s="48" t="s">
        <v>724</v>
      </c>
      <c r="AI30" s="48" t="s">
        <v>56</v>
      </c>
      <c r="AJ30" s="48" t="s">
        <v>52</v>
      </c>
      <c r="AK30" s="48" t="s">
        <v>57</v>
      </c>
      <c r="AL30" s="48"/>
      <c r="AM30" s="104">
        <v>43809</v>
      </c>
      <c r="AN30" s="97" t="s">
        <v>50</v>
      </c>
      <c r="AO30" s="108" t="s">
        <v>53</v>
      </c>
      <c r="AP30" s="108" t="s">
        <v>69</v>
      </c>
      <c r="AQ30" s="155"/>
      <c r="AR30" s="143"/>
      <c r="AS30" s="110" t="s">
        <v>574</v>
      </c>
    </row>
    <row r="31" spans="1:45" s="41" customFormat="1" ht="10.5" hidden="1" customHeight="1" x14ac:dyDescent="0.2">
      <c r="A31" s="228" t="s">
        <v>48</v>
      </c>
      <c r="B31" s="228" t="s">
        <v>73</v>
      </c>
      <c r="C31" s="228" t="s">
        <v>59</v>
      </c>
      <c r="D31" s="232" t="s">
        <v>712</v>
      </c>
      <c r="E31" s="230">
        <v>60</v>
      </c>
      <c r="F31" s="228"/>
      <c r="G31" s="257" t="s">
        <v>79</v>
      </c>
      <c r="H31" s="97" t="s">
        <v>50</v>
      </c>
      <c r="I31" s="101"/>
      <c r="J31" s="102"/>
      <c r="K31" s="53"/>
      <c r="L31" s="209"/>
      <c r="M31" s="53"/>
      <c r="N31" s="226"/>
      <c r="O31" s="53"/>
      <c r="P31" s="105"/>
      <c r="Q31" s="105"/>
      <c r="R31" s="103" t="str">
        <f t="shared" si="17"/>
        <v>NA</v>
      </c>
      <c r="S31" s="104" t="str">
        <f t="shared" si="18"/>
        <v>NA</v>
      </c>
      <c r="T31" s="105"/>
      <c r="U31" s="105"/>
      <c r="V31" s="105"/>
      <c r="W31" s="105"/>
      <c r="X31" s="105"/>
      <c r="Y31" s="106" t="str">
        <f t="shared" si="15"/>
        <v>N</v>
      </c>
      <c r="Z31" s="106">
        <f t="shared" si="16"/>
        <v>0</v>
      </c>
      <c r="AA31" s="48"/>
      <c r="AB31" s="48"/>
      <c r="AC31" s="56"/>
      <c r="AD31" s="53"/>
      <c r="AE31" s="53"/>
      <c r="AF31" s="48"/>
      <c r="AG31" s="107"/>
      <c r="AH31" s="48" t="s">
        <v>724</v>
      </c>
      <c r="AI31" s="48" t="s">
        <v>56</v>
      </c>
      <c r="AJ31" s="48" t="s">
        <v>52</v>
      </c>
      <c r="AK31" s="48" t="s">
        <v>57</v>
      </c>
      <c r="AL31" s="48"/>
      <c r="AM31" s="104">
        <v>43809</v>
      </c>
      <c r="AN31" s="97" t="s">
        <v>50</v>
      </c>
      <c r="AO31" s="108" t="s">
        <v>53</v>
      </c>
      <c r="AP31" s="108" t="s">
        <v>69</v>
      </c>
      <c r="AQ31" s="109"/>
      <c r="AR31" s="143"/>
      <c r="AS31" s="110" t="s">
        <v>574</v>
      </c>
    </row>
    <row r="32" spans="1:45" s="41" customFormat="1" hidden="1" x14ac:dyDescent="0.2">
      <c r="A32" s="228" t="s">
        <v>48</v>
      </c>
      <c r="B32" s="228" t="s">
        <v>752</v>
      </c>
      <c r="C32" s="228" t="s">
        <v>59</v>
      </c>
      <c r="D32" s="229" t="s">
        <v>676</v>
      </c>
      <c r="E32" s="230">
        <v>60</v>
      </c>
      <c r="F32" s="228"/>
      <c r="G32" s="257" t="s">
        <v>79</v>
      </c>
      <c r="H32" s="97" t="s">
        <v>50</v>
      </c>
      <c r="I32" s="101"/>
      <c r="J32" s="102"/>
      <c r="K32" s="53"/>
      <c r="L32" s="209"/>
      <c r="M32" s="53"/>
      <c r="N32" s="226"/>
      <c r="O32" s="48"/>
      <c r="P32" s="105"/>
      <c r="Q32" s="105"/>
      <c r="R32" s="103" t="str">
        <f t="shared" si="17"/>
        <v>NA</v>
      </c>
      <c r="S32" s="104" t="str">
        <f t="shared" si="18"/>
        <v>NA</v>
      </c>
      <c r="T32" s="105"/>
      <c r="U32" s="105"/>
      <c r="V32" s="105"/>
      <c r="W32" s="105"/>
      <c r="X32" s="105"/>
      <c r="Y32" s="106" t="str">
        <f t="shared" si="15"/>
        <v>N</v>
      </c>
      <c r="Z32" s="106">
        <f t="shared" si="16"/>
        <v>0</v>
      </c>
      <c r="AA32" s="48"/>
      <c r="AB32" s="48"/>
      <c r="AC32" s="56"/>
      <c r="AD32" s="53"/>
      <c r="AE32" s="53"/>
      <c r="AF32" s="48"/>
      <c r="AG32" s="107"/>
      <c r="AH32" s="48" t="s">
        <v>80</v>
      </c>
      <c r="AI32" s="48" t="s">
        <v>81</v>
      </c>
      <c r="AJ32" s="48" t="s">
        <v>52</v>
      </c>
      <c r="AK32" s="48" t="s">
        <v>57</v>
      </c>
      <c r="AL32" s="48"/>
      <c r="AM32" s="104">
        <v>43823</v>
      </c>
      <c r="AN32" s="97" t="s">
        <v>50</v>
      </c>
      <c r="AO32" s="108" t="s">
        <v>53</v>
      </c>
      <c r="AP32" s="108" t="s">
        <v>78</v>
      </c>
      <c r="AQ32" s="109" t="s">
        <v>83</v>
      </c>
      <c r="AR32" s="113"/>
      <c r="AS32" s="110" t="s">
        <v>577</v>
      </c>
    </row>
    <row r="33" spans="1:45" s="41" customFormat="1" ht="51" hidden="1" x14ac:dyDescent="0.2">
      <c r="A33" s="233" t="s">
        <v>48</v>
      </c>
      <c r="B33" s="233" t="s">
        <v>78</v>
      </c>
      <c r="C33" s="233" t="s">
        <v>2</v>
      </c>
      <c r="D33" s="234" t="s">
        <v>84</v>
      </c>
      <c r="E33" s="235">
        <v>60</v>
      </c>
      <c r="F33" s="236" t="s">
        <v>85</v>
      </c>
      <c r="G33" s="257">
        <v>43852</v>
      </c>
      <c r="H33" s="97" t="s">
        <v>445</v>
      </c>
      <c r="I33" s="97" t="s">
        <v>86</v>
      </c>
      <c r="J33" s="102"/>
      <c r="K33" s="53" t="s">
        <v>696</v>
      </c>
      <c r="L33" s="53" t="s">
        <v>696</v>
      </c>
      <c r="M33" s="172" t="s">
        <v>696</v>
      </c>
      <c r="N33" s="105">
        <v>43860</v>
      </c>
      <c r="O33" s="53"/>
      <c r="P33" s="105">
        <v>43867</v>
      </c>
      <c r="Q33" s="105">
        <v>43867</v>
      </c>
      <c r="R33" s="103">
        <f t="shared" si="17"/>
        <v>43852</v>
      </c>
      <c r="S33" s="104">
        <f t="shared" si="18"/>
        <v>43859</v>
      </c>
      <c r="T33" s="105">
        <v>43859</v>
      </c>
      <c r="U33" s="105"/>
      <c r="V33" s="105"/>
      <c r="W33" s="105"/>
      <c r="X33" s="105"/>
      <c r="Y33" s="106" t="str">
        <f t="shared" si="15"/>
        <v>Y</v>
      </c>
      <c r="Z33" s="106">
        <f t="shared" si="16"/>
        <v>1</v>
      </c>
      <c r="AA33" s="48" t="s">
        <v>894</v>
      </c>
      <c r="AB33" s="48"/>
      <c r="AC33" s="56"/>
      <c r="AD33" s="48"/>
      <c r="AE33" s="48"/>
      <c r="AF33" s="48"/>
      <c r="AG33" s="107"/>
      <c r="AH33" s="48" t="s">
        <v>80</v>
      </c>
      <c r="AI33" s="48" t="s">
        <v>81</v>
      </c>
      <c r="AJ33" s="48" t="s">
        <v>52</v>
      </c>
      <c r="AK33" s="48" t="s">
        <v>57</v>
      </c>
      <c r="AL33" s="48"/>
      <c r="AM33" s="104">
        <v>43817</v>
      </c>
      <c r="AN33" s="97" t="s">
        <v>86</v>
      </c>
      <c r="AO33" s="121" t="s">
        <v>53</v>
      </c>
      <c r="AP33" s="121" t="s">
        <v>78</v>
      </c>
      <c r="AQ33" s="204" t="s">
        <v>722</v>
      </c>
      <c r="AR33" s="113">
        <v>0.6</v>
      </c>
      <c r="AS33" s="110" t="s">
        <v>577</v>
      </c>
    </row>
    <row r="34" spans="1:45" s="41" customFormat="1" hidden="1" x14ac:dyDescent="0.2">
      <c r="A34" s="234" t="s">
        <v>48</v>
      </c>
      <c r="B34" s="234" t="s">
        <v>665</v>
      </c>
      <c r="C34" s="228" t="s">
        <v>59</v>
      </c>
      <c r="D34" s="237" t="s">
        <v>677</v>
      </c>
      <c r="E34" s="235">
        <v>60</v>
      </c>
      <c r="F34" s="238"/>
      <c r="G34" s="257" t="s">
        <v>79</v>
      </c>
      <c r="H34" s="108" t="s">
        <v>50</v>
      </c>
      <c r="I34" s="116"/>
      <c r="J34" s="48"/>
      <c r="K34" s="53"/>
      <c r="L34" s="53"/>
      <c r="M34" s="53"/>
      <c r="N34" s="53"/>
      <c r="O34" s="53"/>
      <c r="P34" s="53"/>
      <c r="Q34" s="53"/>
      <c r="R34" s="103" t="str">
        <f t="shared" si="17"/>
        <v>NA</v>
      </c>
      <c r="S34" s="104" t="str">
        <f t="shared" si="18"/>
        <v>NA</v>
      </c>
      <c r="T34" s="55"/>
      <c r="U34" s="55"/>
      <c r="V34" s="55"/>
      <c r="W34" s="55"/>
      <c r="X34" s="55"/>
      <c r="Y34" s="106" t="str">
        <f t="shared" si="15"/>
        <v>N</v>
      </c>
      <c r="Z34" s="106">
        <f t="shared" si="16"/>
        <v>0</v>
      </c>
      <c r="AA34" s="55"/>
      <c r="AB34" s="55"/>
      <c r="AC34" s="56"/>
      <c r="AD34" s="53"/>
      <c r="AE34" s="53"/>
      <c r="AF34" s="48"/>
      <c r="AG34" s="107"/>
      <c r="AH34" s="55"/>
      <c r="AI34" s="55"/>
      <c r="AJ34" s="55"/>
      <c r="AK34" s="55"/>
      <c r="AL34" s="55"/>
      <c r="AM34" s="104" t="s">
        <v>79</v>
      </c>
      <c r="AN34" s="108" t="s">
        <v>50</v>
      </c>
      <c r="AO34" s="121"/>
      <c r="AP34" s="121" t="s">
        <v>665</v>
      </c>
      <c r="AQ34" s="122"/>
      <c r="AR34" s="108"/>
      <c r="AS34" s="110" t="s">
        <v>668</v>
      </c>
    </row>
    <row r="35" spans="1:45" s="41" customFormat="1" hidden="1" x14ac:dyDescent="0.2">
      <c r="A35" s="234" t="s">
        <v>48</v>
      </c>
      <c r="B35" s="234" t="s">
        <v>665</v>
      </c>
      <c r="C35" s="228" t="s">
        <v>59</v>
      </c>
      <c r="D35" s="237" t="s">
        <v>677</v>
      </c>
      <c r="E35" s="235">
        <v>60</v>
      </c>
      <c r="F35" s="238"/>
      <c r="G35" s="257" t="s">
        <v>79</v>
      </c>
      <c r="H35" s="121" t="s">
        <v>50</v>
      </c>
      <c r="I35" s="116"/>
      <c r="J35" s="48"/>
      <c r="K35" s="53"/>
      <c r="L35" s="53"/>
      <c r="M35" s="53"/>
      <c r="N35" s="53"/>
      <c r="O35" s="53"/>
      <c r="P35" s="53"/>
      <c r="Q35" s="53"/>
      <c r="R35" s="103" t="str">
        <f t="shared" si="17"/>
        <v>NA</v>
      </c>
      <c r="S35" s="104" t="str">
        <f t="shared" si="18"/>
        <v>NA</v>
      </c>
      <c r="T35" s="55"/>
      <c r="U35" s="55"/>
      <c r="V35" s="55"/>
      <c r="W35" s="55"/>
      <c r="X35" s="55"/>
      <c r="Y35" s="106" t="str">
        <f t="shared" si="15"/>
        <v>N</v>
      </c>
      <c r="Z35" s="106">
        <f t="shared" si="16"/>
        <v>0</v>
      </c>
      <c r="AA35" s="55"/>
      <c r="AB35" s="55"/>
      <c r="AC35" s="56"/>
      <c r="AD35" s="53"/>
      <c r="AE35" s="53"/>
      <c r="AF35" s="48"/>
      <c r="AG35" s="107"/>
      <c r="AH35" s="55" t="s">
        <v>730</v>
      </c>
      <c r="AI35" s="55" t="s">
        <v>731</v>
      </c>
      <c r="AJ35" s="55"/>
      <c r="AK35" s="55"/>
      <c r="AL35" s="55"/>
      <c r="AM35" s="104">
        <v>43825</v>
      </c>
      <c r="AN35" s="121" t="s">
        <v>50</v>
      </c>
      <c r="AO35" s="121"/>
      <c r="AP35" s="121" t="s">
        <v>665</v>
      </c>
      <c r="AQ35" s="122"/>
      <c r="AR35" s="108"/>
      <c r="AS35" s="110" t="s">
        <v>668</v>
      </c>
    </row>
    <row r="36" spans="1:45" s="41" customFormat="1" ht="25.5" hidden="1" x14ac:dyDescent="0.2">
      <c r="A36" s="238" t="s">
        <v>48</v>
      </c>
      <c r="B36" s="238" t="s">
        <v>543</v>
      </c>
      <c r="C36" s="228" t="s">
        <v>70</v>
      </c>
      <c r="D36" s="239" t="s">
        <v>538</v>
      </c>
      <c r="E36" s="235">
        <v>60</v>
      </c>
      <c r="F36" s="238"/>
      <c r="G36" s="257" t="s">
        <v>79</v>
      </c>
      <c r="H36" s="123" t="s">
        <v>560</v>
      </c>
      <c r="I36" s="116"/>
      <c r="J36" s="55"/>
      <c r="K36" s="53"/>
      <c r="L36" s="53"/>
      <c r="M36" s="53"/>
      <c r="N36" s="53"/>
      <c r="O36" s="53"/>
      <c r="P36" s="53"/>
      <c r="Q36" s="53"/>
      <c r="R36" s="103" t="str">
        <f t="shared" si="17"/>
        <v>NA</v>
      </c>
      <c r="S36" s="104" t="str">
        <f t="shared" si="18"/>
        <v>NA</v>
      </c>
      <c r="T36" s="55"/>
      <c r="U36" s="55"/>
      <c r="V36" s="55"/>
      <c r="W36" s="55"/>
      <c r="X36" s="55"/>
      <c r="Y36" s="106" t="str">
        <f t="shared" si="15"/>
        <v>N</v>
      </c>
      <c r="Z36" s="106">
        <f t="shared" si="16"/>
        <v>0</v>
      </c>
      <c r="AA36" s="55"/>
      <c r="AB36" s="55"/>
      <c r="AC36" s="117"/>
      <c r="AD36" s="55"/>
      <c r="AE36" s="55"/>
      <c r="AF36" s="53"/>
      <c r="AG36" s="118"/>
      <c r="AH36" s="55"/>
      <c r="AI36" s="55"/>
      <c r="AJ36" s="55"/>
      <c r="AK36" s="55"/>
      <c r="AL36" s="55"/>
      <c r="AM36" s="104" t="s">
        <v>534</v>
      </c>
      <c r="AN36" s="123" t="s">
        <v>560</v>
      </c>
      <c r="AO36" s="123"/>
      <c r="AP36" s="123" t="s">
        <v>543</v>
      </c>
      <c r="AQ36" s="125"/>
      <c r="AR36" s="108"/>
      <c r="AS36" s="110">
        <v>22083</v>
      </c>
    </row>
    <row r="37" spans="1:45" s="41" customFormat="1" ht="38.25" hidden="1" customHeight="1" x14ac:dyDescent="0.25">
      <c r="A37" s="233" t="s">
        <v>48</v>
      </c>
      <c r="B37" s="233" t="s">
        <v>67</v>
      </c>
      <c r="C37" s="228" t="s">
        <v>70</v>
      </c>
      <c r="D37" s="240" t="s">
        <v>711</v>
      </c>
      <c r="E37" s="235">
        <v>60</v>
      </c>
      <c r="F37" s="233"/>
      <c r="G37" s="257">
        <v>43854</v>
      </c>
      <c r="H37" s="120" t="s">
        <v>71</v>
      </c>
      <c r="I37" s="101" t="s">
        <v>378</v>
      </c>
      <c r="J37" s="102"/>
      <c r="K37" s="53" t="s">
        <v>696</v>
      </c>
      <c r="L37" s="53" t="s">
        <v>696</v>
      </c>
      <c r="M37" s="53" t="s">
        <v>79</v>
      </c>
      <c r="N37" s="53" t="s">
        <v>79</v>
      </c>
      <c r="O37" s="53" t="s">
        <v>79</v>
      </c>
      <c r="P37" s="53" t="s">
        <v>79</v>
      </c>
      <c r="Q37" s="53" t="s">
        <v>79</v>
      </c>
      <c r="R37" s="103">
        <f t="shared" si="17"/>
        <v>43854</v>
      </c>
      <c r="S37" s="104">
        <f t="shared" si="18"/>
        <v>43852</v>
      </c>
      <c r="T37" s="105">
        <v>43852</v>
      </c>
      <c r="U37" s="105"/>
      <c r="V37" s="105"/>
      <c r="W37" s="105"/>
      <c r="X37" s="105"/>
      <c r="Y37" s="106" t="str">
        <f t="shared" si="15"/>
        <v>Y</v>
      </c>
      <c r="Z37" s="106">
        <f t="shared" si="16"/>
        <v>1</v>
      </c>
      <c r="AA37" s="198" t="s">
        <v>860</v>
      </c>
      <c r="AB37" s="48"/>
      <c r="AC37" s="56"/>
      <c r="AD37" s="48"/>
      <c r="AE37" s="48"/>
      <c r="AF37" s="53" t="s">
        <v>79</v>
      </c>
      <c r="AG37" s="107"/>
      <c r="AH37" s="48" t="s">
        <v>724</v>
      </c>
      <c r="AI37" s="48" t="s">
        <v>56</v>
      </c>
      <c r="AJ37" s="48" t="s">
        <v>52</v>
      </c>
      <c r="AK37" s="48" t="s">
        <v>57</v>
      </c>
      <c r="AL37" s="48" t="s">
        <v>72</v>
      </c>
      <c r="AM37" s="104">
        <v>43815</v>
      </c>
      <c r="AN37" s="120" t="s">
        <v>71</v>
      </c>
      <c r="AO37" s="121" t="s">
        <v>53</v>
      </c>
      <c r="AP37" s="121" t="s">
        <v>69</v>
      </c>
      <c r="AQ37" s="205" t="s">
        <v>883</v>
      </c>
      <c r="AR37" s="113"/>
      <c r="AS37" s="110" t="s">
        <v>574</v>
      </c>
    </row>
    <row r="38" spans="1:45" s="41" customFormat="1" ht="12.75" hidden="1" customHeight="1" x14ac:dyDescent="0.25">
      <c r="A38" s="228" t="s">
        <v>48</v>
      </c>
      <c r="B38" s="228" t="s">
        <v>73</v>
      </c>
      <c r="C38" s="228" t="s">
        <v>70</v>
      </c>
      <c r="D38" s="229" t="s">
        <v>713</v>
      </c>
      <c r="E38" s="235">
        <v>60</v>
      </c>
      <c r="F38" s="233"/>
      <c r="G38" s="257">
        <v>43853</v>
      </c>
      <c r="H38" s="120" t="s">
        <v>71</v>
      </c>
      <c r="I38" s="101" t="s">
        <v>378</v>
      </c>
      <c r="J38" s="102"/>
      <c r="K38" s="53" t="s">
        <v>696</v>
      </c>
      <c r="L38" s="53" t="s">
        <v>696</v>
      </c>
      <c r="M38" s="53" t="s">
        <v>79</v>
      </c>
      <c r="N38" s="53" t="s">
        <v>79</v>
      </c>
      <c r="O38" s="53" t="s">
        <v>79</v>
      </c>
      <c r="P38" s="53" t="s">
        <v>79</v>
      </c>
      <c r="Q38" s="53" t="s">
        <v>79</v>
      </c>
      <c r="R38" s="103">
        <f t="shared" si="17"/>
        <v>43853</v>
      </c>
      <c r="S38" s="104">
        <f t="shared" si="18"/>
        <v>43853</v>
      </c>
      <c r="T38" s="105"/>
      <c r="U38" s="105"/>
      <c r="V38" s="105"/>
      <c r="W38" s="105"/>
      <c r="X38" s="105"/>
      <c r="Y38" s="106" t="str">
        <f t="shared" si="15"/>
        <v>N</v>
      </c>
      <c r="Z38" s="106">
        <f t="shared" si="16"/>
        <v>0</v>
      </c>
      <c r="AA38" s="19"/>
      <c r="AB38" s="48"/>
      <c r="AC38" s="56"/>
      <c r="AD38" s="48"/>
      <c r="AE38" s="48"/>
      <c r="AF38" s="53" t="s">
        <v>79</v>
      </c>
      <c r="AG38" s="107"/>
      <c r="AH38" s="48" t="s">
        <v>724</v>
      </c>
      <c r="AI38" s="48" t="s">
        <v>56</v>
      </c>
      <c r="AJ38" s="48" t="s">
        <v>52</v>
      </c>
      <c r="AK38" s="48" t="s">
        <v>57</v>
      </c>
      <c r="AL38" s="48" t="s">
        <v>72</v>
      </c>
      <c r="AM38" s="104">
        <v>43818</v>
      </c>
      <c r="AN38" s="120" t="s">
        <v>71</v>
      </c>
      <c r="AO38" s="121" t="s">
        <v>53</v>
      </c>
      <c r="AP38" s="108" t="s">
        <v>69</v>
      </c>
      <c r="AQ38" s="297" t="s">
        <v>892</v>
      </c>
      <c r="AR38" s="108"/>
      <c r="AS38" s="110" t="s">
        <v>574</v>
      </c>
    </row>
    <row r="39" spans="1:45" s="41" customFormat="1" ht="25.5" hidden="1" x14ac:dyDescent="0.2">
      <c r="A39" s="231" t="s">
        <v>48</v>
      </c>
      <c r="B39" s="231" t="s">
        <v>558</v>
      </c>
      <c r="C39" s="228" t="s">
        <v>2</v>
      </c>
      <c r="D39" s="239" t="s">
        <v>538</v>
      </c>
      <c r="E39" s="235">
        <v>60</v>
      </c>
      <c r="F39" s="238"/>
      <c r="G39" s="128" t="s">
        <v>836</v>
      </c>
      <c r="H39" s="274"/>
      <c r="I39" s="116"/>
      <c r="J39" s="55"/>
      <c r="K39" s="53"/>
      <c r="L39" s="53"/>
      <c r="M39" s="53"/>
      <c r="N39" s="53"/>
      <c r="O39" s="53"/>
      <c r="P39" s="53"/>
      <c r="Q39" s="53"/>
      <c r="R39" s="103" t="str">
        <f t="shared" si="17"/>
        <v>NA(Need to check with sreeja)</v>
      </c>
      <c r="S39" s="104" t="str">
        <f t="shared" si="18"/>
        <v>NA(Need to check with sreeja)</v>
      </c>
      <c r="T39" s="55"/>
      <c r="U39" s="55"/>
      <c r="V39" s="55"/>
      <c r="W39" s="55"/>
      <c r="X39" s="55"/>
      <c r="Y39" s="106" t="str">
        <f t="shared" si="15"/>
        <v>N</v>
      </c>
      <c r="Z39" s="106">
        <f t="shared" si="16"/>
        <v>0</v>
      </c>
      <c r="AA39" s="55"/>
      <c r="AB39" s="55"/>
      <c r="AC39" s="117"/>
      <c r="AD39" s="55"/>
      <c r="AE39" s="55"/>
      <c r="AF39" s="55"/>
      <c r="AG39" s="118"/>
      <c r="AH39" s="55"/>
      <c r="AI39" s="55"/>
      <c r="AJ39" s="55"/>
      <c r="AK39" s="55"/>
      <c r="AL39" s="55"/>
      <c r="AM39" s="104" t="s">
        <v>534</v>
      </c>
      <c r="AN39" s="120"/>
      <c r="AO39" s="123"/>
      <c r="AP39" s="116" t="s">
        <v>557</v>
      </c>
      <c r="AQ39" s="125"/>
      <c r="AR39" s="108"/>
      <c r="AS39" s="110">
        <v>22163</v>
      </c>
    </row>
    <row r="40" spans="1:45" s="41" customFormat="1" ht="25.5" hidden="1" x14ac:dyDescent="0.2">
      <c r="A40" s="231" t="s">
        <v>48</v>
      </c>
      <c r="B40" s="231" t="s">
        <v>559</v>
      </c>
      <c r="C40" s="228" t="s">
        <v>2</v>
      </c>
      <c r="D40" s="241" t="s">
        <v>538</v>
      </c>
      <c r="E40" s="230">
        <v>60</v>
      </c>
      <c r="F40" s="231"/>
      <c r="G40" s="128" t="s">
        <v>836</v>
      </c>
      <c r="H40" s="275"/>
      <c r="I40" s="116"/>
      <c r="J40" s="55"/>
      <c r="K40" s="53"/>
      <c r="L40" s="53"/>
      <c r="M40" s="53"/>
      <c r="N40" s="53"/>
      <c r="O40" s="53"/>
      <c r="P40" s="53"/>
      <c r="Q40" s="53"/>
      <c r="R40" s="103" t="str">
        <f t="shared" si="17"/>
        <v>NA(Need to check with sreeja)</v>
      </c>
      <c r="S40" s="104" t="str">
        <f t="shared" si="18"/>
        <v>NA(Need to check with sreeja)</v>
      </c>
      <c r="T40" s="55"/>
      <c r="U40" s="55"/>
      <c r="V40" s="55"/>
      <c r="W40" s="55"/>
      <c r="X40" s="55"/>
      <c r="Y40" s="106" t="str">
        <f t="shared" si="15"/>
        <v>N</v>
      </c>
      <c r="Z40" s="106">
        <f t="shared" si="16"/>
        <v>0</v>
      </c>
      <c r="AA40" s="55"/>
      <c r="AB40" s="55"/>
      <c r="AC40" s="117"/>
      <c r="AD40" s="55"/>
      <c r="AE40" s="55"/>
      <c r="AF40" s="55"/>
      <c r="AG40" s="118"/>
      <c r="AH40" s="55"/>
      <c r="AI40" s="55"/>
      <c r="AJ40" s="55"/>
      <c r="AK40" s="55"/>
      <c r="AL40" s="55"/>
      <c r="AM40" s="104" t="s">
        <v>534</v>
      </c>
      <c r="AN40" s="116"/>
      <c r="AO40" s="116"/>
      <c r="AP40" s="116" t="s">
        <v>559</v>
      </c>
      <c r="AQ40" s="119"/>
      <c r="AR40" s="108"/>
      <c r="AS40" s="110">
        <v>22164</v>
      </c>
    </row>
    <row r="41" spans="1:45" s="41" customFormat="1" ht="27.75" hidden="1" customHeight="1" x14ac:dyDescent="0.2">
      <c r="A41" s="241" t="s">
        <v>48</v>
      </c>
      <c r="B41" s="241" t="s">
        <v>648</v>
      </c>
      <c r="C41" s="228" t="s">
        <v>2</v>
      </c>
      <c r="D41" s="241" t="s">
        <v>538</v>
      </c>
      <c r="E41" s="230">
        <v>60</v>
      </c>
      <c r="F41" s="231"/>
      <c r="G41" s="128" t="s">
        <v>836</v>
      </c>
      <c r="H41" s="275"/>
      <c r="I41" s="116"/>
      <c r="J41" s="55"/>
      <c r="K41" s="53"/>
      <c r="L41" s="53"/>
      <c r="M41" s="53"/>
      <c r="N41" s="53"/>
      <c r="O41" s="53"/>
      <c r="P41" s="53"/>
      <c r="Q41" s="53"/>
      <c r="R41" s="103" t="str">
        <f t="shared" si="17"/>
        <v>NA(Need to check with sreeja)</v>
      </c>
      <c r="S41" s="104" t="str">
        <f t="shared" si="18"/>
        <v>NA(Need to check with sreeja)</v>
      </c>
      <c r="T41" s="55"/>
      <c r="U41" s="55"/>
      <c r="V41" s="55"/>
      <c r="W41" s="55"/>
      <c r="X41" s="55"/>
      <c r="Y41" s="106" t="str">
        <f t="shared" si="15"/>
        <v>N</v>
      </c>
      <c r="Z41" s="106">
        <f t="shared" si="16"/>
        <v>0</v>
      </c>
      <c r="AA41" s="55"/>
      <c r="AB41" s="55"/>
      <c r="AC41" s="117"/>
      <c r="AD41" s="55"/>
      <c r="AE41" s="55"/>
      <c r="AF41" s="55"/>
      <c r="AG41" s="118"/>
      <c r="AH41" s="55"/>
      <c r="AI41" s="55"/>
      <c r="AJ41" s="55"/>
      <c r="AK41" s="55"/>
      <c r="AL41" s="55"/>
      <c r="AM41" s="104" t="s">
        <v>534</v>
      </c>
      <c r="AN41" s="116"/>
      <c r="AO41" s="116"/>
      <c r="AP41" s="116" t="s">
        <v>556</v>
      </c>
      <c r="AQ41" s="119"/>
      <c r="AR41" s="108"/>
      <c r="AS41" s="110" t="s">
        <v>579</v>
      </c>
    </row>
    <row r="42" spans="1:45" s="41" customFormat="1" hidden="1" x14ac:dyDescent="0.2">
      <c r="A42" s="187" t="s">
        <v>88</v>
      </c>
      <c r="B42" s="187" t="s">
        <v>109</v>
      </c>
      <c r="C42" s="228" t="s">
        <v>2</v>
      </c>
      <c r="D42" s="229" t="s">
        <v>111</v>
      </c>
      <c r="E42" s="230">
        <v>60</v>
      </c>
      <c r="F42" s="228"/>
      <c r="G42" s="257">
        <v>43847</v>
      </c>
      <c r="H42" s="97" t="s">
        <v>96</v>
      </c>
      <c r="I42" s="101"/>
      <c r="J42" s="102"/>
      <c r="K42" s="53" t="s">
        <v>696</v>
      </c>
      <c r="L42" s="53" t="s">
        <v>696</v>
      </c>
      <c r="M42" s="53" t="s">
        <v>696</v>
      </c>
      <c r="N42" s="105">
        <v>43850</v>
      </c>
      <c r="O42" s="53" t="s">
        <v>696</v>
      </c>
      <c r="P42" s="105">
        <v>43860</v>
      </c>
      <c r="Q42" s="105">
        <v>43860</v>
      </c>
      <c r="R42" s="103">
        <f t="shared" si="17"/>
        <v>43847</v>
      </c>
      <c r="S42" s="104">
        <f t="shared" si="18"/>
        <v>43850</v>
      </c>
      <c r="T42" s="105">
        <v>43850</v>
      </c>
      <c r="U42" s="105"/>
      <c r="V42" s="105"/>
      <c r="W42" s="105"/>
      <c r="X42" s="105"/>
      <c r="Y42" s="106" t="str">
        <f t="shared" si="15"/>
        <v>Y</v>
      </c>
      <c r="Z42" s="106">
        <f t="shared" si="16"/>
        <v>1</v>
      </c>
      <c r="AA42" s="112" t="s">
        <v>870</v>
      </c>
      <c r="AB42" s="48"/>
      <c r="AC42" s="56"/>
      <c r="AD42" s="48"/>
      <c r="AE42" s="48"/>
      <c r="AF42" s="48"/>
      <c r="AG42" s="107"/>
      <c r="AH42" s="48" t="s">
        <v>112</v>
      </c>
      <c r="AI42" s="48" t="s">
        <v>113</v>
      </c>
      <c r="AJ42" s="48" t="s">
        <v>697</v>
      </c>
      <c r="AK42" s="48" t="s">
        <v>107</v>
      </c>
      <c r="AL42" s="48"/>
      <c r="AM42" s="104">
        <v>43817</v>
      </c>
      <c r="AN42" s="97" t="s">
        <v>96</v>
      </c>
      <c r="AO42" s="108" t="s">
        <v>53</v>
      </c>
      <c r="AP42" s="108" t="s">
        <v>109</v>
      </c>
      <c r="AQ42" s="109"/>
      <c r="AR42" s="309">
        <v>0.65129999999999999</v>
      </c>
      <c r="AS42" s="110" t="s">
        <v>583</v>
      </c>
    </row>
    <row r="43" spans="1:45" s="41" customFormat="1" hidden="1" x14ac:dyDescent="0.2">
      <c r="A43" s="234" t="s">
        <v>88</v>
      </c>
      <c r="B43" s="234" t="s">
        <v>89</v>
      </c>
      <c r="C43" s="228" t="s">
        <v>97</v>
      </c>
      <c r="D43" s="242" t="s">
        <v>98</v>
      </c>
      <c r="E43" s="230">
        <v>60</v>
      </c>
      <c r="F43" s="231"/>
      <c r="G43" s="257" t="s">
        <v>79</v>
      </c>
      <c r="H43" s="108" t="s">
        <v>570</v>
      </c>
      <c r="I43" s="101"/>
      <c r="J43" s="102"/>
      <c r="K43" s="53"/>
      <c r="L43" s="53"/>
      <c r="M43" s="53"/>
      <c r="N43" s="105"/>
      <c r="O43" s="146"/>
      <c r="P43" s="105"/>
      <c r="Q43" s="105"/>
      <c r="R43" s="103" t="str">
        <f t="shared" si="17"/>
        <v>NA</v>
      </c>
      <c r="S43" s="104" t="str">
        <f t="shared" si="18"/>
        <v>NA</v>
      </c>
      <c r="T43" s="105"/>
      <c r="U43" s="105"/>
      <c r="V43" s="105"/>
      <c r="W43" s="105"/>
      <c r="X43" s="105"/>
      <c r="Y43" s="106" t="str">
        <f t="shared" si="15"/>
        <v>N</v>
      </c>
      <c r="Z43" s="106">
        <f t="shared" si="16"/>
        <v>0</v>
      </c>
      <c r="AA43" s="126"/>
      <c r="AB43" s="55"/>
      <c r="AC43" s="56"/>
      <c r="AD43" s="48"/>
      <c r="AE43" s="48"/>
      <c r="AF43" s="48"/>
      <c r="AG43" s="107"/>
      <c r="AH43" s="48" t="s">
        <v>106</v>
      </c>
      <c r="AI43" s="55"/>
      <c r="AJ43" s="48" t="s">
        <v>697</v>
      </c>
      <c r="AK43" s="55"/>
      <c r="AL43" s="55"/>
      <c r="AM43" s="104">
        <v>43817</v>
      </c>
      <c r="AN43" s="108" t="s">
        <v>570</v>
      </c>
      <c r="AO43" s="108" t="s">
        <v>53</v>
      </c>
      <c r="AP43" s="108" t="s">
        <v>89</v>
      </c>
      <c r="AQ43" s="109"/>
      <c r="AR43" s="113"/>
      <c r="AS43" s="110" t="s">
        <v>582</v>
      </c>
    </row>
    <row r="44" spans="1:45" s="41" customFormat="1" hidden="1" x14ac:dyDescent="0.2">
      <c r="A44" s="187" t="s">
        <v>88</v>
      </c>
      <c r="B44" s="187" t="s">
        <v>102</v>
      </c>
      <c r="C44" s="187" t="s">
        <v>2</v>
      </c>
      <c r="D44" s="187" t="s">
        <v>95</v>
      </c>
      <c r="E44" s="230">
        <v>60</v>
      </c>
      <c r="F44" s="231"/>
      <c r="G44" s="257" t="s">
        <v>79</v>
      </c>
      <c r="H44" s="97" t="s">
        <v>116</v>
      </c>
      <c r="I44" s="101"/>
      <c r="J44" s="48"/>
      <c r="K44" s="53"/>
      <c r="L44" s="53"/>
      <c r="M44" s="53"/>
      <c r="N44" s="105"/>
      <c r="O44" s="53"/>
      <c r="P44" s="105"/>
      <c r="Q44" s="105"/>
      <c r="R44" s="103" t="str">
        <f t="shared" si="17"/>
        <v>NA</v>
      </c>
      <c r="S44" s="104" t="str">
        <f t="shared" si="18"/>
        <v>NA</v>
      </c>
      <c r="T44" s="105"/>
      <c r="U44" s="111"/>
      <c r="V44" s="55"/>
      <c r="W44" s="55"/>
      <c r="X44" s="55"/>
      <c r="Y44" s="106" t="str">
        <f t="shared" si="15"/>
        <v>N</v>
      </c>
      <c r="Z44" s="106">
        <f t="shared" si="16"/>
        <v>0</v>
      </c>
      <c r="AA44" s="69"/>
      <c r="AB44" s="55"/>
      <c r="AC44" s="56"/>
      <c r="AD44" s="48"/>
      <c r="AE44" s="48"/>
      <c r="AF44" s="48"/>
      <c r="AG44" s="107"/>
      <c r="AH44" s="48" t="s">
        <v>106</v>
      </c>
      <c r="AI44" s="55"/>
      <c r="AJ44" s="48" t="s">
        <v>697</v>
      </c>
      <c r="AK44" s="55"/>
      <c r="AL44" s="55"/>
      <c r="AM44" s="104">
        <v>43818</v>
      </c>
      <c r="AN44" s="97" t="s">
        <v>116</v>
      </c>
      <c r="AO44" s="99" t="s">
        <v>53</v>
      </c>
      <c r="AP44" s="108" t="s">
        <v>102</v>
      </c>
      <c r="AQ44" s="109"/>
      <c r="AR44" s="113"/>
      <c r="AS44" s="101"/>
    </row>
    <row r="45" spans="1:45" s="41" customFormat="1" hidden="1" x14ac:dyDescent="0.2">
      <c r="A45" s="187" t="s">
        <v>88</v>
      </c>
      <c r="B45" s="187" t="s">
        <v>102</v>
      </c>
      <c r="C45" s="228" t="s">
        <v>70</v>
      </c>
      <c r="D45" s="229" t="s">
        <v>103</v>
      </c>
      <c r="E45" s="230">
        <v>60</v>
      </c>
      <c r="F45" s="228"/>
      <c r="G45" s="257" t="s">
        <v>79</v>
      </c>
      <c r="H45" s="97" t="s">
        <v>100</v>
      </c>
      <c r="I45" s="101" t="s">
        <v>50</v>
      </c>
      <c r="J45" s="102"/>
      <c r="K45" s="53"/>
      <c r="L45" s="53"/>
      <c r="M45" s="53"/>
      <c r="N45" s="105"/>
      <c r="O45" s="53"/>
      <c r="P45" s="105"/>
      <c r="Q45" s="105"/>
      <c r="R45" s="103" t="str">
        <f t="shared" si="17"/>
        <v>NA</v>
      </c>
      <c r="S45" s="104" t="str">
        <f t="shared" si="18"/>
        <v>NA</v>
      </c>
      <c r="T45" s="105"/>
      <c r="U45" s="105"/>
      <c r="V45" s="105"/>
      <c r="W45" s="105"/>
      <c r="X45" s="105"/>
      <c r="Y45" s="106" t="str">
        <f t="shared" si="15"/>
        <v>N</v>
      </c>
      <c r="Z45" s="106">
        <f t="shared" si="16"/>
        <v>0</v>
      </c>
      <c r="AA45" s="48"/>
      <c r="AB45" s="48"/>
      <c r="AC45" s="56"/>
      <c r="AD45" s="48"/>
      <c r="AE45" s="48"/>
      <c r="AF45" s="105"/>
      <c r="AG45" s="107"/>
      <c r="AH45" s="48" t="s">
        <v>91</v>
      </c>
      <c r="AI45" s="48" t="s">
        <v>92</v>
      </c>
      <c r="AJ45" s="48" t="s">
        <v>697</v>
      </c>
      <c r="AK45" s="48"/>
      <c r="AL45" s="48"/>
      <c r="AM45" s="104">
        <v>43809</v>
      </c>
      <c r="AN45" s="97" t="s">
        <v>100</v>
      </c>
      <c r="AO45" s="108" t="s">
        <v>53</v>
      </c>
      <c r="AP45" s="108" t="s">
        <v>104</v>
      </c>
      <c r="AQ45" s="109"/>
      <c r="AR45" s="113"/>
      <c r="AS45" s="101"/>
    </row>
    <row r="46" spans="1:45" s="41" customFormat="1" ht="38.25" hidden="1" x14ac:dyDescent="0.2">
      <c r="A46" s="187" t="s">
        <v>88</v>
      </c>
      <c r="B46" s="187" t="s">
        <v>89</v>
      </c>
      <c r="C46" s="228" t="s">
        <v>3</v>
      </c>
      <c r="D46" s="232" t="s">
        <v>699</v>
      </c>
      <c r="E46" s="230">
        <v>30</v>
      </c>
      <c r="F46" s="228"/>
      <c r="G46" s="257" t="s">
        <v>79</v>
      </c>
      <c r="H46" s="97" t="s">
        <v>90</v>
      </c>
      <c r="I46" s="101" t="s">
        <v>50</v>
      </c>
      <c r="J46" s="102"/>
      <c r="K46" s="53"/>
      <c r="L46" s="53"/>
      <c r="M46" s="53"/>
      <c r="N46" s="105"/>
      <c r="O46" s="53"/>
      <c r="P46" s="105"/>
      <c r="Q46" s="105"/>
      <c r="R46" s="103" t="str">
        <f t="shared" si="17"/>
        <v>NA</v>
      </c>
      <c r="S46" s="104" t="str">
        <f t="shared" si="18"/>
        <v>NA</v>
      </c>
      <c r="T46" s="105"/>
      <c r="U46" s="105"/>
      <c r="V46" s="105"/>
      <c r="W46" s="105"/>
      <c r="X46" s="105"/>
      <c r="Y46" s="106" t="str">
        <f t="shared" si="15"/>
        <v>N</v>
      </c>
      <c r="Z46" s="106">
        <f t="shared" si="16"/>
        <v>0</v>
      </c>
      <c r="AA46" s="114"/>
      <c r="AB46" s="48"/>
      <c r="AC46" s="56"/>
      <c r="AD46" s="48"/>
      <c r="AE46" s="48"/>
      <c r="AF46" s="48"/>
      <c r="AG46" s="107"/>
      <c r="AH46" s="48" t="s">
        <v>91</v>
      </c>
      <c r="AI46" s="48" t="s">
        <v>92</v>
      </c>
      <c r="AJ46" s="48" t="s">
        <v>697</v>
      </c>
      <c r="AK46" s="48"/>
      <c r="AL46" s="48"/>
      <c r="AM46" s="104">
        <v>43808</v>
      </c>
      <c r="AN46" s="97" t="s">
        <v>90</v>
      </c>
      <c r="AO46" s="108" t="s">
        <v>53</v>
      </c>
      <c r="AP46" s="108" t="s">
        <v>89</v>
      </c>
      <c r="AQ46" s="109"/>
      <c r="AR46" s="192"/>
      <c r="AS46" s="110" t="s">
        <v>582</v>
      </c>
    </row>
    <row r="47" spans="1:45" s="41" customFormat="1" hidden="1" x14ac:dyDescent="0.2">
      <c r="A47" s="229" t="s">
        <v>88</v>
      </c>
      <c r="B47" s="229" t="s">
        <v>89</v>
      </c>
      <c r="C47" s="228" t="s">
        <v>93</v>
      </c>
      <c r="D47" s="229" t="s">
        <v>94</v>
      </c>
      <c r="E47" s="230">
        <v>30</v>
      </c>
      <c r="F47" s="228"/>
      <c r="G47" s="257" t="s">
        <v>79</v>
      </c>
      <c r="H47" s="97" t="s">
        <v>90</v>
      </c>
      <c r="I47" s="101" t="s">
        <v>50</v>
      </c>
      <c r="J47" s="102"/>
      <c r="K47" s="53"/>
      <c r="L47" s="53"/>
      <c r="M47" s="53"/>
      <c r="N47" s="105"/>
      <c r="O47" s="53"/>
      <c r="P47" s="105"/>
      <c r="Q47" s="105"/>
      <c r="R47" s="103" t="str">
        <f t="shared" si="17"/>
        <v>NA</v>
      </c>
      <c r="S47" s="104" t="str">
        <f t="shared" si="18"/>
        <v>NA</v>
      </c>
      <c r="T47" s="105"/>
      <c r="U47" s="105"/>
      <c r="V47" s="105"/>
      <c r="W47" s="105"/>
      <c r="X47" s="105"/>
      <c r="Y47" s="106" t="str">
        <f t="shared" si="15"/>
        <v>N</v>
      </c>
      <c r="Z47" s="106">
        <f t="shared" si="16"/>
        <v>0</v>
      </c>
      <c r="AA47" s="80"/>
      <c r="AB47" s="48"/>
      <c r="AC47" s="56"/>
      <c r="AD47" s="48"/>
      <c r="AE47" s="48"/>
      <c r="AF47" s="48"/>
      <c r="AG47" s="107"/>
      <c r="AH47" s="48" t="s">
        <v>91</v>
      </c>
      <c r="AI47" s="48" t="s">
        <v>92</v>
      </c>
      <c r="AJ47" s="48" t="s">
        <v>697</v>
      </c>
      <c r="AK47" s="48"/>
      <c r="AL47" s="48"/>
      <c r="AM47" s="104">
        <v>43818</v>
      </c>
      <c r="AN47" s="97" t="s">
        <v>90</v>
      </c>
      <c r="AO47" s="108" t="s">
        <v>53</v>
      </c>
      <c r="AP47" s="108" t="s">
        <v>89</v>
      </c>
      <c r="AQ47" s="109"/>
      <c r="AR47" s="192"/>
      <c r="AS47" s="110" t="s">
        <v>582</v>
      </c>
    </row>
    <row r="48" spans="1:45" s="41" customFormat="1" hidden="1" x14ac:dyDescent="0.2">
      <c r="A48" s="187" t="s">
        <v>88</v>
      </c>
      <c r="B48" s="187" t="s">
        <v>89</v>
      </c>
      <c r="C48" s="228" t="s">
        <v>2</v>
      </c>
      <c r="D48" s="229" t="s">
        <v>95</v>
      </c>
      <c r="E48" s="230">
        <v>60</v>
      </c>
      <c r="F48" s="228"/>
      <c r="G48" s="257" t="s">
        <v>79</v>
      </c>
      <c r="H48" s="97" t="s">
        <v>96</v>
      </c>
      <c r="I48" s="101" t="s">
        <v>50</v>
      </c>
      <c r="J48" s="102"/>
      <c r="K48" s="53"/>
      <c r="L48" s="53"/>
      <c r="M48" s="53"/>
      <c r="N48" s="105"/>
      <c r="O48" s="53"/>
      <c r="P48" s="105"/>
      <c r="Q48" s="105"/>
      <c r="R48" s="103" t="str">
        <f t="shared" si="17"/>
        <v>NA</v>
      </c>
      <c r="S48" s="104" t="str">
        <f t="shared" si="18"/>
        <v>NA</v>
      </c>
      <c r="T48" s="105"/>
      <c r="U48" s="105"/>
      <c r="V48" s="105"/>
      <c r="W48" s="105"/>
      <c r="X48" s="105"/>
      <c r="Y48" s="106" t="str">
        <f t="shared" si="15"/>
        <v>N</v>
      </c>
      <c r="Z48" s="106">
        <f t="shared" si="16"/>
        <v>0</v>
      </c>
      <c r="AA48" s="126"/>
      <c r="AB48" s="48"/>
      <c r="AC48" s="56"/>
      <c r="AD48" s="48"/>
      <c r="AE48" s="48"/>
      <c r="AF48" s="48"/>
      <c r="AG48" s="107"/>
      <c r="AH48" s="48" t="s">
        <v>91</v>
      </c>
      <c r="AI48" s="48" t="s">
        <v>92</v>
      </c>
      <c r="AJ48" s="48" t="s">
        <v>697</v>
      </c>
      <c r="AK48" s="48"/>
      <c r="AL48" s="48"/>
      <c r="AM48" s="104">
        <v>43818</v>
      </c>
      <c r="AN48" s="97" t="s">
        <v>96</v>
      </c>
      <c r="AO48" s="108" t="s">
        <v>53</v>
      </c>
      <c r="AP48" s="108" t="s">
        <v>89</v>
      </c>
      <c r="AQ48" s="109"/>
      <c r="AR48" s="113"/>
      <c r="AS48" s="110" t="s">
        <v>582</v>
      </c>
    </row>
    <row r="49" spans="1:45" s="41" customFormat="1" ht="38.25" hidden="1" x14ac:dyDescent="0.25">
      <c r="A49" s="237" t="s">
        <v>88</v>
      </c>
      <c r="B49" s="237" t="s">
        <v>89</v>
      </c>
      <c r="C49" s="228" t="s">
        <v>42</v>
      </c>
      <c r="D49" s="232" t="s">
        <v>784</v>
      </c>
      <c r="E49" s="230">
        <v>30</v>
      </c>
      <c r="F49" s="228"/>
      <c r="G49" s="257">
        <v>43857</v>
      </c>
      <c r="H49" s="97" t="s">
        <v>50</v>
      </c>
      <c r="I49" s="101"/>
      <c r="J49" s="102"/>
      <c r="K49" s="53" t="s">
        <v>696</v>
      </c>
      <c r="L49" s="53" t="s">
        <v>696</v>
      </c>
      <c r="M49" s="53" t="s">
        <v>696</v>
      </c>
      <c r="N49" s="53" t="s">
        <v>79</v>
      </c>
      <c r="O49" s="53" t="s">
        <v>79</v>
      </c>
      <c r="P49" s="53" t="s">
        <v>79</v>
      </c>
      <c r="Q49" s="53" t="s">
        <v>79</v>
      </c>
      <c r="R49" s="103">
        <f t="shared" si="17"/>
        <v>43857</v>
      </c>
      <c r="S49" s="104">
        <f t="shared" si="18"/>
        <v>43858</v>
      </c>
      <c r="T49" s="105">
        <v>43858</v>
      </c>
      <c r="U49" s="105"/>
      <c r="V49" s="105"/>
      <c r="W49" s="105"/>
      <c r="X49" s="105"/>
      <c r="Y49" s="106" t="str">
        <f t="shared" si="15"/>
        <v>Y</v>
      </c>
      <c r="Z49" s="106">
        <f t="shared" si="16"/>
        <v>1</v>
      </c>
      <c r="AA49" s="296" t="s">
        <v>891</v>
      </c>
      <c r="AB49" s="48"/>
      <c r="AC49" s="56"/>
      <c r="AD49" s="48"/>
      <c r="AE49" s="48"/>
      <c r="AF49" s="48"/>
      <c r="AG49" s="107"/>
      <c r="AH49" s="48"/>
      <c r="AI49" s="48"/>
      <c r="AJ49" s="48" t="s">
        <v>697</v>
      </c>
      <c r="AK49" s="48"/>
      <c r="AL49" s="48"/>
      <c r="AM49" s="104">
        <v>43829</v>
      </c>
      <c r="AN49" s="97" t="s">
        <v>50</v>
      </c>
      <c r="AO49" s="108" t="s">
        <v>53</v>
      </c>
      <c r="AP49" s="108" t="s">
        <v>89</v>
      </c>
      <c r="AQ49" s="109" t="s">
        <v>754</v>
      </c>
      <c r="AR49" s="310"/>
      <c r="AS49" s="110" t="s">
        <v>582</v>
      </c>
    </row>
    <row r="50" spans="1:45" s="41" customFormat="1" hidden="1" x14ac:dyDescent="0.2">
      <c r="A50" s="187" t="s">
        <v>88</v>
      </c>
      <c r="B50" s="187" t="s">
        <v>102</v>
      </c>
      <c r="C50" s="228" t="s">
        <v>59</v>
      </c>
      <c r="D50" s="229" t="s">
        <v>105</v>
      </c>
      <c r="E50" s="230">
        <v>60</v>
      </c>
      <c r="F50" s="228"/>
      <c r="G50" s="257" t="s">
        <v>79</v>
      </c>
      <c r="H50" s="97" t="s">
        <v>50</v>
      </c>
      <c r="I50" s="101"/>
      <c r="J50" s="102"/>
      <c r="K50" s="53"/>
      <c r="L50" s="53"/>
      <c r="M50" s="53"/>
      <c r="N50" s="105"/>
      <c r="O50" s="53"/>
      <c r="P50" s="105"/>
      <c r="Q50" s="105"/>
      <c r="R50" s="103" t="str">
        <f t="shared" si="17"/>
        <v>NA</v>
      </c>
      <c r="S50" s="104" t="str">
        <f t="shared" si="18"/>
        <v>NA</v>
      </c>
      <c r="T50" s="105"/>
      <c r="U50" s="105"/>
      <c r="V50" s="105"/>
      <c r="W50" s="105"/>
      <c r="X50" s="105"/>
      <c r="Y50" s="106" t="str">
        <f t="shared" si="15"/>
        <v>N</v>
      </c>
      <c r="Z50" s="106">
        <f t="shared" si="16"/>
        <v>0</v>
      </c>
      <c r="AA50" s="48"/>
      <c r="AB50" s="48"/>
      <c r="AC50" s="56"/>
      <c r="AD50" s="53"/>
      <c r="AE50" s="53"/>
      <c r="AF50" s="48"/>
      <c r="AG50" s="107"/>
      <c r="AH50" s="48" t="s">
        <v>106</v>
      </c>
      <c r="AI50" s="48" t="s">
        <v>92</v>
      </c>
      <c r="AJ50" s="48" t="s">
        <v>697</v>
      </c>
      <c r="AK50" s="48" t="s">
        <v>107</v>
      </c>
      <c r="AL50" s="48"/>
      <c r="AM50" s="104">
        <v>43811</v>
      </c>
      <c r="AN50" s="97" t="s">
        <v>50</v>
      </c>
      <c r="AO50" s="108" t="s">
        <v>53</v>
      </c>
      <c r="AP50" s="108" t="s">
        <v>108</v>
      </c>
      <c r="AQ50" s="109"/>
      <c r="AR50" s="113"/>
      <c r="AS50" s="101"/>
    </row>
    <row r="51" spans="1:45" s="41" customFormat="1" ht="25.5" hidden="1" x14ac:dyDescent="0.2">
      <c r="A51" s="187" t="s">
        <v>88</v>
      </c>
      <c r="B51" s="187" t="s">
        <v>115</v>
      </c>
      <c r="C51" s="228" t="s">
        <v>59</v>
      </c>
      <c r="D51" s="232" t="s">
        <v>703</v>
      </c>
      <c r="E51" s="230">
        <v>45</v>
      </c>
      <c r="F51" s="228"/>
      <c r="G51" s="257" t="s">
        <v>79</v>
      </c>
      <c r="H51" s="97" t="s">
        <v>50</v>
      </c>
      <c r="I51" s="101"/>
      <c r="J51" s="102"/>
      <c r="K51" s="53"/>
      <c r="L51" s="53"/>
      <c r="M51" s="53"/>
      <c r="N51" s="105"/>
      <c r="O51" s="53"/>
      <c r="P51" s="105"/>
      <c r="Q51" s="105"/>
      <c r="R51" s="103" t="str">
        <f t="shared" si="17"/>
        <v>NA</v>
      </c>
      <c r="S51" s="104" t="str">
        <f t="shared" si="18"/>
        <v>NA</v>
      </c>
      <c r="T51" s="105"/>
      <c r="U51" s="105"/>
      <c r="V51" s="105"/>
      <c r="W51" s="105"/>
      <c r="X51" s="105"/>
      <c r="Y51" s="106" t="str">
        <f t="shared" ref="Y51:Y63" si="19">IF(R51&lt;&gt;S51,"Y","N")</f>
        <v>N</v>
      </c>
      <c r="Z51" s="106">
        <f t="shared" ref="Z51:Z63" si="20">COUNTA(T51:X51)</f>
        <v>0</v>
      </c>
      <c r="AA51" s="48"/>
      <c r="AB51" s="55"/>
      <c r="AC51" s="56"/>
      <c r="AD51" s="53"/>
      <c r="AE51" s="53"/>
      <c r="AF51" s="48"/>
      <c r="AG51" s="107"/>
      <c r="AH51" s="55" t="s">
        <v>160</v>
      </c>
      <c r="AI51" s="55" t="s">
        <v>731</v>
      </c>
      <c r="AJ51" s="55"/>
      <c r="AK51" s="55"/>
      <c r="AL51" s="55"/>
      <c r="AM51" s="104">
        <v>43811</v>
      </c>
      <c r="AN51" s="97" t="s">
        <v>50</v>
      </c>
      <c r="AO51" s="108" t="s">
        <v>53</v>
      </c>
      <c r="AP51" s="97" t="s">
        <v>115</v>
      </c>
      <c r="AQ51" s="109" t="s">
        <v>846</v>
      </c>
      <c r="AR51" s="113"/>
      <c r="AS51" s="101"/>
    </row>
    <row r="52" spans="1:45" s="41" customFormat="1" hidden="1" x14ac:dyDescent="0.2">
      <c r="A52" s="229" t="s">
        <v>88</v>
      </c>
      <c r="B52" s="229" t="s">
        <v>102</v>
      </c>
      <c r="C52" s="228" t="s">
        <v>59</v>
      </c>
      <c r="D52" s="229" t="s">
        <v>105</v>
      </c>
      <c r="E52" s="230">
        <v>60</v>
      </c>
      <c r="F52" s="228"/>
      <c r="G52" s="257" t="s">
        <v>79</v>
      </c>
      <c r="H52" s="97" t="s">
        <v>50</v>
      </c>
      <c r="I52" s="101"/>
      <c r="J52" s="102"/>
      <c r="K52" s="53"/>
      <c r="L52" s="53"/>
      <c r="M52" s="53"/>
      <c r="N52" s="53"/>
      <c r="O52" s="53"/>
      <c r="P52" s="53"/>
      <c r="Q52" s="53"/>
      <c r="R52" s="103" t="str">
        <f t="shared" si="17"/>
        <v>NA</v>
      </c>
      <c r="S52" s="104" t="str">
        <f t="shared" si="18"/>
        <v>NA</v>
      </c>
      <c r="T52" s="105"/>
      <c r="U52" s="105"/>
      <c r="V52" s="105"/>
      <c r="W52" s="105"/>
      <c r="X52" s="105"/>
      <c r="Y52" s="106" t="str">
        <f t="shared" si="19"/>
        <v>N</v>
      </c>
      <c r="Z52" s="106">
        <f t="shared" si="20"/>
        <v>0</v>
      </c>
      <c r="AA52" s="48"/>
      <c r="AB52" s="48"/>
      <c r="AC52" s="56"/>
      <c r="AD52" s="53"/>
      <c r="AE52" s="53"/>
      <c r="AF52" s="48"/>
      <c r="AG52" s="107"/>
      <c r="AH52" s="48" t="s">
        <v>106</v>
      </c>
      <c r="AI52" s="48" t="s">
        <v>92</v>
      </c>
      <c r="AJ52" s="48" t="s">
        <v>697</v>
      </c>
      <c r="AK52" s="48" t="s">
        <v>107</v>
      </c>
      <c r="AL52" s="48"/>
      <c r="AM52" s="104" t="s">
        <v>79</v>
      </c>
      <c r="AN52" s="127" t="s">
        <v>50</v>
      </c>
      <c r="AO52" s="108" t="s">
        <v>53</v>
      </c>
      <c r="AP52" s="108" t="s">
        <v>108</v>
      </c>
      <c r="AQ52" s="109"/>
      <c r="AR52" s="108"/>
      <c r="AS52" s="101"/>
    </row>
    <row r="53" spans="1:45" s="41" customFormat="1" hidden="1" x14ac:dyDescent="0.2">
      <c r="A53" s="229" t="s">
        <v>88</v>
      </c>
      <c r="B53" s="229" t="s">
        <v>109</v>
      </c>
      <c r="C53" s="228" t="s">
        <v>59</v>
      </c>
      <c r="D53" s="229" t="s">
        <v>110</v>
      </c>
      <c r="E53" s="230">
        <v>60</v>
      </c>
      <c r="F53" s="228"/>
      <c r="G53" s="257" t="s">
        <v>79</v>
      </c>
      <c r="H53" s="97" t="s">
        <v>50</v>
      </c>
      <c r="I53" s="101"/>
      <c r="J53" s="102"/>
      <c r="K53" s="53"/>
      <c r="L53" s="209"/>
      <c r="M53" s="105"/>
      <c r="N53" s="226"/>
      <c r="O53" s="53"/>
      <c r="P53" s="105"/>
      <c r="Q53" s="105"/>
      <c r="R53" s="103" t="str">
        <f t="shared" si="17"/>
        <v>NA</v>
      </c>
      <c r="S53" s="104" t="str">
        <f t="shared" si="18"/>
        <v>NA</v>
      </c>
      <c r="T53" s="105"/>
      <c r="U53" s="105"/>
      <c r="V53" s="105"/>
      <c r="W53" s="105"/>
      <c r="X53" s="105"/>
      <c r="Y53" s="106" t="str">
        <f t="shared" si="19"/>
        <v>N</v>
      </c>
      <c r="Z53" s="106">
        <f t="shared" si="20"/>
        <v>0</v>
      </c>
      <c r="AA53" s="80"/>
      <c r="AB53" s="48"/>
      <c r="AC53" s="56"/>
      <c r="AD53" s="53"/>
      <c r="AE53" s="53"/>
      <c r="AF53" s="48"/>
      <c r="AG53" s="107"/>
      <c r="AH53" s="48" t="s">
        <v>112</v>
      </c>
      <c r="AI53" s="48" t="s">
        <v>92</v>
      </c>
      <c r="AJ53" s="48" t="s">
        <v>697</v>
      </c>
      <c r="AK53" s="48"/>
      <c r="AL53" s="48"/>
      <c r="AM53" s="104">
        <v>43830</v>
      </c>
      <c r="AN53" s="97" t="s">
        <v>50</v>
      </c>
      <c r="AO53" s="108" t="s">
        <v>873</v>
      </c>
      <c r="AP53" s="108" t="s">
        <v>109</v>
      </c>
      <c r="AQ53" s="109" t="s">
        <v>846</v>
      </c>
      <c r="AR53" s="108"/>
      <c r="AS53" s="110" t="s">
        <v>583</v>
      </c>
    </row>
    <row r="54" spans="1:45" s="41" customFormat="1" hidden="1" x14ac:dyDescent="0.2">
      <c r="A54" s="234" t="s">
        <v>88</v>
      </c>
      <c r="B54" s="234" t="s">
        <v>89</v>
      </c>
      <c r="C54" s="228" t="s">
        <v>70</v>
      </c>
      <c r="D54" s="229" t="s">
        <v>710</v>
      </c>
      <c r="E54" s="230">
        <v>60</v>
      </c>
      <c r="F54" s="228"/>
      <c r="G54" s="257" t="s">
        <v>79</v>
      </c>
      <c r="H54" s="97" t="s">
        <v>100</v>
      </c>
      <c r="I54" s="101"/>
      <c r="J54" s="102"/>
      <c r="K54" s="53"/>
      <c r="L54" s="53"/>
      <c r="M54" s="172"/>
      <c r="N54" s="105"/>
      <c r="O54" s="53"/>
      <c r="P54" s="105"/>
      <c r="Q54" s="105"/>
      <c r="R54" s="103" t="str">
        <f t="shared" si="17"/>
        <v>NA</v>
      </c>
      <c r="S54" s="104" t="str">
        <f t="shared" si="18"/>
        <v>NA</v>
      </c>
      <c r="T54" s="105"/>
      <c r="U54" s="105"/>
      <c r="V54" s="105"/>
      <c r="W54" s="105"/>
      <c r="X54" s="105"/>
      <c r="Y54" s="106" t="str">
        <f t="shared" si="19"/>
        <v>N</v>
      </c>
      <c r="Z54" s="106">
        <f t="shared" si="20"/>
        <v>0</v>
      </c>
      <c r="AA54" s="114"/>
      <c r="AB54" s="48"/>
      <c r="AC54" s="56"/>
      <c r="AD54" s="48"/>
      <c r="AE54" s="48"/>
      <c r="AF54" s="53"/>
      <c r="AG54" s="107"/>
      <c r="AH54" s="48" t="s">
        <v>106</v>
      </c>
      <c r="AI54" s="48"/>
      <c r="AJ54" s="48" t="s">
        <v>697</v>
      </c>
      <c r="AK54" s="48"/>
      <c r="AL54" s="48"/>
      <c r="AM54" s="104">
        <v>43819</v>
      </c>
      <c r="AN54" s="97" t="s">
        <v>100</v>
      </c>
      <c r="AO54" s="108" t="s">
        <v>53</v>
      </c>
      <c r="AP54" s="108" t="s">
        <v>101</v>
      </c>
      <c r="AQ54" s="109"/>
      <c r="AR54" s="113"/>
      <c r="AS54" s="110" t="s">
        <v>582</v>
      </c>
    </row>
    <row r="55" spans="1:45" s="41" customFormat="1" ht="15" hidden="1" customHeight="1" x14ac:dyDescent="0.2">
      <c r="A55" s="229" t="s">
        <v>88</v>
      </c>
      <c r="B55" s="229" t="s">
        <v>109</v>
      </c>
      <c r="C55" s="228" t="s">
        <v>70</v>
      </c>
      <c r="D55" s="232" t="s">
        <v>114</v>
      </c>
      <c r="E55" s="230">
        <v>60</v>
      </c>
      <c r="F55" s="228"/>
      <c r="G55" s="257">
        <v>43843</v>
      </c>
      <c r="H55" s="97" t="s">
        <v>100</v>
      </c>
      <c r="I55" s="101"/>
      <c r="J55" s="102"/>
      <c r="K55" s="53" t="s">
        <v>696</v>
      </c>
      <c r="L55" s="53" t="s">
        <v>696</v>
      </c>
      <c r="M55" s="53" t="s">
        <v>696</v>
      </c>
      <c r="N55" s="105">
        <v>43864</v>
      </c>
      <c r="O55" s="53" t="s">
        <v>696</v>
      </c>
      <c r="P55" s="105">
        <v>43864</v>
      </c>
      <c r="Q55" s="105">
        <v>43864</v>
      </c>
      <c r="R55" s="103">
        <f t="shared" si="17"/>
        <v>43843</v>
      </c>
      <c r="S55" s="104">
        <f t="shared" si="18"/>
        <v>43847</v>
      </c>
      <c r="T55" s="105">
        <v>43847</v>
      </c>
      <c r="U55" s="105"/>
      <c r="V55" s="105"/>
      <c r="W55" s="105"/>
      <c r="X55" s="105"/>
      <c r="Y55" s="106" t="str">
        <f t="shared" si="19"/>
        <v>Y</v>
      </c>
      <c r="Z55" s="106">
        <f t="shared" si="20"/>
        <v>1</v>
      </c>
      <c r="AA55" s="48" t="s">
        <v>838</v>
      </c>
      <c r="AB55" s="48"/>
      <c r="AC55" s="56"/>
      <c r="AD55" s="48"/>
      <c r="AE55" s="48"/>
      <c r="AF55" s="105" t="s">
        <v>696</v>
      </c>
      <c r="AG55" s="107"/>
      <c r="AH55" s="48" t="s">
        <v>112</v>
      </c>
      <c r="AI55" s="48" t="s">
        <v>92</v>
      </c>
      <c r="AJ55" s="48" t="s">
        <v>697</v>
      </c>
      <c r="AK55" s="48"/>
      <c r="AL55" s="48"/>
      <c r="AM55" s="104">
        <v>43811</v>
      </c>
      <c r="AN55" s="97" t="s">
        <v>100</v>
      </c>
      <c r="AO55" s="108" t="s">
        <v>53</v>
      </c>
      <c r="AP55" s="108" t="s">
        <v>109</v>
      </c>
      <c r="AQ55" s="109"/>
      <c r="AR55" s="192">
        <v>0.626</v>
      </c>
      <c r="AS55" s="110" t="s">
        <v>583</v>
      </c>
    </row>
    <row r="56" spans="1:45" s="41" customFormat="1" ht="13.5" hidden="1" customHeight="1" x14ac:dyDescent="0.2">
      <c r="A56" s="187" t="s">
        <v>117</v>
      </c>
      <c r="B56" s="187" t="s">
        <v>118</v>
      </c>
      <c r="C56" s="228" t="s">
        <v>117</v>
      </c>
      <c r="D56" s="229" t="s">
        <v>678</v>
      </c>
      <c r="E56" s="230">
        <v>30</v>
      </c>
      <c r="F56" s="228"/>
      <c r="G56" s="257">
        <v>43837</v>
      </c>
      <c r="H56" s="97" t="s">
        <v>50</v>
      </c>
      <c r="I56" s="129" t="s">
        <v>123</v>
      </c>
      <c r="J56" s="102"/>
      <c r="K56" s="53" t="s">
        <v>696</v>
      </c>
      <c r="L56" s="53" t="s">
        <v>696</v>
      </c>
      <c r="M56" s="53" t="s">
        <v>696</v>
      </c>
      <c r="N56" s="53" t="s">
        <v>79</v>
      </c>
      <c r="O56" s="53" t="s">
        <v>79</v>
      </c>
      <c r="P56" s="53" t="s">
        <v>79</v>
      </c>
      <c r="Q56" s="53" t="s">
        <v>79</v>
      </c>
      <c r="R56" s="103">
        <f t="shared" ref="R56:R88" si="21">G56</f>
        <v>43837</v>
      </c>
      <c r="S56" s="104">
        <f t="shared" ref="S56:S84" si="22">IF(COUNT(T56:X56)&gt;0,MAX(T56:X56),G56)</f>
        <v>43859</v>
      </c>
      <c r="T56" s="105">
        <v>43853</v>
      </c>
      <c r="U56" s="105">
        <v>43854</v>
      </c>
      <c r="V56" s="105">
        <v>43859</v>
      </c>
      <c r="W56" s="105"/>
      <c r="X56" s="105"/>
      <c r="Y56" s="106" t="str">
        <f t="shared" si="19"/>
        <v>Y</v>
      </c>
      <c r="Z56" s="106">
        <f t="shared" si="20"/>
        <v>3</v>
      </c>
      <c r="AA56" s="48" t="s">
        <v>842</v>
      </c>
      <c r="AB56" s="48"/>
      <c r="AC56" s="56"/>
      <c r="AD56" s="48"/>
      <c r="AE56" s="48"/>
      <c r="AF56" s="48"/>
      <c r="AG56" s="107"/>
      <c r="AH56" s="48"/>
      <c r="AI56" s="48"/>
      <c r="AJ56" s="48"/>
      <c r="AK56" s="48"/>
      <c r="AL56" s="48"/>
      <c r="AM56" s="104">
        <v>43801</v>
      </c>
      <c r="AN56" s="97" t="s">
        <v>50</v>
      </c>
      <c r="AO56" s="108" t="s">
        <v>53</v>
      </c>
      <c r="AP56" s="108"/>
      <c r="AQ56" s="109" t="s">
        <v>120</v>
      </c>
      <c r="AR56" s="108"/>
      <c r="AS56" s="101"/>
    </row>
    <row r="57" spans="1:45" s="324" customFormat="1" hidden="1" x14ac:dyDescent="0.2">
      <c r="A57" s="263" t="s">
        <v>117</v>
      </c>
      <c r="B57" s="263" t="s">
        <v>125</v>
      </c>
      <c r="C57" s="127" t="s">
        <v>117</v>
      </c>
      <c r="D57" s="263" t="s">
        <v>679</v>
      </c>
      <c r="E57" s="264">
        <v>30</v>
      </c>
      <c r="F57" s="127"/>
      <c r="G57" s="128">
        <v>43853</v>
      </c>
      <c r="H57" s="127" t="s">
        <v>50</v>
      </c>
      <c r="I57" s="315" t="s">
        <v>123</v>
      </c>
      <c r="J57" s="262"/>
      <c r="K57" s="316" t="s">
        <v>696</v>
      </c>
      <c r="L57" s="316" t="s">
        <v>696</v>
      </c>
      <c r="M57" s="316"/>
      <c r="N57" s="316"/>
      <c r="O57" s="316"/>
      <c r="P57" s="316"/>
      <c r="Q57" s="316"/>
      <c r="R57" s="317">
        <f t="shared" si="21"/>
        <v>43853</v>
      </c>
      <c r="S57" s="318">
        <f t="shared" si="22"/>
        <v>43853</v>
      </c>
      <c r="T57" s="319"/>
      <c r="U57" s="319"/>
      <c r="V57" s="319"/>
      <c r="W57" s="319"/>
      <c r="X57" s="319"/>
      <c r="Y57" s="320" t="str">
        <f t="shared" si="19"/>
        <v>N</v>
      </c>
      <c r="Z57" s="320">
        <f t="shared" si="20"/>
        <v>0</v>
      </c>
      <c r="AA57" s="262"/>
      <c r="AB57" s="262"/>
      <c r="AC57" s="262"/>
      <c r="AD57" s="262"/>
      <c r="AE57" s="262"/>
      <c r="AF57" s="262"/>
      <c r="AG57" s="321"/>
      <c r="AH57" s="262"/>
      <c r="AI57" s="262"/>
      <c r="AJ57" s="262"/>
      <c r="AK57" s="262"/>
      <c r="AL57" s="262"/>
      <c r="AM57" s="318">
        <v>43810</v>
      </c>
      <c r="AN57" s="127" t="s">
        <v>50</v>
      </c>
      <c r="AO57" s="262" t="s">
        <v>53</v>
      </c>
      <c r="AP57" s="262"/>
      <c r="AQ57" s="322"/>
      <c r="AR57" s="262"/>
      <c r="AS57" s="323"/>
    </row>
    <row r="58" spans="1:45" s="41" customFormat="1" hidden="1" x14ac:dyDescent="0.2">
      <c r="A58" s="229" t="s">
        <v>117</v>
      </c>
      <c r="B58" s="229" t="s">
        <v>685</v>
      </c>
      <c r="C58" s="228" t="s">
        <v>117</v>
      </c>
      <c r="D58" s="229" t="s">
        <v>680</v>
      </c>
      <c r="E58" s="230">
        <v>30</v>
      </c>
      <c r="F58" s="228"/>
      <c r="G58" s="257">
        <v>43854</v>
      </c>
      <c r="H58" s="97" t="s">
        <v>50</v>
      </c>
      <c r="I58" s="129" t="s">
        <v>119</v>
      </c>
      <c r="J58" s="102"/>
      <c r="K58" s="53" t="s">
        <v>696</v>
      </c>
      <c r="L58" s="53" t="s">
        <v>696</v>
      </c>
      <c r="M58" s="53" t="s">
        <v>696</v>
      </c>
      <c r="N58" s="53" t="s">
        <v>79</v>
      </c>
      <c r="O58" s="53" t="s">
        <v>79</v>
      </c>
      <c r="P58" s="53" t="s">
        <v>79</v>
      </c>
      <c r="Q58" s="53" t="s">
        <v>79</v>
      </c>
      <c r="R58" s="103">
        <f t="shared" si="21"/>
        <v>43854</v>
      </c>
      <c r="S58" s="104">
        <f t="shared" si="22"/>
        <v>43854</v>
      </c>
      <c r="T58" s="105"/>
      <c r="U58" s="105"/>
      <c r="V58" s="105"/>
      <c r="W58" s="105"/>
      <c r="X58" s="105"/>
      <c r="Y58" s="106" t="str">
        <f t="shared" si="19"/>
        <v>N</v>
      </c>
      <c r="Z58" s="106">
        <f t="shared" si="20"/>
        <v>0</v>
      </c>
      <c r="AA58" s="48"/>
      <c r="AB58" s="48"/>
      <c r="AC58" s="56"/>
      <c r="AD58" s="48"/>
      <c r="AE58" s="48"/>
      <c r="AF58" s="48"/>
      <c r="AG58" s="107"/>
      <c r="AH58" s="48"/>
      <c r="AI58" s="48"/>
      <c r="AJ58" s="48"/>
      <c r="AK58" s="48"/>
      <c r="AL58" s="48"/>
      <c r="AM58" s="104">
        <v>43811</v>
      </c>
      <c r="AN58" s="97" t="s">
        <v>50</v>
      </c>
      <c r="AO58" s="108" t="s">
        <v>53</v>
      </c>
      <c r="AP58" s="108"/>
      <c r="AQ58" s="109" t="s">
        <v>124</v>
      </c>
      <c r="AR58" s="310"/>
      <c r="AS58" s="101"/>
    </row>
    <row r="59" spans="1:45" s="41" customFormat="1" hidden="1" x14ac:dyDescent="0.2">
      <c r="A59" s="187" t="s">
        <v>117</v>
      </c>
      <c r="B59" s="187" t="s">
        <v>121</v>
      </c>
      <c r="C59" s="228" t="s">
        <v>117</v>
      </c>
      <c r="D59" s="229" t="s">
        <v>122</v>
      </c>
      <c r="E59" s="230">
        <v>30</v>
      </c>
      <c r="F59" s="228"/>
      <c r="G59" s="257">
        <v>43854</v>
      </c>
      <c r="H59" s="97" t="s">
        <v>50</v>
      </c>
      <c r="I59" s="101" t="s">
        <v>119</v>
      </c>
      <c r="J59" s="102"/>
      <c r="K59" s="53" t="s">
        <v>696</v>
      </c>
      <c r="L59" s="53" t="s">
        <v>696</v>
      </c>
      <c r="M59" s="53" t="s">
        <v>79</v>
      </c>
      <c r="N59" s="53" t="s">
        <v>79</v>
      </c>
      <c r="O59" s="53" t="s">
        <v>79</v>
      </c>
      <c r="P59" s="53" t="s">
        <v>79</v>
      </c>
      <c r="Q59" s="53" t="s">
        <v>79</v>
      </c>
      <c r="R59" s="103">
        <f t="shared" si="21"/>
        <v>43854</v>
      </c>
      <c r="S59" s="104">
        <f t="shared" si="22"/>
        <v>43854</v>
      </c>
      <c r="T59" s="105"/>
      <c r="U59" s="105"/>
      <c r="V59" s="105"/>
      <c r="W59" s="105"/>
      <c r="X59" s="105"/>
      <c r="Y59" s="106" t="str">
        <f t="shared" si="19"/>
        <v>N</v>
      </c>
      <c r="Z59" s="106">
        <f t="shared" si="20"/>
        <v>0</v>
      </c>
      <c r="AA59" s="48"/>
      <c r="AB59" s="48"/>
      <c r="AC59" s="56"/>
      <c r="AD59" s="48"/>
      <c r="AE59" s="48"/>
      <c r="AF59" s="48"/>
      <c r="AG59" s="107"/>
      <c r="AH59" s="48"/>
      <c r="AI59" s="48"/>
      <c r="AJ59" s="48"/>
      <c r="AK59" s="48"/>
      <c r="AL59" s="48"/>
      <c r="AM59" s="104">
        <v>43810</v>
      </c>
      <c r="AN59" s="97" t="s">
        <v>50</v>
      </c>
      <c r="AO59" s="108" t="s">
        <v>53</v>
      </c>
      <c r="AP59" s="108"/>
      <c r="AQ59" s="109" t="s">
        <v>867</v>
      </c>
      <c r="AR59" s="108"/>
      <c r="AS59" s="101"/>
    </row>
    <row r="60" spans="1:45" s="41" customFormat="1" hidden="1" x14ac:dyDescent="0.2">
      <c r="A60" s="278" t="s">
        <v>117</v>
      </c>
      <c r="B60" s="278" t="s">
        <v>683</v>
      </c>
      <c r="C60" s="127" t="s">
        <v>117</v>
      </c>
      <c r="D60" s="263" t="s">
        <v>684</v>
      </c>
      <c r="E60" s="264">
        <v>30</v>
      </c>
      <c r="F60" s="127"/>
      <c r="G60" s="128">
        <v>43857</v>
      </c>
      <c r="H60" s="97" t="s">
        <v>281</v>
      </c>
      <c r="I60" s="101"/>
      <c r="J60" s="102"/>
      <c r="K60" s="53" t="s">
        <v>79</v>
      </c>
      <c r="L60" s="53" t="s">
        <v>79</v>
      </c>
      <c r="M60" s="53" t="s">
        <v>79</v>
      </c>
      <c r="N60" s="53" t="s">
        <v>79</v>
      </c>
      <c r="O60" s="53" t="s">
        <v>79</v>
      </c>
      <c r="P60" s="53" t="s">
        <v>79</v>
      </c>
      <c r="Q60" s="53" t="s">
        <v>79</v>
      </c>
      <c r="R60" s="103">
        <f t="shared" si="21"/>
        <v>43857</v>
      </c>
      <c r="S60" s="104">
        <f t="shared" si="22"/>
        <v>43857</v>
      </c>
      <c r="T60" s="105"/>
      <c r="U60" s="105"/>
      <c r="V60" s="105"/>
      <c r="W60" s="105"/>
      <c r="X60" s="105"/>
      <c r="Y60" s="106" t="str">
        <f t="shared" si="19"/>
        <v>N</v>
      </c>
      <c r="Z60" s="106">
        <f t="shared" si="20"/>
        <v>0</v>
      </c>
      <c r="AA60" s="48"/>
      <c r="AB60" s="48"/>
      <c r="AC60" s="56"/>
      <c r="AD60" s="48"/>
      <c r="AE60" s="48"/>
      <c r="AF60" s="48"/>
      <c r="AG60" s="107"/>
      <c r="AH60" s="48"/>
      <c r="AI60" s="48"/>
      <c r="AJ60" s="48"/>
      <c r="AK60" s="48"/>
      <c r="AL60" s="48"/>
      <c r="AM60" s="104">
        <v>43809</v>
      </c>
      <c r="AN60" s="97" t="s">
        <v>50</v>
      </c>
      <c r="AO60" s="108" t="s">
        <v>53</v>
      </c>
      <c r="AP60" s="108"/>
      <c r="AQ60" s="109"/>
      <c r="AR60" s="108"/>
      <c r="AS60" s="101"/>
    </row>
    <row r="61" spans="1:45" s="41" customFormat="1" ht="15.75" hidden="1" customHeight="1" x14ac:dyDescent="0.2">
      <c r="A61" s="108" t="s">
        <v>545</v>
      </c>
      <c r="B61" s="108" t="s">
        <v>546</v>
      </c>
      <c r="C61" s="108" t="s">
        <v>59</v>
      </c>
      <c r="D61" s="271" t="s">
        <v>859</v>
      </c>
      <c r="E61" s="99">
        <v>60</v>
      </c>
      <c r="F61" s="231"/>
      <c r="G61" s="257">
        <v>43846</v>
      </c>
      <c r="H61" s="108" t="s">
        <v>281</v>
      </c>
      <c r="I61" s="101"/>
      <c r="J61" s="102"/>
      <c r="K61" s="53" t="s">
        <v>696</v>
      </c>
      <c r="L61" s="209" t="s">
        <v>696</v>
      </c>
      <c r="M61" s="53" t="s">
        <v>696</v>
      </c>
      <c r="N61" s="226">
        <v>43860</v>
      </c>
      <c r="O61" s="53"/>
      <c r="P61" s="105">
        <v>43860</v>
      </c>
      <c r="Q61" s="105">
        <v>43860</v>
      </c>
      <c r="R61" s="103">
        <f t="shared" si="21"/>
        <v>43846</v>
      </c>
      <c r="S61" s="104">
        <f t="shared" si="22"/>
        <v>43846</v>
      </c>
      <c r="T61" s="105"/>
      <c r="U61" s="105"/>
      <c r="V61" s="105"/>
      <c r="W61" s="105"/>
      <c r="X61" s="105"/>
      <c r="Y61" s="106" t="str">
        <f t="shared" si="19"/>
        <v>N</v>
      </c>
      <c r="Z61" s="106">
        <f t="shared" si="20"/>
        <v>0</v>
      </c>
      <c r="AA61" s="48"/>
      <c r="AB61" s="55"/>
      <c r="AC61" s="56"/>
      <c r="AD61" s="53" t="s">
        <v>696</v>
      </c>
      <c r="AE61" s="53" t="s">
        <v>696</v>
      </c>
      <c r="AF61" s="48"/>
      <c r="AG61" s="107"/>
      <c r="AH61" s="55" t="s">
        <v>749</v>
      </c>
      <c r="AI61" s="55" t="s">
        <v>750</v>
      </c>
      <c r="AJ61" s="55"/>
      <c r="AK61" s="55"/>
      <c r="AL61" s="55"/>
      <c r="AM61" s="104">
        <v>43812</v>
      </c>
      <c r="AN61" s="108" t="s">
        <v>50</v>
      </c>
      <c r="AO61" s="108" t="s">
        <v>53</v>
      </c>
      <c r="AP61" s="108"/>
      <c r="AQ61" s="109"/>
      <c r="AR61" s="192">
        <v>0.6</v>
      </c>
      <c r="AS61" s="110" t="s">
        <v>585</v>
      </c>
    </row>
    <row r="62" spans="1:45" s="41" customFormat="1" ht="25.5" hidden="1" x14ac:dyDescent="0.2">
      <c r="A62" s="241" t="s">
        <v>127</v>
      </c>
      <c r="B62" s="241" t="s">
        <v>128</v>
      </c>
      <c r="C62" s="187" t="s">
        <v>59</v>
      </c>
      <c r="D62" s="241" t="s">
        <v>855</v>
      </c>
      <c r="E62" s="230">
        <v>60</v>
      </c>
      <c r="F62" s="231"/>
      <c r="G62" s="257">
        <v>43858</v>
      </c>
      <c r="H62" s="108" t="s">
        <v>281</v>
      </c>
      <c r="I62" s="101"/>
      <c r="J62" s="130"/>
      <c r="K62" s="53" t="s">
        <v>696</v>
      </c>
      <c r="L62" s="53" t="s">
        <v>696</v>
      </c>
      <c r="M62" s="53" t="s">
        <v>79</v>
      </c>
      <c r="N62" s="53" t="s">
        <v>79</v>
      </c>
      <c r="O62" s="53" t="s">
        <v>79</v>
      </c>
      <c r="P62" s="53" t="s">
        <v>79</v>
      </c>
      <c r="Q62" s="53" t="s">
        <v>79</v>
      </c>
      <c r="R62" s="103">
        <f t="shared" si="21"/>
        <v>43858</v>
      </c>
      <c r="S62" s="104">
        <f t="shared" si="22"/>
        <v>43858</v>
      </c>
      <c r="T62" s="105"/>
      <c r="U62" s="105"/>
      <c r="V62" s="105"/>
      <c r="W62" s="105"/>
      <c r="X62" s="105"/>
      <c r="Y62" s="106" t="str">
        <f t="shared" si="19"/>
        <v>N</v>
      </c>
      <c r="Z62" s="106">
        <f t="shared" si="20"/>
        <v>0</v>
      </c>
      <c r="AA62" s="48"/>
      <c r="AB62" s="55"/>
      <c r="AC62" s="117"/>
      <c r="AD62" s="53" t="s">
        <v>79</v>
      </c>
      <c r="AE62" s="53" t="s">
        <v>79</v>
      </c>
      <c r="AF62" s="55"/>
      <c r="AG62" s="118"/>
      <c r="AH62" s="55"/>
      <c r="AI62" s="55"/>
      <c r="AJ62" s="55"/>
      <c r="AK62" s="55"/>
      <c r="AL62" s="55"/>
      <c r="AM62" s="104" t="s">
        <v>534</v>
      </c>
      <c r="AN62" s="116" t="s">
        <v>50</v>
      </c>
      <c r="AO62" s="116"/>
      <c r="AP62" s="116"/>
      <c r="AQ62" s="307" t="s">
        <v>897</v>
      </c>
      <c r="AR62" s="41" t="s">
        <v>79</v>
      </c>
      <c r="AS62" s="101">
        <v>22078</v>
      </c>
    </row>
    <row r="63" spans="1:45" s="41" customFormat="1" ht="25.5" hidden="1" x14ac:dyDescent="0.2">
      <c r="A63" s="229" t="s">
        <v>129</v>
      </c>
      <c r="B63" s="229" t="s">
        <v>129</v>
      </c>
      <c r="C63" s="228" t="s">
        <v>59</v>
      </c>
      <c r="D63" s="232" t="s">
        <v>856</v>
      </c>
      <c r="E63" s="230">
        <v>60</v>
      </c>
      <c r="F63" s="228"/>
      <c r="G63" s="257">
        <v>43843</v>
      </c>
      <c r="H63" s="108" t="s">
        <v>281</v>
      </c>
      <c r="I63" s="101"/>
      <c r="J63" s="102"/>
      <c r="K63" s="53" t="s">
        <v>696</v>
      </c>
      <c r="L63" s="53" t="s">
        <v>696</v>
      </c>
      <c r="M63" s="53" t="s">
        <v>696</v>
      </c>
      <c r="N63" s="105">
        <v>43860</v>
      </c>
      <c r="O63" s="53"/>
      <c r="P63" s="105">
        <v>43860</v>
      </c>
      <c r="Q63" s="105">
        <v>43860</v>
      </c>
      <c r="R63" s="103">
        <f t="shared" si="21"/>
        <v>43843</v>
      </c>
      <c r="S63" s="104">
        <f t="shared" si="22"/>
        <v>43852</v>
      </c>
      <c r="T63" s="105">
        <v>43852</v>
      </c>
      <c r="U63" s="105"/>
      <c r="V63" s="105"/>
      <c r="W63" s="105"/>
      <c r="X63" s="105"/>
      <c r="Y63" s="106" t="str">
        <f t="shared" si="19"/>
        <v>Y</v>
      </c>
      <c r="Z63" s="106">
        <f t="shared" si="20"/>
        <v>1</v>
      </c>
      <c r="AA63" s="48" t="s">
        <v>862</v>
      </c>
      <c r="AB63" s="48"/>
      <c r="AC63" s="56"/>
      <c r="AD63" s="53" t="s">
        <v>696</v>
      </c>
      <c r="AE63" s="53" t="s">
        <v>696</v>
      </c>
      <c r="AF63" s="48"/>
      <c r="AG63" s="107"/>
      <c r="AH63" s="48" t="s">
        <v>130</v>
      </c>
      <c r="AI63" s="48" t="s">
        <v>131</v>
      </c>
      <c r="AJ63" s="48"/>
      <c r="AK63" s="48" t="s">
        <v>132</v>
      </c>
      <c r="AL63" s="48" t="s">
        <v>133</v>
      </c>
      <c r="AM63" s="104">
        <v>43810</v>
      </c>
      <c r="AN63" s="97" t="s">
        <v>77</v>
      </c>
      <c r="AO63" s="108" t="s">
        <v>53</v>
      </c>
      <c r="AP63" s="108"/>
      <c r="AQ63" s="109"/>
      <c r="AR63" s="192">
        <v>0.6</v>
      </c>
      <c r="AS63" s="110" t="s">
        <v>584</v>
      </c>
    </row>
    <row r="64" spans="1:45" s="41" customFormat="1" ht="12.75" hidden="1" customHeight="1" x14ac:dyDescent="0.25">
      <c r="A64" s="187" t="s">
        <v>721</v>
      </c>
      <c r="B64" s="187" t="s">
        <v>694</v>
      </c>
      <c r="C64" s="231" t="s">
        <v>59</v>
      </c>
      <c r="D64" s="241" t="s">
        <v>805</v>
      </c>
      <c r="E64" s="230">
        <v>60</v>
      </c>
      <c r="F64" s="231"/>
      <c r="G64" s="257">
        <v>43837</v>
      </c>
      <c r="H64" s="108" t="s">
        <v>50</v>
      </c>
      <c r="I64" s="49"/>
      <c r="J64" s="48"/>
      <c r="K64" s="146" t="s">
        <v>696</v>
      </c>
      <c r="L64" s="53" t="s">
        <v>696</v>
      </c>
      <c r="M64" s="53" t="s">
        <v>696</v>
      </c>
      <c r="N64" s="105">
        <v>43859</v>
      </c>
      <c r="O64" s="53"/>
      <c r="P64" s="105">
        <v>43859</v>
      </c>
      <c r="Q64" s="105">
        <v>43859</v>
      </c>
      <c r="R64" s="103">
        <f t="shared" si="21"/>
        <v>43837</v>
      </c>
      <c r="S64" s="104">
        <f t="shared" si="22"/>
        <v>43837</v>
      </c>
      <c r="T64" s="111"/>
      <c r="U64" s="111"/>
      <c r="V64" s="55"/>
      <c r="W64" s="55"/>
      <c r="X64" s="55"/>
      <c r="Y64" s="55"/>
      <c r="Z64" s="55"/>
      <c r="AA64" s="198"/>
      <c r="AB64" s="55"/>
      <c r="AC64" s="56"/>
      <c r="AD64" s="53"/>
      <c r="AE64" s="53"/>
      <c r="AF64" s="53"/>
      <c r="AG64" s="107"/>
      <c r="AH64" s="55"/>
      <c r="AI64" s="55"/>
      <c r="AJ64" s="55"/>
      <c r="AK64" s="55"/>
      <c r="AL64" s="55"/>
      <c r="AM64" s="104">
        <v>43823</v>
      </c>
      <c r="AN64" s="108" t="s">
        <v>50</v>
      </c>
      <c r="AO64" s="48"/>
      <c r="AP64" s="48"/>
      <c r="AQ64" s="57"/>
      <c r="AR64" s="188">
        <v>0.6</v>
      </c>
      <c r="AS64" s="286" t="s">
        <v>848</v>
      </c>
    </row>
    <row r="65" spans="1:45" s="41" customFormat="1" ht="12.75" hidden="1" customHeight="1" x14ac:dyDescent="0.25">
      <c r="A65" s="187" t="s">
        <v>721</v>
      </c>
      <c r="B65" s="187" t="s">
        <v>694</v>
      </c>
      <c r="C65" s="231" t="s">
        <v>167</v>
      </c>
      <c r="D65" s="241" t="s">
        <v>906</v>
      </c>
      <c r="E65" s="230">
        <v>60</v>
      </c>
      <c r="F65" s="231"/>
      <c r="G65" s="257">
        <v>43864</v>
      </c>
      <c r="H65" s="108" t="s">
        <v>905</v>
      </c>
      <c r="I65" s="49"/>
      <c r="J65" s="48"/>
      <c r="K65" s="146" t="s">
        <v>696</v>
      </c>
      <c r="L65" s="53" t="s">
        <v>51</v>
      </c>
      <c r="M65" s="53" t="s">
        <v>696</v>
      </c>
      <c r="N65" s="105" t="s">
        <v>79</v>
      </c>
      <c r="O65" s="105" t="s">
        <v>79</v>
      </c>
      <c r="P65" s="105" t="s">
        <v>79</v>
      </c>
      <c r="Q65" s="105" t="s">
        <v>79</v>
      </c>
      <c r="R65" s="103">
        <f t="shared" si="21"/>
        <v>43864</v>
      </c>
      <c r="S65" s="104">
        <f t="shared" si="22"/>
        <v>43864</v>
      </c>
      <c r="T65" s="111"/>
      <c r="U65" s="111"/>
      <c r="V65" s="55"/>
      <c r="W65" s="55"/>
      <c r="X65" s="55"/>
      <c r="Y65" s="55"/>
      <c r="Z65" s="55"/>
      <c r="AA65" s="198"/>
      <c r="AB65" s="55"/>
      <c r="AC65" s="56"/>
      <c r="AD65" s="53"/>
      <c r="AE65" s="53"/>
      <c r="AF65" s="53"/>
      <c r="AG65" s="107"/>
      <c r="AH65" s="55"/>
      <c r="AI65" s="55"/>
      <c r="AJ65" s="55"/>
      <c r="AK65" s="55"/>
      <c r="AL65" s="55"/>
      <c r="AM65" s="104"/>
      <c r="AN65" s="108"/>
      <c r="AO65" s="48"/>
      <c r="AP65" s="48"/>
      <c r="AQ65" s="57"/>
      <c r="AR65" s="188"/>
      <c r="AS65" s="286"/>
    </row>
    <row r="66" spans="1:45" s="41" customFormat="1" ht="12.75" hidden="1" customHeight="1" x14ac:dyDescent="0.25">
      <c r="A66" s="187" t="s">
        <v>721</v>
      </c>
      <c r="B66" s="187" t="s">
        <v>694</v>
      </c>
      <c r="C66" s="231" t="s">
        <v>59</v>
      </c>
      <c r="D66" s="241" t="s">
        <v>805</v>
      </c>
      <c r="E66" s="230">
        <v>60</v>
      </c>
      <c r="F66" s="231"/>
      <c r="G66" s="257">
        <v>43858</v>
      </c>
      <c r="H66" s="108" t="s">
        <v>50</v>
      </c>
      <c r="I66" s="49"/>
      <c r="J66" s="48"/>
      <c r="K66" s="146" t="s">
        <v>696</v>
      </c>
      <c r="L66" s="53" t="s">
        <v>696</v>
      </c>
      <c r="M66" s="53" t="s">
        <v>696</v>
      </c>
      <c r="N66" s="105">
        <v>43859</v>
      </c>
      <c r="O66" s="53"/>
      <c r="P66" s="105">
        <v>43859</v>
      </c>
      <c r="Q66" s="105">
        <v>43859</v>
      </c>
      <c r="R66" s="103">
        <f t="shared" si="21"/>
        <v>43858</v>
      </c>
      <c r="S66" s="104">
        <f t="shared" si="22"/>
        <v>43858</v>
      </c>
      <c r="T66" s="111"/>
      <c r="U66" s="111"/>
      <c r="V66" s="55"/>
      <c r="W66" s="55"/>
      <c r="X66" s="55"/>
      <c r="Y66" s="55"/>
      <c r="Z66" s="55"/>
      <c r="AA66" s="198"/>
      <c r="AB66" s="55"/>
      <c r="AC66" s="56"/>
      <c r="AD66" s="53"/>
      <c r="AE66" s="53"/>
      <c r="AF66" s="53"/>
      <c r="AG66" s="107"/>
      <c r="AH66" s="55"/>
      <c r="AI66" s="55"/>
      <c r="AJ66" s="55"/>
      <c r="AK66" s="55"/>
      <c r="AL66" s="55"/>
      <c r="AM66" s="104"/>
      <c r="AN66" s="108"/>
      <c r="AO66" s="48"/>
      <c r="AP66" s="48"/>
      <c r="AQ66" s="57"/>
      <c r="AR66" s="188">
        <v>0.6</v>
      </c>
      <c r="AS66" s="286" t="s">
        <v>848</v>
      </c>
    </row>
    <row r="67" spans="1:45" s="41" customFormat="1" ht="12.75" hidden="1" customHeight="1" x14ac:dyDescent="0.25">
      <c r="A67" s="187" t="s">
        <v>721</v>
      </c>
      <c r="B67" s="187" t="s">
        <v>694</v>
      </c>
      <c r="C67" s="231" t="s">
        <v>804</v>
      </c>
      <c r="D67" s="241" t="s">
        <v>805</v>
      </c>
      <c r="E67" s="230">
        <v>90</v>
      </c>
      <c r="F67" s="231"/>
      <c r="G67" s="257" t="s">
        <v>79</v>
      </c>
      <c r="H67" s="108" t="s">
        <v>50</v>
      </c>
      <c r="I67" s="49"/>
      <c r="J67" s="48"/>
      <c r="K67" s="146"/>
      <c r="L67" s="53"/>
      <c r="M67" s="53"/>
      <c r="N67" s="53"/>
      <c r="O67" s="53"/>
      <c r="P67" s="53"/>
      <c r="Q67" s="53"/>
      <c r="R67" s="103"/>
      <c r="S67" s="104"/>
      <c r="T67" s="111"/>
      <c r="U67" s="111"/>
      <c r="V67" s="55"/>
      <c r="W67" s="55"/>
      <c r="X67" s="55"/>
      <c r="Y67" s="55"/>
      <c r="Z67" s="55"/>
      <c r="AA67" s="198"/>
      <c r="AB67" s="55"/>
      <c r="AC67" s="56"/>
      <c r="AD67" s="53"/>
      <c r="AE67" s="53"/>
      <c r="AF67" s="53"/>
      <c r="AG67" s="107"/>
      <c r="AH67" s="55"/>
      <c r="AI67" s="55"/>
      <c r="AJ67" s="55"/>
      <c r="AK67" s="55"/>
      <c r="AL67" s="55"/>
      <c r="AM67" s="104"/>
      <c r="AN67" s="108"/>
      <c r="AO67" s="48"/>
      <c r="AP67" s="48"/>
      <c r="AQ67" s="57" t="s">
        <v>823</v>
      </c>
      <c r="AR67" s="48"/>
      <c r="AS67" s="286" t="s">
        <v>848</v>
      </c>
    </row>
    <row r="68" spans="1:45" s="41" customFormat="1" hidden="1" x14ac:dyDescent="0.2">
      <c r="A68" s="237" t="s">
        <v>137</v>
      </c>
      <c r="B68" s="237" t="s">
        <v>138</v>
      </c>
      <c r="C68" s="228" t="s">
        <v>59</v>
      </c>
      <c r="D68" s="229" t="s">
        <v>139</v>
      </c>
      <c r="E68" s="230">
        <v>60</v>
      </c>
      <c r="F68" s="231"/>
      <c r="G68" s="257" t="s">
        <v>79</v>
      </c>
      <c r="H68" s="108" t="s">
        <v>50</v>
      </c>
      <c r="I68" s="101"/>
      <c r="J68" s="102"/>
      <c r="K68" s="53"/>
      <c r="L68" s="53"/>
      <c r="M68" s="53"/>
      <c r="N68" s="105"/>
      <c r="O68" s="53"/>
      <c r="P68" s="105"/>
      <c r="Q68" s="105"/>
      <c r="R68" s="103" t="str">
        <f t="shared" si="21"/>
        <v>NA</v>
      </c>
      <c r="S68" s="104" t="str">
        <f t="shared" si="22"/>
        <v>NA</v>
      </c>
      <c r="T68" s="105"/>
      <c r="U68" s="105"/>
      <c r="V68" s="105"/>
      <c r="W68" s="105"/>
      <c r="X68" s="105"/>
      <c r="Y68" s="106" t="str">
        <f t="shared" ref="Y68:Y88" si="23">IF(R68&lt;&gt;S68,"Y","N")</f>
        <v>N</v>
      </c>
      <c r="Z68" s="106">
        <f t="shared" ref="Z68:Z88" si="24">COUNTA(T68:X68)</f>
        <v>0</v>
      </c>
      <c r="AA68" s="69"/>
      <c r="AB68" s="55"/>
      <c r="AC68" s="56"/>
      <c r="AD68" s="53"/>
      <c r="AE68" s="53"/>
      <c r="AF68" s="48"/>
      <c r="AG68" s="107"/>
      <c r="AH68" s="55" t="s">
        <v>751</v>
      </c>
      <c r="AI68" s="55" t="s">
        <v>140</v>
      </c>
      <c r="AJ68" s="55"/>
      <c r="AK68" s="55"/>
      <c r="AL68" s="55"/>
      <c r="AM68" s="104">
        <v>43811</v>
      </c>
      <c r="AN68" s="108" t="s">
        <v>50</v>
      </c>
      <c r="AO68" s="108" t="s">
        <v>53</v>
      </c>
      <c r="AP68" s="108"/>
      <c r="AQ68" s="109" t="s">
        <v>786</v>
      </c>
      <c r="AR68" s="113"/>
      <c r="AS68" s="110" t="s">
        <v>586</v>
      </c>
    </row>
    <row r="69" spans="1:45" s="41" customFormat="1" hidden="1" x14ac:dyDescent="0.2">
      <c r="A69" s="187" t="s">
        <v>141</v>
      </c>
      <c r="B69" s="187" t="s">
        <v>551</v>
      </c>
      <c r="C69" s="228" t="s">
        <v>2</v>
      </c>
      <c r="D69" s="229" t="s">
        <v>827</v>
      </c>
      <c r="E69" s="230">
        <v>60</v>
      </c>
      <c r="F69" s="228" t="s">
        <v>143</v>
      </c>
      <c r="G69" s="257">
        <v>43840</v>
      </c>
      <c r="H69" s="97" t="s">
        <v>96</v>
      </c>
      <c r="I69" s="101"/>
      <c r="J69" s="102"/>
      <c r="K69" s="53" t="s">
        <v>696</v>
      </c>
      <c r="L69" s="53" t="s">
        <v>696</v>
      </c>
      <c r="M69" s="53" t="s">
        <v>696</v>
      </c>
      <c r="N69" s="105">
        <v>43844</v>
      </c>
      <c r="O69" s="53"/>
      <c r="P69" s="105">
        <v>43846</v>
      </c>
      <c r="Q69" s="105">
        <v>43846</v>
      </c>
      <c r="R69" s="103">
        <f t="shared" si="21"/>
        <v>43840</v>
      </c>
      <c r="S69" s="104">
        <f t="shared" si="22"/>
        <v>43844</v>
      </c>
      <c r="T69" s="105">
        <v>43844</v>
      </c>
      <c r="U69" s="105"/>
      <c r="V69" s="105"/>
      <c r="W69" s="105"/>
      <c r="X69" s="105"/>
      <c r="Y69" s="106" t="str">
        <f t="shared" si="23"/>
        <v>Y</v>
      </c>
      <c r="Z69" s="106">
        <f t="shared" si="24"/>
        <v>1</v>
      </c>
      <c r="AA69" s="69" t="s">
        <v>845</v>
      </c>
      <c r="AB69" s="48"/>
      <c r="AC69" s="56"/>
      <c r="AD69" s="48"/>
      <c r="AE69" s="48"/>
      <c r="AF69" s="48"/>
      <c r="AG69" s="107"/>
      <c r="AH69" s="48" t="s">
        <v>130</v>
      </c>
      <c r="AI69" s="48" t="s">
        <v>131</v>
      </c>
      <c r="AJ69" s="48"/>
      <c r="AK69" s="48" t="s">
        <v>132</v>
      </c>
      <c r="AL69" s="48" t="s">
        <v>133</v>
      </c>
      <c r="AM69" s="104">
        <v>43809</v>
      </c>
      <c r="AN69" s="97" t="s">
        <v>96</v>
      </c>
      <c r="AO69" s="108" t="s">
        <v>53</v>
      </c>
      <c r="AP69" s="108" t="s">
        <v>142</v>
      </c>
      <c r="AQ69" s="109"/>
      <c r="AR69" s="192">
        <v>0.6</v>
      </c>
      <c r="AS69" s="110" t="s">
        <v>587</v>
      </c>
    </row>
    <row r="70" spans="1:45" s="41" customFormat="1" hidden="1" x14ac:dyDescent="0.2">
      <c r="A70" s="229" t="s">
        <v>141</v>
      </c>
      <c r="B70" s="260" t="s">
        <v>551</v>
      </c>
      <c r="C70" s="228" t="s">
        <v>59</v>
      </c>
      <c r="D70" s="229" t="s">
        <v>705</v>
      </c>
      <c r="E70" s="230">
        <v>60</v>
      </c>
      <c r="F70" s="228"/>
      <c r="G70" s="257">
        <v>43844</v>
      </c>
      <c r="H70" s="97" t="s">
        <v>789</v>
      </c>
      <c r="I70" s="101"/>
      <c r="J70" s="102"/>
      <c r="K70" s="53" t="s">
        <v>696</v>
      </c>
      <c r="L70" s="53" t="s">
        <v>696</v>
      </c>
      <c r="M70" s="53" t="s">
        <v>696</v>
      </c>
      <c r="N70" s="105">
        <v>43864</v>
      </c>
      <c r="O70" s="53"/>
      <c r="P70" s="105">
        <v>43864</v>
      </c>
      <c r="Q70" s="105">
        <v>43864</v>
      </c>
      <c r="R70" s="103">
        <f t="shared" si="21"/>
        <v>43844</v>
      </c>
      <c r="S70" s="104">
        <f t="shared" si="22"/>
        <v>43844</v>
      </c>
      <c r="T70" s="105"/>
      <c r="U70" s="105"/>
      <c r="V70" s="105"/>
      <c r="W70" s="105"/>
      <c r="X70" s="105"/>
      <c r="Y70" s="106" t="str">
        <f t="shared" si="23"/>
        <v>N</v>
      </c>
      <c r="Z70" s="106">
        <f t="shared" si="24"/>
        <v>0</v>
      </c>
      <c r="AA70" s="48"/>
      <c r="AB70" s="48"/>
      <c r="AC70" s="56"/>
      <c r="AD70" s="53" t="s">
        <v>696</v>
      </c>
      <c r="AE70" s="53" t="s">
        <v>696</v>
      </c>
      <c r="AF70" s="48"/>
      <c r="AG70" s="107"/>
      <c r="AH70" s="48" t="s">
        <v>130</v>
      </c>
      <c r="AI70" s="48" t="s">
        <v>131</v>
      </c>
      <c r="AJ70" s="48"/>
      <c r="AK70" s="48" t="s">
        <v>132</v>
      </c>
      <c r="AL70" s="48" t="s">
        <v>133</v>
      </c>
      <c r="AM70" s="104">
        <v>43812</v>
      </c>
      <c r="AN70" s="97" t="s">
        <v>77</v>
      </c>
      <c r="AO70" s="108" t="s">
        <v>53</v>
      </c>
      <c r="AP70" s="108" t="s">
        <v>144</v>
      </c>
      <c r="AQ70" s="109"/>
      <c r="AR70" s="309">
        <v>0.6</v>
      </c>
      <c r="AS70" s="110" t="s">
        <v>588</v>
      </c>
    </row>
    <row r="71" spans="1:45" s="41" customFormat="1" hidden="1" x14ac:dyDescent="0.2">
      <c r="A71" s="187" t="s">
        <v>141</v>
      </c>
      <c r="B71" s="187" t="s">
        <v>551</v>
      </c>
      <c r="C71" s="228" t="s">
        <v>70</v>
      </c>
      <c r="D71" s="229" t="s">
        <v>552</v>
      </c>
      <c r="E71" s="230">
        <v>30</v>
      </c>
      <c r="F71" s="228"/>
      <c r="G71" s="257">
        <v>43851</v>
      </c>
      <c r="H71" s="228" t="s">
        <v>135</v>
      </c>
      <c r="I71" s="285" t="s">
        <v>516</v>
      </c>
      <c r="J71" s="102"/>
      <c r="K71" s="53" t="s">
        <v>696</v>
      </c>
      <c r="L71" s="53" t="s">
        <v>696</v>
      </c>
      <c r="M71" s="53" t="s">
        <v>696</v>
      </c>
      <c r="N71" s="105">
        <v>43857</v>
      </c>
      <c r="O71" s="53" t="s">
        <v>696</v>
      </c>
      <c r="P71" s="105">
        <v>43858</v>
      </c>
      <c r="Q71" s="105">
        <v>43858</v>
      </c>
      <c r="R71" s="103">
        <v>43851</v>
      </c>
      <c r="S71" s="104">
        <f t="shared" si="22"/>
        <v>43854</v>
      </c>
      <c r="T71" s="105">
        <v>43854</v>
      </c>
      <c r="U71" s="105"/>
      <c r="V71" s="105"/>
      <c r="W71" s="105"/>
      <c r="X71" s="105"/>
      <c r="Y71" s="106"/>
      <c r="Z71" s="106"/>
      <c r="AA71" s="48" t="s">
        <v>882</v>
      </c>
      <c r="AB71" s="48"/>
      <c r="AC71" s="56"/>
      <c r="AD71" s="53"/>
      <c r="AE71" s="53"/>
      <c r="AF71" s="48"/>
      <c r="AG71" s="107"/>
      <c r="AH71" s="48"/>
      <c r="AI71" s="48"/>
      <c r="AJ71" s="48"/>
      <c r="AK71" s="48"/>
      <c r="AL71" s="48"/>
      <c r="AM71" s="104"/>
      <c r="AN71" s="97"/>
      <c r="AO71" s="108"/>
      <c r="AP71" s="108"/>
      <c r="AQ71" s="109"/>
      <c r="AR71" s="192">
        <v>0.45</v>
      </c>
      <c r="AS71" s="110"/>
    </row>
    <row r="72" spans="1:45" s="41" customFormat="1" hidden="1" x14ac:dyDescent="0.2">
      <c r="A72" s="187" t="s">
        <v>141</v>
      </c>
      <c r="B72" s="187" t="s">
        <v>551</v>
      </c>
      <c r="C72" s="228" t="s">
        <v>70</v>
      </c>
      <c r="D72" s="229" t="s">
        <v>552</v>
      </c>
      <c r="E72" s="230">
        <v>60</v>
      </c>
      <c r="F72" s="228" t="s">
        <v>143</v>
      </c>
      <c r="G72" s="257">
        <v>43847</v>
      </c>
      <c r="H72" s="228" t="s">
        <v>135</v>
      </c>
      <c r="I72" s="285" t="s">
        <v>516</v>
      </c>
      <c r="J72" s="102"/>
      <c r="K72" s="53" t="s">
        <v>696</v>
      </c>
      <c r="L72" s="53" t="s">
        <v>696</v>
      </c>
      <c r="M72" s="53" t="s">
        <v>696</v>
      </c>
      <c r="N72" s="105">
        <v>43857</v>
      </c>
      <c r="O72" s="53" t="s">
        <v>696</v>
      </c>
      <c r="P72" s="105">
        <v>43858</v>
      </c>
      <c r="Q72" s="105">
        <v>43858</v>
      </c>
      <c r="R72" s="103">
        <f t="shared" si="21"/>
        <v>43847</v>
      </c>
      <c r="S72" s="104">
        <f t="shared" si="22"/>
        <v>43847</v>
      </c>
      <c r="T72" s="105"/>
      <c r="U72" s="105"/>
      <c r="V72" s="105"/>
      <c r="W72" s="105"/>
      <c r="X72" s="105"/>
      <c r="Y72" s="106" t="str">
        <f t="shared" si="23"/>
        <v>N</v>
      </c>
      <c r="Z72" s="106">
        <f t="shared" si="24"/>
        <v>0</v>
      </c>
      <c r="AA72" s="48"/>
      <c r="AB72" s="48"/>
      <c r="AC72" s="56"/>
      <c r="AD72" s="50"/>
      <c r="AE72" s="48"/>
      <c r="AF72" s="105" t="s">
        <v>696</v>
      </c>
      <c r="AG72" s="107"/>
      <c r="AH72" s="48" t="s">
        <v>130</v>
      </c>
      <c r="AI72" s="48" t="s">
        <v>131</v>
      </c>
      <c r="AJ72" s="48"/>
      <c r="AK72" s="48" t="s">
        <v>132</v>
      </c>
      <c r="AL72" s="48" t="s">
        <v>133</v>
      </c>
      <c r="AM72" s="104">
        <v>43818</v>
      </c>
      <c r="AN72" s="97" t="s">
        <v>135</v>
      </c>
      <c r="AO72" s="108" t="s">
        <v>53</v>
      </c>
      <c r="AP72" s="108" t="s">
        <v>142</v>
      </c>
      <c r="AQ72" s="109"/>
      <c r="AR72" s="192">
        <v>0.45</v>
      </c>
      <c r="AS72" s="110" t="s">
        <v>587</v>
      </c>
    </row>
    <row r="73" spans="1:45" s="41" customFormat="1" ht="15.75" hidden="1" customHeight="1" x14ac:dyDescent="0.2">
      <c r="A73" s="229" t="s">
        <v>145</v>
      </c>
      <c r="B73" s="229" t="s">
        <v>179</v>
      </c>
      <c r="C73" s="228" t="s">
        <v>184</v>
      </c>
      <c r="D73" s="232" t="s">
        <v>719</v>
      </c>
      <c r="E73" s="230">
        <v>60</v>
      </c>
      <c r="F73" s="228"/>
      <c r="G73" s="257">
        <v>43837</v>
      </c>
      <c r="H73" s="97" t="s">
        <v>185</v>
      </c>
      <c r="I73" s="101"/>
      <c r="J73" s="102"/>
      <c r="K73" s="53" t="s">
        <v>696</v>
      </c>
      <c r="L73" s="53" t="s">
        <v>51</v>
      </c>
      <c r="M73" s="53" t="s">
        <v>696</v>
      </c>
      <c r="N73" s="105">
        <v>43837</v>
      </c>
      <c r="O73" s="53"/>
      <c r="P73" s="105">
        <v>43861</v>
      </c>
      <c r="Q73" s="105">
        <v>43861</v>
      </c>
      <c r="R73" s="103">
        <f t="shared" si="21"/>
        <v>43837</v>
      </c>
      <c r="S73" s="104">
        <f t="shared" si="22"/>
        <v>43837</v>
      </c>
      <c r="T73" s="105"/>
      <c r="U73" s="105"/>
      <c r="V73" s="105"/>
      <c r="W73" s="105"/>
      <c r="X73" s="105"/>
      <c r="Y73" s="106" t="str">
        <f t="shared" si="23"/>
        <v>N</v>
      </c>
      <c r="Z73" s="106">
        <f t="shared" si="24"/>
        <v>0</v>
      </c>
      <c r="AA73" s="69"/>
      <c r="AB73" s="48"/>
      <c r="AC73" s="56"/>
      <c r="AD73" s="48"/>
      <c r="AE73" s="48"/>
      <c r="AF73" s="48"/>
      <c r="AG73" s="107"/>
      <c r="AH73" s="48" t="s">
        <v>150</v>
      </c>
      <c r="AI73" s="48" t="s">
        <v>150</v>
      </c>
      <c r="AJ73" s="48" t="s">
        <v>181</v>
      </c>
      <c r="AK73" s="48" t="s">
        <v>132</v>
      </c>
      <c r="AL73" s="48"/>
      <c r="AM73" s="104">
        <v>43473</v>
      </c>
      <c r="AN73" s="97" t="s">
        <v>185</v>
      </c>
      <c r="AO73" s="108" t="s">
        <v>82</v>
      </c>
      <c r="AP73" s="108" t="s">
        <v>186</v>
      </c>
      <c r="AQ73" s="109"/>
      <c r="AR73" s="192">
        <v>0.6</v>
      </c>
      <c r="AS73" s="110" t="s">
        <v>593</v>
      </c>
    </row>
    <row r="74" spans="1:45" s="41" customFormat="1" hidden="1" x14ac:dyDescent="0.2">
      <c r="A74" s="229" t="s">
        <v>145</v>
      </c>
      <c r="B74" s="229" t="s">
        <v>157</v>
      </c>
      <c r="C74" s="228" t="s">
        <v>2</v>
      </c>
      <c r="D74" s="229" t="s">
        <v>688</v>
      </c>
      <c r="E74" s="230">
        <v>60</v>
      </c>
      <c r="F74" s="228"/>
      <c r="G74" s="257" t="s">
        <v>79</v>
      </c>
      <c r="H74" s="97" t="s">
        <v>134</v>
      </c>
      <c r="I74" s="101" t="s">
        <v>50</v>
      </c>
      <c r="J74" s="102"/>
      <c r="K74" s="53"/>
      <c r="L74" s="53"/>
      <c r="M74" s="53"/>
      <c r="N74" s="105"/>
      <c r="O74" s="53"/>
      <c r="P74" s="105"/>
      <c r="Q74" s="105"/>
      <c r="R74" s="103" t="str">
        <f t="shared" si="21"/>
        <v>NA</v>
      </c>
      <c r="S74" s="104" t="str">
        <f t="shared" si="22"/>
        <v>NA</v>
      </c>
      <c r="T74" s="105"/>
      <c r="U74" s="105"/>
      <c r="V74" s="105"/>
      <c r="W74" s="105"/>
      <c r="X74" s="105"/>
      <c r="Y74" s="106" t="str">
        <f t="shared" si="23"/>
        <v>N</v>
      </c>
      <c r="Z74" s="106">
        <f t="shared" si="24"/>
        <v>0</v>
      </c>
      <c r="AA74" s="48"/>
      <c r="AB74" s="48"/>
      <c r="AC74" s="56"/>
      <c r="AD74" s="48"/>
      <c r="AE74" s="48"/>
      <c r="AF74" s="48"/>
      <c r="AG74" s="107"/>
      <c r="AH74" s="48" t="s">
        <v>160</v>
      </c>
      <c r="AI74" s="48" t="s">
        <v>150</v>
      </c>
      <c r="AJ74" s="48" t="s">
        <v>161</v>
      </c>
      <c r="AK74" s="48" t="s">
        <v>132</v>
      </c>
      <c r="AL74" s="48"/>
      <c r="AM74" s="104">
        <v>43808</v>
      </c>
      <c r="AN74" s="97" t="s">
        <v>134</v>
      </c>
      <c r="AO74" s="108" t="s">
        <v>82</v>
      </c>
      <c r="AP74" s="108" t="s">
        <v>157</v>
      </c>
      <c r="AQ74" s="109" t="s">
        <v>912</v>
      </c>
      <c r="AR74" s="143"/>
      <c r="AS74" s="110" t="s">
        <v>591</v>
      </c>
    </row>
    <row r="75" spans="1:45" s="41" customFormat="1" hidden="1" x14ac:dyDescent="0.2">
      <c r="A75" s="187" t="s">
        <v>145</v>
      </c>
      <c r="B75" s="187" t="s">
        <v>171</v>
      </c>
      <c r="C75" s="228" t="s">
        <v>2</v>
      </c>
      <c r="D75" s="229" t="s">
        <v>178</v>
      </c>
      <c r="E75" s="230">
        <v>60</v>
      </c>
      <c r="F75" s="228"/>
      <c r="G75" s="257" t="s">
        <v>79</v>
      </c>
      <c r="H75" s="97" t="s">
        <v>134</v>
      </c>
      <c r="I75" s="101" t="s">
        <v>50</v>
      </c>
      <c r="J75" s="102"/>
      <c r="K75" s="53"/>
      <c r="L75" s="53"/>
      <c r="M75" s="53"/>
      <c r="N75" s="105"/>
      <c r="O75" s="53"/>
      <c r="P75" s="105"/>
      <c r="Q75" s="105"/>
      <c r="R75" s="103" t="str">
        <f t="shared" si="21"/>
        <v>NA</v>
      </c>
      <c r="S75" s="104" t="str">
        <f t="shared" si="22"/>
        <v>NA</v>
      </c>
      <c r="T75" s="105"/>
      <c r="U75" s="105"/>
      <c r="V75" s="105"/>
      <c r="W75" s="105"/>
      <c r="X75" s="105"/>
      <c r="Y75" s="106" t="str">
        <f t="shared" si="23"/>
        <v>N</v>
      </c>
      <c r="Z75" s="106">
        <f t="shared" si="24"/>
        <v>0</v>
      </c>
      <c r="AA75" s="48"/>
      <c r="AB75" s="48"/>
      <c r="AC75" s="56"/>
      <c r="AD75" s="48"/>
      <c r="AE75" s="48"/>
      <c r="AF75" s="48"/>
      <c r="AG75" s="107"/>
      <c r="AH75" s="48" t="s">
        <v>172</v>
      </c>
      <c r="AI75" s="48" t="s">
        <v>150</v>
      </c>
      <c r="AJ75" s="48" t="s">
        <v>173</v>
      </c>
      <c r="AK75" s="48" t="s">
        <v>132</v>
      </c>
      <c r="AL75" s="48"/>
      <c r="AM75" s="104">
        <v>43809</v>
      </c>
      <c r="AN75" s="97" t="s">
        <v>134</v>
      </c>
      <c r="AO75" s="108" t="s">
        <v>82</v>
      </c>
      <c r="AP75" s="108" t="s">
        <v>171</v>
      </c>
      <c r="AQ75" s="109" t="s">
        <v>912</v>
      </c>
      <c r="AR75" s="113"/>
      <c r="AS75" s="110" t="s">
        <v>592</v>
      </c>
    </row>
    <row r="76" spans="1:45" s="142" customFormat="1" hidden="1" x14ac:dyDescent="0.2">
      <c r="A76" s="234" t="s">
        <v>145</v>
      </c>
      <c r="B76" s="234" t="s">
        <v>146</v>
      </c>
      <c r="C76" s="228" t="s">
        <v>2</v>
      </c>
      <c r="D76" s="229" t="s">
        <v>147</v>
      </c>
      <c r="E76" s="230">
        <v>60</v>
      </c>
      <c r="F76" s="228"/>
      <c r="G76" s="257" t="s">
        <v>79</v>
      </c>
      <c r="H76" s="97" t="s">
        <v>148</v>
      </c>
      <c r="I76" s="101" t="s">
        <v>50</v>
      </c>
      <c r="J76" s="102"/>
      <c r="K76" s="53"/>
      <c r="L76" s="53"/>
      <c r="M76" s="53"/>
      <c r="N76" s="105"/>
      <c r="O76" s="53"/>
      <c r="P76" s="105"/>
      <c r="Q76" s="105"/>
      <c r="R76" s="103" t="str">
        <f t="shared" si="21"/>
        <v>NA</v>
      </c>
      <c r="S76" s="104" t="str">
        <f t="shared" si="22"/>
        <v>NA</v>
      </c>
      <c r="T76" s="105"/>
      <c r="U76" s="105"/>
      <c r="V76" s="105"/>
      <c r="W76" s="105"/>
      <c r="X76" s="105"/>
      <c r="Y76" s="106" t="str">
        <f t="shared" si="23"/>
        <v>N</v>
      </c>
      <c r="Z76" s="106">
        <f t="shared" si="24"/>
        <v>0</v>
      </c>
      <c r="AA76" s="48"/>
      <c r="AB76" s="48"/>
      <c r="AC76" s="56"/>
      <c r="AD76" s="48"/>
      <c r="AE76" s="48"/>
      <c r="AF76" s="48"/>
      <c r="AG76" s="107"/>
      <c r="AH76" s="48" t="s">
        <v>149</v>
      </c>
      <c r="AI76" s="48" t="s">
        <v>150</v>
      </c>
      <c r="AJ76" s="48" t="s">
        <v>151</v>
      </c>
      <c r="AK76" s="48" t="s">
        <v>132</v>
      </c>
      <c r="AL76" s="48"/>
      <c r="AM76" s="104">
        <v>43817</v>
      </c>
      <c r="AN76" s="97" t="s">
        <v>148</v>
      </c>
      <c r="AO76" s="108" t="s">
        <v>82</v>
      </c>
      <c r="AP76" s="108" t="s">
        <v>146</v>
      </c>
      <c r="AQ76" s="109" t="s">
        <v>910</v>
      </c>
      <c r="AR76" s="113"/>
      <c r="AS76" s="110" t="s">
        <v>589</v>
      </c>
    </row>
    <row r="77" spans="1:45" s="41" customFormat="1" hidden="1" x14ac:dyDescent="0.2">
      <c r="A77" s="187" t="s">
        <v>145</v>
      </c>
      <c r="B77" s="187" t="s">
        <v>194</v>
      </c>
      <c r="C77" s="228" t="s">
        <v>2</v>
      </c>
      <c r="D77" s="229" t="s">
        <v>198</v>
      </c>
      <c r="E77" s="230">
        <v>60</v>
      </c>
      <c r="F77" s="228"/>
      <c r="G77" s="257" t="s">
        <v>79</v>
      </c>
      <c r="H77" s="97" t="s">
        <v>148</v>
      </c>
      <c r="I77" s="101"/>
      <c r="J77" s="102"/>
      <c r="K77" s="53"/>
      <c r="L77" s="53"/>
      <c r="M77" s="53"/>
      <c r="N77" s="105"/>
      <c r="O77" s="53"/>
      <c r="P77" s="105"/>
      <c r="Q77" s="105"/>
      <c r="R77" s="103" t="str">
        <f t="shared" si="21"/>
        <v>NA</v>
      </c>
      <c r="S77" s="104" t="str">
        <f t="shared" si="22"/>
        <v>NA</v>
      </c>
      <c r="T77" s="105"/>
      <c r="U77" s="105"/>
      <c r="V77" s="105"/>
      <c r="W77" s="105"/>
      <c r="X77" s="105"/>
      <c r="Y77" s="106" t="str">
        <f t="shared" si="23"/>
        <v>N</v>
      </c>
      <c r="Z77" s="106">
        <f t="shared" si="24"/>
        <v>0</v>
      </c>
      <c r="AA77" s="48"/>
      <c r="AB77" s="53"/>
      <c r="AC77" s="56"/>
      <c r="AD77" s="53"/>
      <c r="AE77" s="53"/>
      <c r="AF77" s="53"/>
      <c r="AG77" s="107"/>
      <c r="AH77" s="48" t="s">
        <v>149</v>
      </c>
      <c r="AI77" s="48" t="s">
        <v>150</v>
      </c>
      <c r="AJ77" s="48" t="s">
        <v>181</v>
      </c>
      <c r="AK77" s="48" t="s">
        <v>132</v>
      </c>
      <c r="AL77" s="48" t="s">
        <v>196</v>
      </c>
      <c r="AM77" s="104">
        <v>43819</v>
      </c>
      <c r="AN77" s="97" t="s">
        <v>148</v>
      </c>
      <c r="AO77" s="108" t="s">
        <v>82</v>
      </c>
      <c r="AP77" s="108" t="s">
        <v>194</v>
      </c>
      <c r="AQ77" s="109" t="s">
        <v>912</v>
      </c>
      <c r="AR77" s="143"/>
      <c r="AS77" s="110" t="s">
        <v>590</v>
      </c>
    </row>
    <row r="78" spans="1:45" s="41" customFormat="1" hidden="1" x14ac:dyDescent="0.2">
      <c r="A78" s="187" t="s">
        <v>145</v>
      </c>
      <c r="B78" s="187" t="s">
        <v>639</v>
      </c>
      <c r="C78" s="228" t="s">
        <v>3</v>
      </c>
      <c r="D78" s="229" t="s">
        <v>888</v>
      </c>
      <c r="E78" s="230">
        <v>60</v>
      </c>
      <c r="F78" s="228"/>
      <c r="G78" s="257">
        <v>43857</v>
      </c>
      <c r="H78" s="97" t="s">
        <v>159</v>
      </c>
      <c r="I78" s="101"/>
      <c r="J78" s="102"/>
      <c r="K78" s="53" t="s">
        <v>696</v>
      </c>
      <c r="L78" s="53" t="s">
        <v>696</v>
      </c>
      <c r="M78" s="53" t="s">
        <v>696</v>
      </c>
      <c r="N78" s="105">
        <v>43832</v>
      </c>
      <c r="O78" s="53"/>
      <c r="P78" s="105">
        <v>43865</v>
      </c>
      <c r="Q78" s="105">
        <v>43865</v>
      </c>
      <c r="R78" s="103">
        <f t="shared" si="21"/>
        <v>43857</v>
      </c>
      <c r="S78" s="104">
        <f t="shared" si="22"/>
        <v>43857</v>
      </c>
      <c r="T78" s="105"/>
      <c r="U78" s="105"/>
      <c r="V78" s="105"/>
      <c r="W78" s="105"/>
      <c r="X78" s="105"/>
      <c r="Y78" s="106"/>
      <c r="Z78" s="106"/>
      <c r="AA78" s="48"/>
      <c r="AB78" s="53"/>
      <c r="AC78" s="56"/>
      <c r="AD78" s="53"/>
      <c r="AE78" s="53"/>
      <c r="AF78" s="53"/>
      <c r="AG78" s="107"/>
      <c r="AH78" s="48"/>
      <c r="AI78" s="48"/>
      <c r="AJ78" s="48"/>
      <c r="AK78" s="48"/>
      <c r="AL78" s="48"/>
      <c r="AM78" s="104"/>
      <c r="AN78" s="97"/>
      <c r="AO78" s="108"/>
      <c r="AP78" s="108"/>
      <c r="AQ78" s="145"/>
      <c r="AR78" s="143">
        <v>0.6</v>
      </c>
      <c r="AS78" s="110"/>
    </row>
    <row r="79" spans="1:45" s="41" customFormat="1" hidden="1" x14ac:dyDescent="0.2">
      <c r="A79" s="187" t="s">
        <v>145</v>
      </c>
      <c r="B79" s="187" t="s">
        <v>639</v>
      </c>
      <c r="C79" s="228" t="s">
        <v>59</v>
      </c>
      <c r="D79" s="187" t="s">
        <v>640</v>
      </c>
      <c r="E79" s="230">
        <v>60</v>
      </c>
      <c r="F79" s="187"/>
      <c r="G79" s="257">
        <v>43843</v>
      </c>
      <c r="H79" s="108" t="s">
        <v>50</v>
      </c>
      <c r="I79" s="101"/>
      <c r="J79" s="48"/>
      <c r="K79" s="146" t="s">
        <v>696</v>
      </c>
      <c r="L79" s="53" t="s">
        <v>696</v>
      </c>
      <c r="M79" s="53" t="s">
        <v>696</v>
      </c>
      <c r="N79" s="105">
        <v>43864</v>
      </c>
      <c r="O79" s="53"/>
      <c r="P79" s="105">
        <v>43864</v>
      </c>
      <c r="Q79" s="105">
        <v>43864</v>
      </c>
      <c r="R79" s="103">
        <f t="shared" si="21"/>
        <v>43843</v>
      </c>
      <c r="S79" s="104">
        <f t="shared" si="22"/>
        <v>43853</v>
      </c>
      <c r="T79" s="298">
        <v>43853</v>
      </c>
      <c r="U79" s="48"/>
      <c r="V79" s="48"/>
      <c r="W79" s="48"/>
      <c r="X79" s="48"/>
      <c r="Y79" s="106" t="str">
        <f t="shared" si="23"/>
        <v>Y</v>
      </c>
      <c r="Z79" s="106">
        <f t="shared" si="24"/>
        <v>1</v>
      </c>
      <c r="AA79" s="48" t="s">
        <v>817</v>
      </c>
      <c r="AB79" s="48"/>
      <c r="AC79" s="56"/>
      <c r="AD79" s="53" t="s">
        <v>696</v>
      </c>
      <c r="AE79" s="53" t="s">
        <v>696</v>
      </c>
      <c r="AF79" s="53"/>
      <c r="AG79" s="107"/>
      <c r="AH79" s="48" t="s">
        <v>732</v>
      </c>
      <c r="AI79" s="48" t="s">
        <v>150</v>
      </c>
      <c r="AJ79" s="55"/>
      <c r="AK79" s="55"/>
      <c r="AL79" s="48"/>
      <c r="AM79" s="104">
        <v>43805</v>
      </c>
      <c r="AN79" s="108" t="s">
        <v>50</v>
      </c>
      <c r="AO79" s="108" t="s">
        <v>53</v>
      </c>
      <c r="AP79" s="108"/>
      <c r="AQ79" s="109"/>
      <c r="AR79" s="188">
        <v>0.6</v>
      </c>
      <c r="AS79" s="101"/>
    </row>
    <row r="80" spans="1:45" s="41" customFormat="1" hidden="1" x14ac:dyDescent="0.2">
      <c r="A80" s="187" t="s">
        <v>145</v>
      </c>
      <c r="B80" s="187" t="s">
        <v>157</v>
      </c>
      <c r="C80" s="228" t="s">
        <v>3</v>
      </c>
      <c r="D80" s="229" t="s">
        <v>158</v>
      </c>
      <c r="E80" s="230">
        <v>60</v>
      </c>
      <c r="F80" s="228"/>
      <c r="G80" s="257" t="s">
        <v>79</v>
      </c>
      <c r="H80" s="97" t="s">
        <v>159</v>
      </c>
      <c r="I80" s="101" t="s">
        <v>50</v>
      </c>
      <c r="J80" s="102"/>
      <c r="K80" s="53" t="s">
        <v>79</v>
      </c>
      <c r="L80" s="53" t="s">
        <v>79</v>
      </c>
      <c r="M80" s="53" t="s">
        <v>79</v>
      </c>
      <c r="N80" s="53" t="s">
        <v>79</v>
      </c>
      <c r="O80" s="53" t="s">
        <v>79</v>
      </c>
      <c r="P80" s="53" t="s">
        <v>79</v>
      </c>
      <c r="Q80" s="53" t="s">
        <v>79</v>
      </c>
      <c r="R80" s="103" t="str">
        <f t="shared" si="21"/>
        <v>NA</v>
      </c>
      <c r="S80" s="104" t="str">
        <f t="shared" si="22"/>
        <v>NA</v>
      </c>
      <c r="T80" s="105"/>
      <c r="U80" s="105"/>
      <c r="V80" s="105"/>
      <c r="W80" s="105"/>
      <c r="X80" s="105"/>
      <c r="Y80" s="106" t="str">
        <f t="shared" si="23"/>
        <v>N</v>
      </c>
      <c r="Z80" s="106">
        <f t="shared" si="24"/>
        <v>0</v>
      </c>
      <c r="AA80" s="48"/>
      <c r="AB80" s="48"/>
      <c r="AC80" s="56"/>
      <c r="AD80" s="48"/>
      <c r="AE80" s="48"/>
      <c r="AF80" s="48"/>
      <c r="AG80" s="107"/>
      <c r="AH80" s="48" t="s">
        <v>160</v>
      </c>
      <c r="AI80" s="48" t="s">
        <v>150</v>
      </c>
      <c r="AJ80" s="48" t="s">
        <v>161</v>
      </c>
      <c r="AK80" s="48" t="s">
        <v>132</v>
      </c>
      <c r="AL80" s="48"/>
      <c r="AM80" s="104">
        <v>43810</v>
      </c>
      <c r="AN80" s="97" t="s">
        <v>159</v>
      </c>
      <c r="AO80" s="108" t="s">
        <v>82</v>
      </c>
      <c r="AP80" s="108" t="s">
        <v>157</v>
      </c>
      <c r="AQ80" s="109" t="s">
        <v>529</v>
      </c>
      <c r="AR80" s="113"/>
      <c r="AS80" s="110" t="s">
        <v>591</v>
      </c>
    </row>
    <row r="81" spans="1:45" s="41" customFormat="1" hidden="1" x14ac:dyDescent="0.2">
      <c r="A81" s="187" t="s">
        <v>145</v>
      </c>
      <c r="B81" s="187" t="s">
        <v>157</v>
      </c>
      <c r="C81" s="228" t="s">
        <v>93</v>
      </c>
      <c r="D81" s="229" t="s">
        <v>162</v>
      </c>
      <c r="E81" s="230">
        <v>30</v>
      </c>
      <c r="F81" s="228"/>
      <c r="G81" s="257" t="s">
        <v>79</v>
      </c>
      <c r="H81" s="97" t="s">
        <v>159</v>
      </c>
      <c r="I81" s="101" t="s">
        <v>50</v>
      </c>
      <c r="J81" s="102"/>
      <c r="K81" s="53" t="s">
        <v>79</v>
      </c>
      <c r="L81" s="53" t="s">
        <v>79</v>
      </c>
      <c r="M81" s="53" t="s">
        <v>79</v>
      </c>
      <c r="N81" s="53" t="s">
        <v>79</v>
      </c>
      <c r="O81" s="53" t="s">
        <v>79</v>
      </c>
      <c r="P81" s="53" t="s">
        <v>79</v>
      </c>
      <c r="Q81" s="53" t="s">
        <v>79</v>
      </c>
      <c r="R81" s="103" t="str">
        <f t="shared" si="21"/>
        <v>NA</v>
      </c>
      <c r="S81" s="104" t="str">
        <f t="shared" si="22"/>
        <v>NA</v>
      </c>
      <c r="T81" s="105"/>
      <c r="U81" s="105"/>
      <c r="V81" s="105"/>
      <c r="W81" s="105"/>
      <c r="X81" s="105"/>
      <c r="Y81" s="106" t="str">
        <f t="shared" si="23"/>
        <v>N</v>
      </c>
      <c r="Z81" s="106">
        <f t="shared" si="24"/>
        <v>0</v>
      </c>
      <c r="AA81" s="48"/>
      <c r="AB81" s="48"/>
      <c r="AC81" s="56"/>
      <c r="AD81" s="48"/>
      <c r="AE81" s="48"/>
      <c r="AF81" s="48"/>
      <c r="AG81" s="107"/>
      <c r="AH81" s="48" t="s">
        <v>160</v>
      </c>
      <c r="AI81" s="48" t="s">
        <v>150</v>
      </c>
      <c r="AJ81" s="48" t="s">
        <v>161</v>
      </c>
      <c r="AK81" s="48" t="s">
        <v>132</v>
      </c>
      <c r="AL81" s="48"/>
      <c r="AM81" s="104">
        <v>43810</v>
      </c>
      <c r="AN81" s="97" t="s">
        <v>159</v>
      </c>
      <c r="AO81" s="108" t="s">
        <v>82</v>
      </c>
      <c r="AP81" s="108" t="s">
        <v>157</v>
      </c>
      <c r="AQ81" s="109" t="s">
        <v>163</v>
      </c>
      <c r="AR81" s="113"/>
      <c r="AS81" s="110" t="s">
        <v>591</v>
      </c>
    </row>
    <row r="82" spans="1:45" s="41" customFormat="1" hidden="1" x14ac:dyDescent="0.2">
      <c r="A82" s="237" t="s">
        <v>145</v>
      </c>
      <c r="B82" s="237" t="s">
        <v>171</v>
      </c>
      <c r="C82" s="228" t="s">
        <v>3</v>
      </c>
      <c r="D82" s="229" t="s">
        <v>693</v>
      </c>
      <c r="E82" s="230">
        <v>60</v>
      </c>
      <c r="F82" s="228"/>
      <c r="G82" s="257" t="s">
        <v>79</v>
      </c>
      <c r="H82" s="97" t="s">
        <v>159</v>
      </c>
      <c r="I82" s="101" t="s">
        <v>50</v>
      </c>
      <c r="J82" s="102"/>
      <c r="K82" s="53" t="s">
        <v>79</v>
      </c>
      <c r="L82" s="53" t="s">
        <v>79</v>
      </c>
      <c r="M82" s="53" t="s">
        <v>79</v>
      </c>
      <c r="N82" s="53" t="s">
        <v>79</v>
      </c>
      <c r="O82" s="53" t="s">
        <v>79</v>
      </c>
      <c r="P82" s="53" t="s">
        <v>79</v>
      </c>
      <c r="Q82" s="53" t="s">
        <v>79</v>
      </c>
      <c r="R82" s="103" t="str">
        <f t="shared" si="21"/>
        <v>NA</v>
      </c>
      <c r="S82" s="104" t="str">
        <f t="shared" si="22"/>
        <v>NA</v>
      </c>
      <c r="T82" s="105"/>
      <c r="U82" s="105"/>
      <c r="V82" s="105"/>
      <c r="W82" s="105"/>
      <c r="X82" s="105"/>
      <c r="Y82" s="106" t="str">
        <f t="shared" si="23"/>
        <v>N</v>
      </c>
      <c r="Z82" s="106">
        <f t="shared" si="24"/>
        <v>0</v>
      </c>
      <c r="AA82" s="48"/>
      <c r="AB82" s="48"/>
      <c r="AC82" s="56"/>
      <c r="AD82" s="48"/>
      <c r="AE82" s="48"/>
      <c r="AF82" s="48"/>
      <c r="AG82" s="107"/>
      <c r="AH82" s="48" t="s">
        <v>172</v>
      </c>
      <c r="AI82" s="48" t="s">
        <v>150</v>
      </c>
      <c r="AJ82" s="48" t="s">
        <v>173</v>
      </c>
      <c r="AK82" s="48" t="s">
        <v>132</v>
      </c>
      <c r="AL82" s="48"/>
      <c r="AM82" s="104">
        <v>43811</v>
      </c>
      <c r="AN82" s="97" t="s">
        <v>159</v>
      </c>
      <c r="AO82" s="108" t="s">
        <v>82</v>
      </c>
      <c r="AP82" s="108" t="s">
        <v>171</v>
      </c>
      <c r="AQ82" s="109"/>
      <c r="AR82" s="143"/>
      <c r="AS82" s="110" t="s">
        <v>592</v>
      </c>
    </row>
    <row r="83" spans="1:45" s="41" customFormat="1" ht="25.5" hidden="1" x14ac:dyDescent="0.2">
      <c r="A83" s="229" t="s">
        <v>145</v>
      </c>
      <c r="B83" s="229" t="s">
        <v>192</v>
      </c>
      <c r="C83" s="228" t="s">
        <v>3</v>
      </c>
      <c r="D83" s="232" t="s">
        <v>714</v>
      </c>
      <c r="E83" s="230">
        <v>60</v>
      </c>
      <c r="F83" s="228"/>
      <c r="G83" s="257" t="s">
        <v>79</v>
      </c>
      <c r="H83" s="97" t="s">
        <v>159</v>
      </c>
      <c r="I83" s="101"/>
      <c r="J83" s="102"/>
      <c r="K83" s="53" t="s">
        <v>79</v>
      </c>
      <c r="L83" s="53" t="s">
        <v>79</v>
      </c>
      <c r="M83" s="53" t="s">
        <v>79</v>
      </c>
      <c r="N83" s="53" t="s">
        <v>79</v>
      </c>
      <c r="O83" s="53" t="s">
        <v>79</v>
      </c>
      <c r="P83" s="53" t="s">
        <v>79</v>
      </c>
      <c r="Q83" s="53" t="s">
        <v>79</v>
      </c>
      <c r="R83" s="103" t="str">
        <f t="shared" si="21"/>
        <v>NA</v>
      </c>
      <c r="S83" s="104" t="str">
        <f t="shared" si="22"/>
        <v>NA</v>
      </c>
      <c r="T83" s="105"/>
      <c r="U83" s="105"/>
      <c r="V83" s="105"/>
      <c r="W83" s="105"/>
      <c r="X83" s="105"/>
      <c r="Y83" s="106" t="str">
        <f t="shared" si="23"/>
        <v>N</v>
      </c>
      <c r="Z83" s="106">
        <f t="shared" si="24"/>
        <v>0</v>
      </c>
      <c r="AA83" s="48"/>
      <c r="AB83" s="55"/>
      <c r="AC83" s="56"/>
      <c r="AD83" s="48"/>
      <c r="AE83" s="48"/>
      <c r="AF83" s="48"/>
      <c r="AG83" s="107"/>
      <c r="AH83" s="48" t="s">
        <v>150</v>
      </c>
      <c r="AI83" s="48" t="s">
        <v>150</v>
      </c>
      <c r="AJ83" s="48" t="s">
        <v>181</v>
      </c>
      <c r="AK83" s="48" t="s">
        <v>132</v>
      </c>
      <c r="AL83" s="55"/>
      <c r="AM83" s="104">
        <v>43810</v>
      </c>
      <c r="AN83" s="97" t="s">
        <v>159</v>
      </c>
      <c r="AO83" s="108" t="s">
        <v>82</v>
      </c>
      <c r="AP83" s="108"/>
      <c r="AQ83" s="109" t="s">
        <v>193</v>
      </c>
      <c r="AR83" s="113"/>
      <c r="AS83" s="110" t="s">
        <v>593</v>
      </c>
    </row>
    <row r="84" spans="1:45" s="41" customFormat="1" ht="13.5" hidden="1" customHeight="1" x14ac:dyDescent="0.2">
      <c r="A84" s="187" t="s">
        <v>145</v>
      </c>
      <c r="B84" s="187" t="s">
        <v>179</v>
      </c>
      <c r="C84" s="228" t="s">
        <v>93</v>
      </c>
      <c r="D84" s="232" t="s">
        <v>715</v>
      </c>
      <c r="E84" s="230">
        <v>60</v>
      </c>
      <c r="F84" s="228"/>
      <c r="G84" s="257" t="s">
        <v>79</v>
      </c>
      <c r="H84" s="97" t="s">
        <v>159</v>
      </c>
      <c r="I84" s="101" t="s">
        <v>50</v>
      </c>
      <c r="J84" s="102"/>
      <c r="K84" s="53" t="s">
        <v>79</v>
      </c>
      <c r="L84" s="53" t="s">
        <v>79</v>
      </c>
      <c r="M84" s="53" t="s">
        <v>79</v>
      </c>
      <c r="N84" s="53" t="s">
        <v>79</v>
      </c>
      <c r="O84" s="53" t="s">
        <v>79</v>
      </c>
      <c r="P84" s="53" t="s">
        <v>79</v>
      </c>
      <c r="Q84" s="53" t="s">
        <v>79</v>
      </c>
      <c r="R84" s="103" t="str">
        <f t="shared" si="21"/>
        <v>NA</v>
      </c>
      <c r="S84" s="104" t="str">
        <f t="shared" si="22"/>
        <v>NA</v>
      </c>
      <c r="T84" s="105"/>
      <c r="U84" s="105"/>
      <c r="V84" s="105"/>
      <c r="W84" s="105"/>
      <c r="X84" s="105"/>
      <c r="Y84" s="106" t="str">
        <f t="shared" si="23"/>
        <v>N</v>
      </c>
      <c r="Z84" s="106">
        <f t="shared" si="24"/>
        <v>0</v>
      </c>
      <c r="AA84" s="48"/>
      <c r="AB84" s="48"/>
      <c r="AC84" s="56"/>
      <c r="AD84" s="48"/>
      <c r="AE84" s="48"/>
      <c r="AF84" s="48"/>
      <c r="AG84" s="107"/>
      <c r="AH84" s="48" t="s">
        <v>150</v>
      </c>
      <c r="AI84" s="48" t="s">
        <v>150</v>
      </c>
      <c r="AJ84" s="48" t="s">
        <v>181</v>
      </c>
      <c r="AK84" s="48" t="s">
        <v>132</v>
      </c>
      <c r="AL84" s="48"/>
      <c r="AM84" s="104">
        <v>43816</v>
      </c>
      <c r="AN84" s="97" t="s">
        <v>159</v>
      </c>
      <c r="AO84" s="108" t="s">
        <v>82</v>
      </c>
      <c r="AP84" s="108" t="s">
        <v>179</v>
      </c>
      <c r="AQ84" s="109" t="s">
        <v>182</v>
      </c>
      <c r="AR84" s="113"/>
      <c r="AS84" s="110" t="s">
        <v>593</v>
      </c>
    </row>
    <row r="85" spans="1:45" s="41" customFormat="1" hidden="1" x14ac:dyDescent="0.2">
      <c r="A85" s="229" t="s">
        <v>145</v>
      </c>
      <c r="B85" s="229" t="s">
        <v>194</v>
      </c>
      <c r="C85" s="228" t="s">
        <v>3</v>
      </c>
      <c r="D85" s="229" t="s">
        <v>195</v>
      </c>
      <c r="E85" s="230">
        <v>60</v>
      </c>
      <c r="F85" s="228"/>
      <c r="G85" s="257" t="s">
        <v>79</v>
      </c>
      <c r="H85" s="97" t="s">
        <v>159</v>
      </c>
      <c r="I85" s="101"/>
      <c r="J85" s="102"/>
      <c r="K85" s="53" t="s">
        <v>79</v>
      </c>
      <c r="L85" s="53" t="s">
        <v>79</v>
      </c>
      <c r="M85" s="53" t="s">
        <v>79</v>
      </c>
      <c r="N85" s="53" t="s">
        <v>79</v>
      </c>
      <c r="O85" s="53" t="s">
        <v>79</v>
      </c>
      <c r="P85" s="53" t="s">
        <v>79</v>
      </c>
      <c r="Q85" s="53" t="s">
        <v>79</v>
      </c>
      <c r="R85" s="103" t="str">
        <f t="shared" si="21"/>
        <v>NA</v>
      </c>
      <c r="S85" s="104" t="str">
        <f>IF(COUNT(T85:X85)&gt;0,MAX(T85:X85),G85)</f>
        <v>NA</v>
      </c>
      <c r="T85" s="105"/>
      <c r="U85" s="105"/>
      <c r="V85" s="105"/>
      <c r="W85" s="105"/>
      <c r="X85" s="105"/>
      <c r="Y85" s="106" t="str">
        <f t="shared" si="23"/>
        <v>N</v>
      </c>
      <c r="Z85" s="106">
        <f t="shared" si="24"/>
        <v>0</v>
      </c>
      <c r="AA85" s="48"/>
      <c r="AB85" s="48"/>
      <c r="AC85" s="56"/>
      <c r="AD85" s="48"/>
      <c r="AE85" s="48"/>
      <c r="AF85" s="48"/>
      <c r="AG85" s="107"/>
      <c r="AH85" s="48" t="s">
        <v>149</v>
      </c>
      <c r="AI85" s="48" t="s">
        <v>150</v>
      </c>
      <c r="AJ85" s="48" t="s">
        <v>181</v>
      </c>
      <c r="AK85" s="48" t="s">
        <v>132</v>
      </c>
      <c r="AL85" s="48" t="s">
        <v>196</v>
      </c>
      <c r="AM85" s="104">
        <v>43811</v>
      </c>
      <c r="AN85" s="97" t="s">
        <v>159</v>
      </c>
      <c r="AO85" s="108" t="s">
        <v>82</v>
      </c>
      <c r="AP85" s="108" t="s">
        <v>194</v>
      </c>
      <c r="AQ85" s="109" t="s">
        <v>197</v>
      </c>
      <c r="AR85" s="113"/>
      <c r="AS85" s="110" t="s">
        <v>590</v>
      </c>
    </row>
    <row r="86" spans="1:45" s="41" customFormat="1" ht="25.5" hidden="1" x14ac:dyDescent="0.2">
      <c r="A86" s="229" t="s">
        <v>145</v>
      </c>
      <c r="B86" s="229" t="s">
        <v>194</v>
      </c>
      <c r="C86" s="228" t="s">
        <v>70</v>
      </c>
      <c r="D86" s="232" t="s">
        <v>821</v>
      </c>
      <c r="E86" s="230">
        <v>60</v>
      </c>
      <c r="F86" s="228"/>
      <c r="G86" s="257">
        <v>43839</v>
      </c>
      <c r="H86" s="97" t="s">
        <v>100</v>
      </c>
      <c r="I86" s="101"/>
      <c r="J86" s="102"/>
      <c r="K86" s="53" t="s">
        <v>696</v>
      </c>
      <c r="L86" s="53" t="s">
        <v>696</v>
      </c>
      <c r="M86" s="53" t="s">
        <v>696</v>
      </c>
      <c r="N86" s="105">
        <v>43864</v>
      </c>
      <c r="O86" s="188" t="s">
        <v>696</v>
      </c>
      <c r="P86" s="105">
        <v>43864</v>
      </c>
      <c r="Q86" s="105">
        <v>43864</v>
      </c>
      <c r="R86" s="103">
        <f t="shared" si="21"/>
        <v>43839</v>
      </c>
      <c r="S86" s="104">
        <f>IF(COUNT(T86:X86)&gt;0,MAX(T86:X86),G86)</f>
        <v>43839</v>
      </c>
      <c r="T86" s="105"/>
      <c r="U86" s="105"/>
      <c r="V86" s="105"/>
      <c r="W86" s="105"/>
      <c r="X86" s="105"/>
      <c r="Y86" s="106" t="str">
        <f t="shared" si="23"/>
        <v>N</v>
      </c>
      <c r="Z86" s="106">
        <f t="shared" si="24"/>
        <v>0</v>
      </c>
      <c r="AA86" s="69"/>
      <c r="AB86" s="48"/>
      <c r="AC86" s="56"/>
      <c r="AD86" s="48"/>
      <c r="AE86" s="48"/>
      <c r="AF86" s="53" t="s">
        <v>696</v>
      </c>
      <c r="AG86" s="107"/>
      <c r="AH86" s="48" t="s">
        <v>149</v>
      </c>
      <c r="AI86" s="48" t="s">
        <v>150</v>
      </c>
      <c r="AJ86" s="48" t="s">
        <v>181</v>
      </c>
      <c r="AK86" s="48" t="s">
        <v>132</v>
      </c>
      <c r="AL86" s="48" t="s">
        <v>199</v>
      </c>
      <c r="AM86" s="104">
        <v>43810</v>
      </c>
      <c r="AN86" s="97" t="s">
        <v>100</v>
      </c>
      <c r="AO86" s="108" t="s">
        <v>53</v>
      </c>
      <c r="AP86" s="108" t="s">
        <v>194</v>
      </c>
      <c r="AQ86" s="109"/>
      <c r="AR86" s="192">
        <v>0.61</v>
      </c>
      <c r="AS86" s="110" t="s">
        <v>590</v>
      </c>
    </row>
    <row r="87" spans="1:45" s="41" customFormat="1" hidden="1" x14ac:dyDescent="0.2">
      <c r="A87" s="187" t="s">
        <v>145</v>
      </c>
      <c r="B87" s="187" t="s">
        <v>187</v>
      </c>
      <c r="C87" s="228" t="s">
        <v>70</v>
      </c>
      <c r="D87" s="229" t="s">
        <v>822</v>
      </c>
      <c r="E87" s="230">
        <v>60</v>
      </c>
      <c r="F87" s="228"/>
      <c r="G87" s="257">
        <v>43839</v>
      </c>
      <c r="H87" s="97" t="s">
        <v>188</v>
      </c>
      <c r="I87" s="101"/>
      <c r="J87" s="102"/>
      <c r="K87" s="53" t="s">
        <v>696</v>
      </c>
      <c r="L87" s="53" t="s">
        <v>696</v>
      </c>
      <c r="M87" s="53" t="s">
        <v>696</v>
      </c>
      <c r="N87" s="105">
        <v>43860</v>
      </c>
      <c r="O87" s="53"/>
      <c r="P87" s="105">
        <v>43866</v>
      </c>
      <c r="Q87" s="105">
        <v>43866</v>
      </c>
      <c r="R87" s="103">
        <f t="shared" si="21"/>
        <v>43839</v>
      </c>
      <c r="S87" s="104">
        <f>IF(COUNT(T87:X87)&gt;0,MAX(T87:X87),G87)</f>
        <v>43844</v>
      </c>
      <c r="T87" s="105">
        <v>43844</v>
      </c>
      <c r="U87" s="105"/>
      <c r="V87" s="105"/>
      <c r="W87" s="105"/>
      <c r="X87" s="105"/>
      <c r="Y87" s="106" t="str">
        <f t="shared" si="23"/>
        <v>Y</v>
      </c>
      <c r="Z87" s="106">
        <f t="shared" si="24"/>
        <v>1</v>
      </c>
      <c r="AA87" s="126" t="s">
        <v>844</v>
      </c>
      <c r="AB87" s="48"/>
      <c r="AC87" s="56"/>
      <c r="AD87" s="48"/>
      <c r="AE87" s="48"/>
      <c r="AF87" s="53" t="s">
        <v>696</v>
      </c>
      <c r="AG87" s="107"/>
      <c r="AH87" s="48" t="s">
        <v>150</v>
      </c>
      <c r="AI87" s="48" t="s">
        <v>150</v>
      </c>
      <c r="AJ87" s="48" t="s">
        <v>181</v>
      </c>
      <c r="AK87" s="48" t="s">
        <v>132</v>
      </c>
      <c r="AL87" s="48" t="s">
        <v>189</v>
      </c>
      <c r="AM87" s="104">
        <v>43815</v>
      </c>
      <c r="AN87" s="97" t="s">
        <v>188</v>
      </c>
      <c r="AO87" s="108" t="s">
        <v>53</v>
      </c>
      <c r="AP87" s="108" t="s">
        <v>186</v>
      </c>
      <c r="AQ87" s="109"/>
      <c r="AR87" s="192"/>
      <c r="AS87" s="110" t="s">
        <v>593</v>
      </c>
    </row>
    <row r="88" spans="1:45" s="41" customFormat="1" hidden="1" x14ac:dyDescent="0.2">
      <c r="A88" s="237" t="s">
        <v>145</v>
      </c>
      <c r="B88" s="237" t="s">
        <v>191</v>
      </c>
      <c r="C88" s="228" t="s">
        <v>70</v>
      </c>
      <c r="D88" s="229" t="s">
        <v>828</v>
      </c>
      <c r="E88" s="230">
        <v>60</v>
      </c>
      <c r="F88" s="228"/>
      <c r="G88" s="257">
        <v>43840</v>
      </c>
      <c r="H88" s="97" t="s">
        <v>188</v>
      </c>
      <c r="I88" s="101"/>
      <c r="J88" s="102"/>
      <c r="K88" s="53" t="s">
        <v>696</v>
      </c>
      <c r="L88" s="53" t="s">
        <v>696</v>
      </c>
      <c r="M88" s="53" t="s">
        <v>696</v>
      </c>
      <c r="N88" s="105">
        <v>43860</v>
      </c>
      <c r="O88" s="53"/>
      <c r="P88" s="105">
        <v>43866</v>
      </c>
      <c r="Q88" s="105">
        <v>43866</v>
      </c>
      <c r="R88" s="103">
        <f t="shared" si="21"/>
        <v>43840</v>
      </c>
      <c r="S88" s="104">
        <f>IF(COUNT(T88:X88)&gt;0,MAX(T88:X88),G88)</f>
        <v>43840</v>
      </c>
      <c r="T88" s="105"/>
      <c r="U88" s="105"/>
      <c r="V88" s="105"/>
      <c r="W88" s="105"/>
      <c r="X88" s="105"/>
      <c r="Y88" s="106" t="str">
        <f t="shared" si="23"/>
        <v>N</v>
      </c>
      <c r="Z88" s="106">
        <f t="shared" si="24"/>
        <v>0</v>
      </c>
      <c r="AA88" s="126"/>
      <c r="AB88" s="48"/>
      <c r="AC88" s="56"/>
      <c r="AD88" s="48"/>
      <c r="AE88" s="48"/>
      <c r="AF88" s="53" t="s">
        <v>696</v>
      </c>
      <c r="AG88" s="107"/>
      <c r="AH88" s="48"/>
      <c r="AI88" s="48"/>
      <c r="AJ88" s="48"/>
      <c r="AK88" s="48"/>
      <c r="AL88" s="48"/>
      <c r="AM88" s="104">
        <v>43819</v>
      </c>
      <c r="AN88" s="97" t="s">
        <v>188</v>
      </c>
      <c r="AO88" s="108" t="s">
        <v>53</v>
      </c>
      <c r="AP88" s="108" t="s">
        <v>183</v>
      </c>
      <c r="AQ88" s="109"/>
      <c r="AR88" s="192"/>
      <c r="AS88" s="110" t="s">
        <v>594</v>
      </c>
    </row>
    <row r="89" spans="1:45" s="41" customFormat="1" ht="25.5" hidden="1" x14ac:dyDescent="0.2">
      <c r="A89" s="232" t="s">
        <v>691</v>
      </c>
      <c r="B89" s="232" t="s">
        <v>690</v>
      </c>
      <c r="C89" s="228" t="s">
        <v>59</v>
      </c>
      <c r="D89" s="232" t="s">
        <v>692</v>
      </c>
      <c r="E89" s="230">
        <v>60</v>
      </c>
      <c r="F89" s="228"/>
      <c r="G89" s="257">
        <v>43854</v>
      </c>
      <c r="H89" s="97" t="s">
        <v>50</v>
      </c>
      <c r="I89" s="101"/>
      <c r="J89" s="102"/>
      <c r="K89" s="53" t="s">
        <v>696</v>
      </c>
      <c r="L89" s="53" t="s">
        <v>696</v>
      </c>
      <c r="M89" s="53" t="s">
        <v>696</v>
      </c>
      <c r="N89" s="105">
        <v>43864</v>
      </c>
      <c r="O89" s="53"/>
      <c r="P89" s="105">
        <v>43865</v>
      </c>
      <c r="Q89" s="105">
        <v>43865</v>
      </c>
      <c r="R89" s="103">
        <f t="shared" ref="R89:R110" si="25">G89</f>
        <v>43854</v>
      </c>
      <c r="S89" s="104">
        <f t="shared" ref="S89:S110" si="26">IF(COUNT(T89:X89)&gt;0,MAX(T89:X89),G89)</f>
        <v>43854</v>
      </c>
      <c r="T89" s="105"/>
      <c r="U89" s="105"/>
      <c r="V89" s="105"/>
      <c r="W89" s="105"/>
      <c r="X89" s="105"/>
      <c r="Y89" s="106"/>
      <c r="Z89" s="106"/>
      <c r="AA89" s="48"/>
      <c r="AB89" s="48"/>
      <c r="AC89" s="56"/>
      <c r="AD89" s="53" t="s">
        <v>79</v>
      </c>
      <c r="AE89" s="53" t="s">
        <v>79</v>
      </c>
      <c r="AF89" s="48"/>
      <c r="AG89" s="107"/>
      <c r="AH89" s="48"/>
      <c r="AI89" s="48"/>
      <c r="AJ89" s="48"/>
      <c r="AK89" s="48"/>
      <c r="AL89" s="48"/>
      <c r="AM89" s="104"/>
      <c r="AN89" s="97" t="s">
        <v>50</v>
      </c>
      <c r="AO89" s="108" t="s">
        <v>53</v>
      </c>
      <c r="AP89" s="108"/>
      <c r="AQ89" s="109"/>
      <c r="AR89" s="192">
        <v>0.6</v>
      </c>
      <c r="AS89" s="110"/>
    </row>
    <row r="90" spans="1:45" s="41" customFormat="1" ht="21.75" hidden="1" customHeight="1" x14ac:dyDescent="0.2">
      <c r="A90" s="229" t="s">
        <v>145</v>
      </c>
      <c r="B90" s="229" t="s">
        <v>190</v>
      </c>
      <c r="C90" s="228" t="s">
        <v>2</v>
      </c>
      <c r="D90" s="232" t="s">
        <v>709</v>
      </c>
      <c r="E90" s="230">
        <v>60</v>
      </c>
      <c r="F90" s="228"/>
      <c r="G90" s="257" t="s">
        <v>79</v>
      </c>
      <c r="H90" s="97" t="s">
        <v>148</v>
      </c>
      <c r="I90" s="101"/>
      <c r="J90" s="102"/>
      <c r="K90" s="53"/>
      <c r="L90" s="53"/>
      <c r="M90" s="53"/>
      <c r="N90" s="53"/>
      <c r="O90" s="53"/>
      <c r="P90" s="53"/>
      <c r="Q90" s="53"/>
      <c r="R90" s="103" t="str">
        <f t="shared" si="25"/>
        <v>NA</v>
      </c>
      <c r="S90" s="104" t="str">
        <f t="shared" si="26"/>
        <v>NA</v>
      </c>
      <c r="T90" s="105"/>
      <c r="U90" s="105"/>
      <c r="V90" s="105"/>
      <c r="W90" s="105"/>
      <c r="X90" s="105"/>
      <c r="Y90" s="106" t="str">
        <f t="shared" ref="Y90:Y109" si="27">IF(R90&lt;&gt;S90,"Y","N")</f>
        <v>N</v>
      </c>
      <c r="Z90" s="106">
        <f t="shared" ref="Z90:Z109" si="28">COUNTA(T90:X90)</f>
        <v>0</v>
      </c>
      <c r="AA90" s="69"/>
      <c r="AB90" s="48"/>
      <c r="AC90" s="56"/>
      <c r="AD90" s="48"/>
      <c r="AE90" s="48"/>
      <c r="AF90" s="48"/>
      <c r="AG90" s="107"/>
      <c r="AH90" s="48" t="s">
        <v>150</v>
      </c>
      <c r="AI90" s="48" t="s">
        <v>150</v>
      </c>
      <c r="AJ90" s="48" t="s">
        <v>181</v>
      </c>
      <c r="AK90" s="48" t="s">
        <v>132</v>
      </c>
      <c r="AL90" s="48"/>
      <c r="AM90" s="104">
        <v>43822</v>
      </c>
      <c r="AN90" s="97" t="s">
        <v>148</v>
      </c>
      <c r="AO90" s="108" t="s">
        <v>82</v>
      </c>
      <c r="AP90" s="108" t="s">
        <v>186</v>
      </c>
      <c r="AQ90" s="109" t="s">
        <v>912</v>
      </c>
      <c r="AR90" s="108"/>
      <c r="AS90" s="110" t="s">
        <v>593</v>
      </c>
    </row>
    <row r="91" spans="1:45" s="41" customFormat="1" hidden="1" x14ac:dyDescent="0.2">
      <c r="A91" s="229" t="s">
        <v>145</v>
      </c>
      <c r="B91" s="279" t="s">
        <v>568</v>
      </c>
      <c r="C91" s="280" t="s">
        <v>59</v>
      </c>
      <c r="D91" s="279" t="s">
        <v>681</v>
      </c>
      <c r="E91" s="281">
        <v>60</v>
      </c>
      <c r="F91" s="280"/>
      <c r="G91" s="257" t="s">
        <v>79</v>
      </c>
      <c r="H91" s="97" t="s">
        <v>50</v>
      </c>
      <c r="I91" s="101"/>
      <c r="J91" s="102"/>
      <c r="K91" s="53"/>
      <c r="L91" s="209"/>
      <c r="M91" s="53"/>
      <c r="N91" s="226"/>
      <c r="O91" s="53"/>
      <c r="P91" s="105"/>
      <c r="Q91" s="105"/>
      <c r="R91" s="103" t="str">
        <f t="shared" si="25"/>
        <v>NA</v>
      </c>
      <c r="S91" s="104" t="str">
        <f t="shared" si="26"/>
        <v>NA</v>
      </c>
      <c r="T91" s="105"/>
      <c r="U91" s="105"/>
      <c r="V91" s="105"/>
      <c r="W91" s="105"/>
      <c r="X91" s="105"/>
      <c r="Y91" s="106" t="str">
        <f t="shared" si="27"/>
        <v>N</v>
      </c>
      <c r="Z91" s="106">
        <f t="shared" si="28"/>
        <v>0</v>
      </c>
      <c r="AA91" s="48"/>
      <c r="AB91" s="48"/>
      <c r="AC91" s="56"/>
      <c r="AD91" s="53"/>
      <c r="AE91" s="53"/>
      <c r="AF91" s="48"/>
      <c r="AG91" s="107"/>
      <c r="AH91" s="48" t="s">
        <v>149</v>
      </c>
      <c r="AI91" s="48" t="s">
        <v>150</v>
      </c>
      <c r="AJ91" s="48" t="s">
        <v>151</v>
      </c>
      <c r="AK91" s="48" t="s">
        <v>132</v>
      </c>
      <c r="AL91" s="48"/>
      <c r="AM91" s="104">
        <v>43810</v>
      </c>
      <c r="AN91" s="97" t="s">
        <v>50</v>
      </c>
      <c r="AO91" s="108" t="s">
        <v>82</v>
      </c>
      <c r="AP91" s="108" t="s">
        <v>146</v>
      </c>
      <c r="AQ91" s="109" t="s">
        <v>154</v>
      </c>
      <c r="AR91" s="143"/>
      <c r="AS91" s="110" t="s">
        <v>589</v>
      </c>
    </row>
    <row r="92" spans="1:45" s="41" customFormat="1" hidden="1" x14ac:dyDescent="0.2">
      <c r="A92" s="187" t="s">
        <v>145</v>
      </c>
      <c r="B92" s="282" t="s">
        <v>164</v>
      </c>
      <c r="C92" s="280" t="s">
        <v>59</v>
      </c>
      <c r="D92" s="279" t="s">
        <v>165</v>
      </c>
      <c r="E92" s="281">
        <v>60</v>
      </c>
      <c r="F92" s="280"/>
      <c r="G92" s="257" t="s">
        <v>79</v>
      </c>
      <c r="H92" s="97" t="s">
        <v>50</v>
      </c>
      <c r="I92" s="101"/>
      <c r="J92" s="102"/>
      <c r="K92" s="53"/>
      <c r="L92" s="209"/>
      <c r="M92" s="53"/>
      <c r="N92" s="226"/>
      <c r="O92" s="53"/>
      <c r="P92" s="105"/>
      <c r="Q92" s="105"/>
      <c r="R92" s="103" t="str">
        <f t="shared" si="25"/>
        <v>NA</v>
      </c>
      <c r="S92" s="104" t="str">
        <f t="shared" si="26"/>
        <v>NA</v>
      </c>
      <c r="T92" s="105"/>
      <c r="U92" s="105"/>
      <c r="V92" s="105"/>
      <c r="W92" s="105"/>
      <c r="X92" s="105"/>
      <c r="Y92" s="106" t="str">
        <f t="shared" si="27"/>
        <v>N</v>
      </c>
      <c r="Z92" s="106">
        <f t="shared" si="28"/>
        <v>0</v>
      </c>
      <c r="AA92" s="69"/>
      <c r="AB92" s="48"/>
      <c r="AC92" s="56"/>
      <c r="AD92" s="53"/>
      <c r="AE92" s="53"/>
      <c r="AF92" s="48"/>
      <c r="AG92" s="107"/>
      <c r="AH92" s="48" t="s">
        <v>116</v>
      </c>
      <c r="AI92" s="48" t="s">
        <v>150</v>
      </c>
      <c r="AJ92" s="48" t="s">
        <v>161</v>
      </c>
      <c r="AK92" s="48" t="s">
        <v>132</v>
      </c>
      <c r="AL92" s="48"/>
      <c r="AM92" s="104">
        <v>43810</v>
      </c>
      <c r="AN92" s="97" t="s">
        <v>50</v>
      </c>
      <c r="AO92" s="108" t="s">
        <v>53</v>
      </c>
      <c r="AP92" s="108" t="s">
        <v>164</v>
      </c>
      <c r="AQ92" s="109"/>
      <c r="AR92" s="143"/>
      <c r="AS92" s="110" t="s">
        <v>591</v>
      </c>
    </row>
    <row r="93" spans="1:45" s="41" customFormat="1" hidden="1" x14ac:dyDescent="0.2">
      <c r="A93" s="229" t="s">
        <v>145</v>
      </c>
      <c r="B93" s="279" t="s">
        <v>164</v>
      </c>
      <c r="C93" s="280" t="s">
        <v>42</v>
      </c>
      <c r="D93" s="279" t="s">
        <v>166</v>
      </c>
      <c r="E93" s="281">
        <v>30</v>
      </c>
      <c r="F93" s="280"/>
      <c r="G93" s="257" t="s">
        <v>79</v>
      </c>
      <c r="H93" s="97" t="s">
        <v>50</v>
      </c>
      <c r="I93" s="101"/>
      <c r="J93" s="102"/>
      <c r="K93" s="53"/>
      <c r="L93" s="53"/>
      <c r="M93" s="172"/>
      <c r="N93" s="53"/>
      <c r="O93" s="53"/>
      <c r="P93" s="53"/>
      <c r="Q93" s="53"/>
      <c r="R93" s="103" t="str">
        <f t="shared" si="25"/>
        <v>NA</v>
      </c>
      <c r="S93" s="104" t="str">
        <f t="shared" si="26"/>
        <v>NA</v>
      </c>
      <c r="T93" s="105"/>
      <c r="U93" s="105"/>
      <c r="V93" s="105"/>
      <c r="W93" s="105"/>
      <c r="X93" s="105"/>
      <c r="Y93" s="106" t="str">
        <f t="shared" si="27"/>
        <v>N</v>
      </c>
      <c r="Z93" s="106">
        <f t="shared" si="28"/>
        <v>0</v>
      </c>
      <c r="AA93" s="144"/>
      <c r="AB93" s="48"/>
      <c r="AC93" s="56"/>
      <c r="AD93" s="48"/>
      <c r="AE93" s="48"/>
      <c r="AF93" s="48"/>
      <c r="AG93" s="107"/>
      <c r="AH93" s="48" t="s">
        <v>160</v>
      </c>
      <c r="AI93" s="48" t="s">
        <v>150</v>
      </c>
      <c r="AJ93" s="48" t="s">
        <v>161</v>
      </c>
      <c r="AK93" s="48" t="s">
        <v>132</v>
      </c>
      <c r="AL93" s="48"/>
      <c r="AM93" s="104">
        <v>43815</v>
      </c>
      <c r="AN93" s="97" t="s">
        <v>50</v>
      </c>
      <c r="AO93" s="108" t="s">
        <v>53</v>
      </c>
      <c r="AP93" s="108" t="s">
        <v>164</v>
      </c>
      <c r="AQ93" s="109"/>
      <c r="AR93" s="108"/>
      <c r="AS93" s="110" t="s">
        <v>591</v>
      </c>
    </row>
    <row r="94" spans="1:45" s="41" customFormat="1" hidden="1" x14ac:dyDescent="0.2">
      <c r="A94" s="234" t="s">
        <v>145</v>
      </c>
      <c r="B94" s="283" t="s">
        <v>171</v>
      </c>
      <c r="C94" s="280" t="s">
        <v>59</v>
      </c>
      <c r="D94" s="279" t="s">
        <v>177</v>
      </c>
      <c r="E94" s="281">
        <v>60</v>
      </c>
      <c r="F94" s="280"/>
      <c r="G94" s="257" t="s">
        <v>79</v>
      </c>
      <c r="H94" s="97" t="s">
        <v>50</v>
      </c>
      <c r="I94" s="101"/>
      <c r="J94" s="102"/>
      <c r="K94" s="53"/>
      <c r="L94" s="209"/>
      <c r="M94" s="53"/>
      <c r="N94" s="226"/>
      <c r="O94" s="53"/>
      <c r="P94" s="105"/>
      <c r="Q94" s="105"/>
      <c r="R94" s="103" t="str">
        <f t="shared" si="25"/>
        <v>NA</v>
      </c>
      <c r="S94" s="104" t="str">
        <f t="shared" si="26"/>
        <v>NA</v>
      </c>
      <c r="T94" s="105"/>
      <c r="U94" s="105"/>
      <c r="V94" s="105"/>
      <c r="W94" s="105"/>
      <c r="X94" s="105"/>
      <c r="Y94" s="106" t="str">
        <f t="shared" si="27"/>
        <v>N</v>
      </c>
      <c r="Z94" s="106">
        <f t="shared" si="28"/>
        <v>0</v>
      </c>
      <c r="AA94" s="48"/>
      <c r="AB94" s="48"/>
      <c r="AC94" s="56"/>
      <c r="AD94" s="53"/>
      <c r="AE94" s="53"/>
      <c r="AF94" s="48"/>
      <c r="AG94" s="107"/>
      <c r="AH94" s="48" t="s">
        <v>172</v>
      </c>
      <c r="AI94" s="48" t="s">
        <v>150</v>
      </c>
      <c r="AJ94" s="48" t="s">
        <v>173</v>
      </c>
      <c r="AK94" s="48" t="s">
        <v>132</v>
      </c>
      <c r="AL94" s="48"/>
      <c r="AM94" s="104">
        <v>43822</v>
      </c>
      <c r="AN94" s="97" t="s">
        <v>50</v>
      </c>
      <c r="AO94" s="108" t="s">
        <v>53</v>
      </c>
      <c r="AP94" s="108" t="s">
        <v>171</v>
      </c>
      <c r="AQ94" s="109"/>
      <c r="AR94" s="143"/>
      <c r="AS94" s="110" t="s">
        <v>592</v>
      </c>
    </row>
    <row r="95" spans="1:45" s="41" customFormat="1" ht="25.5" hidden="1" x14ac:dyDescent="0.2">
      <c r="A95" s="187" t="s">
        <v>145</v>
      </c>
      <c r="B95" s="282" t="s">
        <v>179</v>
      </c>
      <c r="C95" s="280" t="s">
        <v>59</v>
      </c>
      <c r="D95" s="284" t="s">
        <v>708</v>
      </c>
      <c r="E95" s="281">
        <v>60</v>
      </c>
      <c r="F95" s="280"/>
      <c r="G95" s="257" t="s">
        <v>79</v>
      </c>
      <c r="H95" s="97" t="s">
        <v>50</v>
      </c>
      <c r="I95" s="101"/>
      <c r="J95" s="102"/>
      <c r="K95" s="53"/>
      <c r="L95" s="209"/>
      <c r="M95" s="53"/>
      <c r="N95" s="226"/>
      <c r="O95" s="53"/>
      <c r="P95" s="105"/>
      <c r="Q95" s="105"/>
      <c r="R95" s="103" t="str">
        <f t="shared" si="25"/>
        <v>NA</v>
      </c>
      <c r="S95" s="104" t="str">
        <f t="shared" si="26"/>
        <v>NA</v>
      </c>
      <c r="T95" s="105"/>
      <c r="U95" s="105"/>
      <c r="V95" s="105"/>
      <c r="W95" s="105"/>
      <c r="X95" s="105"/>
      <c r="Y95" s="106" t="str">
        <f t="shared" si="27"/>
        <v>N</v>
      </c>
      <c r="Z95" s="106">
        <f t="shared" si="28"/>
        <v>0</v>
      </c>
      <c r="AA95" s="144"/>
      <c r="AB95" s="48"/>
      <c r="AC95" s="56"/>
      <c r="AD95" s="53"/>
      <c r="AE95" s="53"/>
      <c r="AF95" s="48"/>
      <c r="AG95" s="107"/>
      <c r="AH95" s="48" t="s">
        <v>150</v>
      </c>
      <c r="AI95" s="48" t="s">
        <v>150</v>
      </c>
      <c r="AJ95" s="48"/>
      <c r="AK95" s="48"/>
      <c r="AL95" s="48"/>
      <c r="AM95" s="104">
        <v>43825</v>
      </c>
      <c r="AN95" s="97" t="s">
        <v>50</v>
      </c>
      <c r="AO95" s="108" t="s">
        <v>53</v>
      </c>
      <c r="AP95" s="108" t="s">
        <v>183</v>
      </c>
      <c r="AQ95" s="109"/>
      <c r="AR95" s="143"/>
      <c r="AS95" s="110" t="s">
        <v>593</v>
      </c>
    </row>
    <row r="96" spans="1:45" s="41" customFormat="1" hidden="1" x14ac:dyDescent="0.2">
      <c r="A96" s="229" t="s">
        <v>145</v>
      </c>
      <c r="B96" s="229" t="s">
        <v>179</v>
      </c>
      <c r="C96" s="228" t="s">
        <v>42</v>
      </c>
      <c r="D96" s="229" t="s">
        <v>563</v>
      </c>
      <c r="E96" s="230">
        <v>45</v>
      </c>
      <c r="F96" s="228"/>
      <c r="G96" s="257" t="s">
        <v>79</v>
      </c>
      <c r="H96" s="97" t="s">
        <v>50</v>
      </c>
      <c r="I96" s="101"/>
      <c r="J96" s="102"/>
      <c r="K96" s="53"/>
      <c r="L96" s="53"/>
      <c r="M96" s="172"/>
      <c r="N96" s="53"/>
      <c r="O96" s="53"/>
      <c r="P96" s="53"/>
      <c r="Q96" s="53"/>
      <c r="R96" s="103" t="str">
        <f t="shared" si="25"/>
        <v>NA</v>
      </c>
      <c r="S96" s="104" t="str">
        <f t="shared" si="26"/>
        <v>NA</v>
      </c>
      <c r="T96" s="105"/>
      <c r="U96" s="105"/>
      <c r="V96" s="105"/>
      <c r="W96" s="105"/>
      <c r="X96" s="105"/>
      <c r="Y96" s="106" t="str">
        <f t="shared" si="27"/>
        <v>N</v>
      </c>
      <c r="Z96" s="106">
        <f t="shared" si="28"/>
        <v>0</v>
      </c>
      <c r="AA96" s="48"/>
      <c r="AB96" s="48"/>
      <c r="AC96" s="56"/>
      <c r="AD96" s="48"/>
      <c r="AE96" s="48"/>
      <c r="AF96" s="48"/>
      <c r="AG96" s="107"/>
      <c r="AH96" s="48" t="s">
        <v>180</v>
      </c>
      <c r="AI96" s="48" t="s">
        <v>150</v>
      </c>
      <c r="AJ96" s="48" t="s">
        <v>181</v>
      </c>
      <c r="AK96" s="48" t="s">
        <v>132</v>
      </c>
      <c r="AL96" s="48"/>
      <c r="AM96" s="104">
        <v>43822</v>
      </c>
      <c r="AN96" s="97" t="s">
        <v>50</v>
      </c>
      <c r="AO96" s="108" t="s">
        <v>53</v>
      </c>
      <c r="AP96" s="108" t="s">
        <v>183</v>
      </c>
      <c r="AQ96" s="109"/>
      <c r="AR96" s="108"/>
      <c r="AS96" s="110" t="s">
        <v>593</v>
      </c>
    </row>
    <row r="97" spans="1:45" s="41" customFormat="1" hidden="1" x14ac:dyDescent="0.2">
      <c r="A97" s="229" t="s">
        <v>145</v>
      </c>
      <c r="B97" s="229" t="s">
        <v>663</v>
      </c>
      <c r="C97" s="228" t="s">
        <v>59</v>
      </c>
      <c r="D97" s="229" t="s">
        <v>682</v>
      </c>
      <c r="E97" s="230">
        <v>60</v>
      </c>
      <c r="F97" s="228"/>
      <c r="G97" s="257" t="s">
        <v>79</v>
      </c>
      <c r="H97" s="97" t="s">
        <v>50</v>
      </c>
      <c r="I97" s="101"/>
      <c r="J97" s="102"/>
      <c r="K97" s="53"/>
      <c r="L97" s="53"/>
      <c r="M97" s="53"/>
      <c r="N97" s="105"/>
      <c r="O97" s="53"/>
      <c r="P97" s="105"/>
      <c r="Q97" s="105"/>
      <c r="R97" s="103" t="str">
        <f t="shared" si="25"/>
        <v>NA</v>
      </c>
      <c r="S97" s="104" t="str">
        <f t="shared" si="26"/>
        <v>NA</v>
      </c>
      <c r="T97" s="105"/>
      <c r="U97" s="105"/>
      <c r="V97" s="105"/>
      <c r="W97" s="105"/>
      <c r="X97" s="105"/>
      <c r="Y97" s="106" t="str">
        <f t="shared" si="27"/>
        <v>N</v>
      </c>
      <c r="Z97" s="106">
        <f t="shared" si="28"/>
        <v>0</v>
      </c>
      <c r="AA97" s="48"/>
      <c r="AB97" s="48"/>
      <c r="AC97" s="56"/>
      <c r="AD97" s="53"/>
      <c r="AE97" s="53"/>
      <c r="AF97" s="48"/>
      <c r="AG97" s="107"/>
      <c r="AH97" s="48" t="s">
        <v>149</v>
      </c>
      <c r="AI97" s="48" t="s">
        <v>150</v>
      </c>
      <c r="AJ97" s="48" t="s">
        <v>151</v>
      </c>
      <c r="AK97" s="48" t="s">
        <v>132</v>
      </c>
      <c r="AL97" s="48"/>
      <c r="AM97" s="104">
        <v>43810</v>
      </c>
      <c r="AN97" s="97" t="s">
        <v>50</v>
      </c>
      <c r="AO97" s="108" t="s">
        <v>53</v>
      </c>
      <c r="AP97" s="108" t="s">
        <v>153</v>
      </c>
      <c r="AQ97" s="109" t="s">
        <v>154</v>
      </c>
      <c r="AR97" s="143"/>
      <c r="AS97" s="110" t="s">
        <v>590</v>
      </c>
    </row>
    <row r="98" spans="1:45" s="41" customFormat="1" ht="25.5" hidden="1" x14ac:dyDescent="0.2">
      <c r="A98" s="187" t="s">
        <v>145</v>
      </c>
      <c r="B98" s="187" t="s">
        <v>146</v>
      </c>
      <c r="C98" s="228" t="s">
        <v>70</v>
      </c>
      <c r="D98" s="232" t="s">
        <v>706</v>
      </c>
      <c r="E98" s="230">
        <v>60</v>
      </c>
      <c r="F98" s="228"/>
      <c r="G98" s="257" t="s">
        <v>534</v>
      </c>
      <c r="H98" s="97" t="s">
        <v>100</v>
      </c>
      <c r="I98" s="101"/>
      <c r="J98" s="102"/>
      <c r="K98" s="53"/>
      <c r="L98" s="53"/>
      <c r="M98" s="53"/>
      <c r="N98" s="105"/>
      <c r="O98" s="53"/>
      <c r="P98" s="105"/>
      <c r="Q98" s="105"/>
      <c r="R98" s="103" t="str">
        <f t="shared" si="25"/>
        <v>TBD</v>
      </c>
      <c r="S98" s="104" t="str">
        <f t="shared" si="26"/>
        <v>TBD</v>
      </c>
      <c r="T98" s="105"/>
      <c r="U98" s="105"/>
      <c r="V98" s="105"/>
      <c r="W98" s="105"/>
      <c r="X98" s="105"/>
      <c r="Y98" s="106" t="str">
        <f t="shared" si="27"/>
        <v>N</v>
      </c>
      <c r="Z98" s="106">
        <f t="shared" si="28"/>
        <v>0</v>
      </c>
      <c r="AA98" s="48"/>
      <c r="AB98" s="48"/>
      <c r="AC98" s="56"/>
      <c r="AD98" s="48"/>
      <c r="AE98" s="48"/>
      <c r="AF98" s="53" t="s">
        <v>696</v>
      </c>
      <c r="AG98" s="107"/>
      <c r="AH98" s="48" t="s">
        <v>149</v>
      </c>
      <c r="AI98" s="48" t="s">
        <v>150</v>
      </c>
      <c r="AJ98" s="48" t="s">
        <v>151</v>
      </c>
      <c r="AK98" s="48" t="s">
        <v>132</v>
      </c>
      <c r="AL98" s="48" t="s">
        <v>152</v>
      </c>
      <c r="AM98" s="104">
        <v>43817</v>
      </c>
      <c r="AN98" s="97" t="s">
        <v>100</v>
      </c>
      <c r="AO98" s="108" t="s">
        <v>82</v>
      </c>
      <c r="AP98" s="108" t="s">
        <v>146</v>
      </c>
      <c r="AQ98" s="109" t="s">
        <v>837</v>
      </c>
      <c r="AR98" s="143"/>
      <c r="AS98" s="110" t="s">
        <v>589</v>
      </c>
    </row>
    <row r="99" spans="1:45" s="41" customFormat="1" hidden="1" x14ac:dyDescent="0.2">
      <c r="A99" s="229" t="s">
        <v>145</v>
      </c>
      <c r="B99" s="229" t="s">
        <v>157</v>
      </c>
      <c r="C99" s="228" t="s">
        <v>167</v>
      </c>
      <c r="D99" s="229" t="s">
        <v>687</v>
      </c>
      <c r="E99" s="230">
        <v>120</v>
      </c>
      <c r="F99" s="228"/>
      <c r="G99" s="257">
        <v>43844</v>
      </c>
      <c r="H99" s="97" t="s">
        <v>100</v>
      </c>
      <c r="I99" s="101"/>
      <c r="J99" s="102"/>
      <c r="K99" s="53" t="s">
        <v>696</v>
      </c>
      <c r="L99" s="53" t="s">
        <v>696</v>
      </c>
      <c r="M99" s="53" t="s">
        <v>696</v>
      </c>
      <c r="N99" s="105">
        <v>43864</v>
      </c>
      <c r="O99" s="53"/>
      <c r="P99" s="105">
        <v>43864</v>
      </c>
      <c r="Q99" s="105">
        <v>43864</v>
      </c>
      <c r="R99" s="103">
        <f t="shared" si="25"/>
        <v>43844</v>
      </c>
      <c r="S99" s="104">
        <f t="shared" si="26"/>
        <v>43847</v>
      </c>
      <c r="T99" s="105">
        <v>43847</v>
      </c>
      <c r="U99" s="105"/>
      <c r="V99" s="105"/>
      <c r="W99" s="105"/>
      <c r="X99" s="105"/>
      <c r="Y99" s="106" t="str">
        <f t="shared" si="27"/>
        <v>Y</v>
      </c>
      <c r="Z99" s="106">
        <f t="shared" si="28"/>
        <v>1</v>
      </c>
      <c r="AA99" s="48" t="s">
        <v>871</v>
      </c>
      <c r="AB99" s="48"/>
      <c r="AC99" s="56"/>
      <c r="AD99" s="48"/>
      <c r="AE99" s="48"/>
      <c r="AF99" s="48"/>
      <c r="AG99" s="107"/>
      <c r="AH99" s="48" t="s">
        <v>160</v>
      </c>
      <c r="AI99" s="48" t="s">
        <v>150</v>
      </c>
      <c r="AJ99" s="48" t="s">
        <v>161</v>
      </c>
      <c r="AK99" s="48" t="s">
        <v>132</v>
      </c>
      <c r="AL99" s="48"/>
      <c r="AM99" s="104">
        <v>43822</v>
      </c>
      <c r="AN99" s="97" t="s">
        <v>100</v>
      </c>
      <c r="AO99" s="108" t="s">
        <v>53</v>
      </c>
      <c r="AP99" s="108" t="s">
        <v>157</v>
      </c>
      <c r="AQ99" s="109"/>
      <c r="AR99" s="192">
        <v>0.6</v>
      </c>
      <c r="AS99" s="110" t="s">
        <v>591</v>
      </c>
    </row>
    <row r="100" spans="1:45" s="41" customFormat="1" hidden="1" x14ac:dyDescent="0.2">
      <c r="A100" s="234" t="s">
        <v>145</v>
      </c>
      <c r="B100" s="234" t="s">
        <v>155</v>
      </c>
      <c r="C100" s="243" t="s">
        <v>156</v>
      </c>
      <c r="D100" s="244" t="s">
        <v>561</v>
      </c>
      <c r="E100" s="245">
        <v>120</v>
      </c>
      <c r="F100" s="243"/>
      <c r="G100" s="261" t="s">
        <v>79</v>
      </c>
      <c r="H100" s="131" t="s">
        <v>100</v>
      </c>
      <c r="I100" s="132"/>
      <c r="J100" s="133"/>
      <c r="K100" s="53"/>
      <c r="L100" s="53"/>
      <c r="M100" s="53"/>
      <c r="N100" s="53"/>
      <c r="O100" s="53"/>
      <c r="P100" s="53"/>
      <c r="Q100" s="53"/>
      <c r="R100" s="103" t="str">
        <f t="shared" si="25"/>
        <v>NA</v>
      </c>
      <c r="S100" s="104" t="str">
        <f t="shared" si="26"/>
        <v>NA</v>
      </c>
      <c r="T100" s="134"/>
      <c r="U100" s="134"/>
      <c r="V100" s="134"/>
      <c r="W100" s="134"/>
      <c r="X100" s="134"/>
      <c r="Y100" s="106" t="str">
        <f t="shared" si="27"/>
        <v>N</v>
      </c>
      <c r="Z100" s="106">
        <f t="shared" si="28"/>
        <v>0</v>
      </c>
      <c r="AA100" s="135"/>
      <c r="AB100" s="136"/>
      <c r="AC100" s="137"/>
      <c r="AD100" s="136"/>
      <c r="AE100" s="136"/>
      <c r="AF100" s="312"/>
      <c r="AG100" s="138"/>
      <c r="AH100" s="136"/>
      <c r="AI100" s="136"/>
      <c r="AJ100" s="136"/>
      <c r="AK100" s="136"/>
      <c r="AL100" s="136"/>
      <c r="AM100" s="104" t="s">
        <v>79</v>
      </c>
      <c r="AN100" s="131" t="s">
        <v>100</v>
      </c>
      <c r="AO100" s="139"/>
      <c r="AP100" s="139"/>
      <c r="AQ100" s="140"/>
      <c r="AR100" s="141"/>
      <c r="AS100" s="132"/>
    </row>
    <row r="101" spans="1:45" s="41" customFormat="1" ht="38.25" hidden="1" x14ac:dyDescent="0.2">
      <c r="A101" s="231" t="s">
        <v>145</v>
      </c>
      <c r="B101" s="231" t="s">
        <v>168</v>
      </c>
      <c r="C101" s="228" t="s">
        <v>169</v>
      </c>
      <c r="D101" s="232" t="s">
        <v>170</v>
      </c>
      <c r="E101" s="230">
        <v>60</v>
      </c>
      <c r="F101" s="187"/>
      <c r="G101" s="257" t="s">
        <v>79</v>
      </c>
      <c r="H101" s="97" t="s">
        <v>100</v>
      </c>
      <c r="I101" s="101"/>
      <c r="J101" s="130"/>
      <c r="K101" s="53"/>
      <c r="L101" s="53"/>
      <c r="M101" s="53"/>
      <c r="N101" s="53"/>
      <c r="O101" s="53"/>
      <c r="P101" s="53"/>
      <c r="Q101" s="53"/>
      <c r="R101" s="103" t="str">
        <f t="shared" si="25"/>
        <v>NA</v>
      </c>
      <c r="S101" s="104" t="str">
        <f t="shared" si="26"/>
        <v>NA</v>
      </c>
      <c r="T101" s="105"/>
      <c r="U101" s="105"/>
      <c r="V101" s="105"/>
      <c r="W101" s="105"/>
      <c r="X101" s="105"/>
      <c r="Y101" s="106" t="str">
        <f t="shared" si="27"/>
        <v>N</v>
      </c>
      <c r="Z101" s="106">
        <f t="shared" si="28"/>
        <v>0</v>
      </c>
      <c r="AA101" s="48"/>
      <c r="AB101" s="55"/>
      <c r="AC101" s="117"/>
      <c r="AD101" s="55"/>
      <c r="AE101" s="55"/>
      <c r="AF101" s="53"/>
      <c r="AG101" s="118"/>
      <c r="AH101" s="55"/>
      <c r="AI101" s="55"/>
      <c r="AJ101" s="55"/>
      <c r="AK101" s="55"/>
      <c r="AL101" s="55"/>
      <c r="AM101" s="104" t="s">
        <v>79</v>
      </c>
      <c r="AN101" s="97" t="s">
        <v>100</v>
      </c>
      <c r="AO101" s="116"/>
      <c r="AP101" s="116"/>
      <c r="AQ101" s="119"/>
      <c r="AR101" s="108"/>
      <c r="AS101" s="110" t="s">
        <v>592</v>
      </c>
    </row>
    <row r="102" spans="1:45" s="41" customFormat="1" ht="15" hidden="1" customHeight="1" x14ac:dyDescent="0.2">
      <c r="A102" s="229" t="s">
        <v>145</v>
      </c>
      <c r="B102" s="229" t="s">
        <v>171</v>
      </c>
      <c r="C102" s="228" t="s">
        <v>167</v>
      </c>
      <c r="D102" s="229" t="s">
        <v>174</v>
      </c>
      <c r="E102" s="230">
        <v>60</v>
      </c>
      <c r="F102" s="228"/>
      <c r="G102" s="257" t="s">
        <v>79</v>
      </c>
      <c r="H102" s="97" t="s">
        <v>175</v>
      </c>
      <c r="I102" s="101" t="s">
        <v>176</v>
      </c>
      <c r="J102" s="102"/>
      <c r="K102" s="53" t="s">
        <v>79</v>
      </c>
      <c r="L102" s="53" t="s">
        <v>79</v>
      </c>
      <c r="M102" s="53" t="s">
        <v>79</v>
      </c>
      <c r="N102" s="53" t="s">
        <v>79</v>
      </c>
      <c r="O102" s="53" t="s">
        <v>79</v>
      </c>
      <c r="P102" s="53" t="s">
        <v>79</v>
      </c>
      <c r="Q102" s="53" t="s">
        <v>79</v>
      </c>
      <c r="R102" s="103" t="str">
        <f t="shared" si="25"/>
        <v>NA</v>
      </c>
      <c r="S102" s="104" t="str">
        <f t="shared" si="26"/>
        <v>NA</v>
      </c>
      <c r="T102" s="105"/>
      <c r="U102" s="105"/>
      <c r="V102" s="105"/>
      <c r="W102" s="105"/>
      <c r="X102" s="105"/>
      <c r="Y102" s="106" t="str">
        <f t="shared" si="27"/>
        <v>N</v>
      </c>
      <c r="Z102" s="106">
        <f t="shared" si="28"/>
        <v>0</v>
      </c>
      <c r="AA102" s="48"/>
      <c r="AB102" s="48"/>
      <c r="AC102" s="56"/>
      <c r="AD102" s="48"/>
      <c r="AE102" s="48"/>
      <c r="AF102" s="48"/>
      <c r="AG102" s="107"/>
      <c r="AH102" s="48" t="s">
        <v>172</v>
      </c>
      <c r="AI102" s="48" t="s">
        <v>150</v>
      </c>
      <c r="AJ102" s="48" t="s">
        <v>173</v>
      </c>
      <c r="AK102" s="48" t="s">
        <v>132</v>
      </c>
      <c r="AL102" s="48"/>
      <c r="AM102" s="104">
        <v>43819</v>
      </c>
      <c r="AN102" s="97" t="s">
        <v>175</v>
      </c>
      <c r="AO102" s="108" t="s">
        <v>53</v>
      </c>
      <c r="AP102" s="108" t="s">
        <v>171</v>
      </c>
      <c r="AQ102" s="109" t="s">
        <v>853</v>
      </c>
      <c r="AR102" s="108"/>
      <c r="AS102" s="110" t="s">
        <v>592</v>
      </c>
    </row>
    <row r="103" spans="1:45" s="41" customFormat="1" hidden="1" x14ac:dyDescent="0.2">
      <c r="A103" s="229" t="s">
        <v>527</v>
      </c>
      <c r="B103" s="229" t="s">
        <v>670</v>
      </c>
      <c r="C103" s="187" t="s">
        <v>59</v>
      </c>
      <c r="D103" s="187" t="s">
        <v>564</v>
      </c>
      <c r="E103" s="230">
        <v>45</v>
      </c>
      <c r="F103" s="231"/>
      <c r="G103" s="257" t="s">
        <v>79</v>
      </c>
      <c r="H103" s="108" t="s">
        <v>50</v>
      </c>
      <c r="I103" s="116"/>
      <c r="J103" s="48"/>
      <c r="K103" s="53"/>
      <c r="L103" s="209"/>
      <c r="M103" s="53"/>
      <c r="N103" s="226"/>
      <c r="O103" s="53"/>
      <c r="P103" s="105"/>
      <c r="Q103" s="105"/>
      <c r="R103" s="104" t="str">
        <f t="shared" si="25"/>
        <v>NA</v>
      </c>
      <c r="S103" s="104" t="str">
        <f t="shared" si="26"/>
        <v>NA</v>
      </c>
      <c r="T103" s="105"/>
      <c r="U103" s="55"/>
      <c r="V103" s="55"/>
      <c r="W103" s="55"/>
      <c r="X103" s="55"/>
      <c r="Y103" s="106" t="str">
        <f t="shared" si="27"/>
        <v>N</v>
      </c>
      <c r="Z103" s="106">
        <f t="shared" si="28"/>
        <v>0</v>
      </c>
      <c r="AA103" s="114"/>
      <c r="AB103" s="55"/>
      <c r="AC103" s="56"/>
      <c r="AD103" s="53"/>
      <c r="AE103" s="53"/>
      <c r="AF103" s="48"/>
      <c r="AG103" s="107"/>
      <c r="AH103" s="48" t="s">
        <v>372</v>
      </c>
      <c r="AI103" s="48" t="s">
        <v>150</v>
      </c>
      <c r="AJ103" s="55"/>
      <c r="AK103" s="55"/>
      <c r="AL103" s="55"/>
      <c r="AM103" s="104">
        <v>43808</v>
      </c>
      <c r="AN103" s="108" t="s">
        <v>50</v>
      </c>
      <c r="AO103" s="108"/>
      <c r="AP103" s="108"/>
      <c r="AQ103" s="109"/>
      <c r="AR103" s="113"/>
      <c r="AS103" s="110" t="s">
        <v>595</v>
      </c>
    </row>
    <row r="104" spans="1:45" s="41" customFormat="1" ht="15" hidden="1" customHeight="1" thickBot="1" x14ac:dyDescent="0.25">
      <c r="A104" s="187" t="s">
        <v>527</v>
      </c>
      <c r="B104" s="187" t="s">
        <v>670</v>
      </c>
      <c r="C104" s="187" t="s">
        <v>59</v>
      </c>
      <c r="D104" s="187" t="s">
        <v>564</v>
      </c>
      <c r="E104" s="230">
        <v>45</v>
      </c>
      <c r="F104" s="231"/>
      <c r="G104" s="257" t="s">
        <v>79</v>
      </c>
      <c r="H104" s="108" t="s">
        <v>50</v>
      </c>
      <c r="I104" s="116"/>
      <c r="J104" s="48"/>
      <c r="K104" s="53"/>
      <c r="L104" s="209"/>
      <c r="M104" s="53"/>
      <c r="N104" s="226"/>
      <c r="O104" s="53"/>
      <c r="P104" s="105"/>
      <c r="Q104" s="105"/>
      <c r="R104" s="103" t="str">
        <f t="shared" si="25"/>
        <v>NA</v>
      </c>
      <c r="S104" s="104" t="str">
        <f t="shared" si="26"/>
        <v>NA</v>
      </c>
      <c r="T104" s="105"/>
      <c r="U104" s="55"/>
      <c r="V104" s="55"/>
      <c r="W104" s="55"/>
      <c r="X104" s="55"/>
      <c r="Y104" s="106" t="str">
        <f t="shared" si="27"/>
        <v>N</v>
      </c>
      <c r="Z104" s="106">
        <f t="shared" si="28"/>
        <v>0</v>
      </c>
      <c r="AA104" s="202"/>
      <c r="AB104" s="55"/>
      <c r="AC104" s="56"/>
      <c r="AD104" s="53"/>
      <c r="AE104" s="53"/>
      <c r="AF104" s="48"/>
      <c r="AG104" s="107"/>
      <c r="AH104" s="48" t="s">
        <v>372</v>
      </c>
      <c r="AI104" s="48" t="s">
        <v>150</v>
      </c>
      <c r="AJ104" s="55"/>
      <c r="AK104" s="55"/>
      <c r="AL104" s="55"/>
      <c r="AM104" s="104">
        <v>43825</v>
      </c>
      <c r="AN104" s="108" t="s">
        <v>50</v>
      </c>
      <c r="AO104" s="108"/>
      <c r="AP104" s="108"/>
      <c r="AQ104" s="109"/>
      <c r="AR104" s="113"/>
      <c r="AS104" s="110" t="s">
        <v>595</v>
      </c>
    </row>
    <row r="105" spans="1:45" s="41" customFormat="1" ht="14.25" hidden="1" customHeight="1" x14ac:dyDescent="0.2">
      <c r="A105" s="240" t="s">
        <v>527</v>
      </c>
      <c r="B105" s="240" t="s">
        <v>526</v>
      </c>
      <c r="C105" s="231" t="s">
        <v>70</v>
      </c>
      <c r="D105" s="241" t="s">
        <v>528</v>
      </c>
      <c r="E105" s="230">
        <v>60</v>
      </c>
      <c r="F105" s="231"/>
      <c r="G105" s="257" t="s">
        <v>79</v>
      </c>
      <c r="H105" s="333"/>
      <c r="I105" s="116"/>
      <c r="J105" s="55"/>
      <c r="K105" s="53"/>
      <c r="L105" s="53"/>
      <c r="M105" s="172"/>
      <c r="N105" s="53"/>
      <c r="O105" s="53"/>
      <c r="P105" s="53"/>
      <c r="Q105" s="53"/>
      <c r="R105" s="103" t="str">
        <f t="shared" si="25"/>
        <v>NA</v>
      </c>
      <c r="S105" s="104" t="str">
        <f t="shared" si="26"/>
        <v>NA</v>
      </c>
      <c r="T105" s="55"/>
      <c r="U105" s="55"/>
      <c r="V105" s="55"/>
      <c r="W105" s="55"/>
      <c r="X105" s="55"/>
      <c r="Y105" s="106" t="str">
        <f t="shared" si="27"/>
        <v>N</v>
      </c>
      <c r="Z105" s="106">
        <f t="shared" si="28"/>
        <v>0</v>
      </c>
      <c r="AA105" s="55"/>
      <c r="AB105" s="55"/>
      <c r="AC105" s="117"/>
      <c r="AD105" s="55"/>
      <c r="AE105" s="55"/>
      <c r="AF105" s="53" t="s">
        <v>696</v>
      </c>
      <c r="AG105" s="118"/>
      <c r="AH105" s="55"/>
      <c r="AI105" s="55"/>
      <c r="AJ105" s="55"/>
      <c r="AK105" s="55"/>
      <c r="AL105" s="55"/>
      <c r="AM105" s="104">
        <v>0</v>
      </c>
      <c r="AN105" s="97" t="s">
        <v>534</v>
      </c>
      <c r="AO105" s="116"/>
      <c r="AP105" s="116"/>
      <c r="AQ105" s="119"/>
      <c r="AR105" s="108"/>
      <c r="AS105" s="110" t="s">
        <v>595</v>
      </c>
    </row>
    <row r="106" spans="1:45" s="41" customFormat="1" hidden="1" x14ac:dyDescent="0.2">
      <c r="A106" s="229" t="s">
        <v>636</v>
      </c>
      <c r="B106" s="229" t="s">
        <v>635</v>
      </c>
      <c r="C106" s="228" t="s">
        <v>2</v>
      </c>
      <c r="D106" s="231" t="s">
        <v>637</v>
      </c>
      <c r="E106" s="230">
        <v>60</v>
      </c>
      <c r="F106" s="231"/>
      <c r="G106" s="257" t="s">
        <v>79</v>
      </c>
      <c r="H106" s="333"/>
      <c r="I106" s="101"/>
      <c r="J106" s="55"/>
      <c r="K106" s="146"/>
      <c r="L106" s="53"/>
      <c r="M106" s="53"/>
      <c r="N106" s="53"/>
      <c r="O106" s="53"/>
      <c r="P106" s="53"/>
      <c r="Q106" s="53"/>
      <c r="R106" s="103" t="str">
        <f t="shared" si="25"/>
        <v>NA</v>
      </c>
      <c r="S106" s="104" t="str">
        <f t="shared" si="26"/>
        <v>NA</v>
      </c>
      <c r="T106" s="105"/>
      <c r="U106" s="55"/>
      <c r="V106" s="55"/>
      <c r="W106" s="55"/>
      <c r="X106" s="55"/>
      <c r="Y106" s="106" t="str">
        <f t="shared" si="27"/>
        <v>N</v>
      </c>
      <c r="Z106" s="106">
        <f t="shared" si="28"/>
        <v>0</v>
      </c>
      <c r="AA106" s="55"/>
      <c r="AB106" s="55"/>
      <c r="AC106" s="117"/>
      <c r="AD106" s="53"/>
      <c r="AE106" s="53"/>
      <c r="AF106" s="53"/>
      <c r="AG106" s="107"/>
      <c r="AH106" s="55"/>
      <c r="AI106" s="55"/>
      <c r="AJ106" s="55"/>
      <c r="AK106" s="55"/>
      <c r="AL106" s="55"/>
      <c r="AM106" s="104">
        <v>0</v>
      </c>
      <c r="AN106" s="116" t="s">
        <v>534</v>
      </c>
      <c r="AO106" s="116" t="s">
        <v>53</v>
      </c>
      <c r="AP106" s="116"/>
      <c r="AQ106" s="119"/>
      <c r="AR106" s="116"/>
      <c r="AS106" s="101"/>
    </row>
    <row r="107" spans="1:45" s="41" customFormat="1" hidden="1" x14ac:dyDescent="0.2">
      <c r="A107" s="187" t="s">
        <v>200</v>
      </c>
      <c r="B107" s="187" t="s">
        <v>901</v>
      </c>
      <c r="C107" s="228" t="s">
        <v>42</v>
      </c>
      <c r="D107" s="229" t="s">
        <v>565</v>
      </c>
      <c r="E107" s="230">
        <v>30</v>
      </c>
      <c r="F107" s="228"/>
      <c r="G107" s="257">
        <v>43844</v>
      </c>
      <c r="H107" s="97" t="s">
        <v>50</v>
      </c>
      <c r="I107" s="101"/>
      <c r="J107" s="102"/>
      <c r="K107" s="53" t="s">
        <v>696</v>
      </c>
      <c r="L107" s="53" t="s">
        <v>696</v>
      </c>
      <c r="M107" s="53" t="s">
        <v>696</v>
      </c>
      <c r="N107" s="53" t="s">
        <v>79</v>
      </c>
      <c r="O107" s="53" t="s">
        <v>79</v>
      </c>
      <c r="P107" s="53" t="s">
        <v>79</v>
      </c>
      <c r="Q107" s="53" t="s">
        <v>79</v>
      </c>
      <c r="R107" s="103">
        <f t="shared" si="25"/>
        <v>43844</v>
      </c>
      <c r="S107" s="104">
        <f t="shared" si="26"/>
        <v>43858</v>
      </c>
      <c r="T107" s="105">
        <v>43857</v>
      </c>
      <c r="U107" s="105">
        <v>43858</v>
      </c>
      <c r="V107" s="105"/>
      <c r="W107" s="105"/>
      <c r="X107" s="105"/>
      <c r="Y107" s="106" t="str">
        <f t="shared" si="27"/>
        <v>Y</v>
      </c>
      <c r="Z107" s="106">
        <f t="shared" si="28"/>
        <v>2</v>
      </c>
      <c r="AA107" s="48" t="s">
        <v>885</v>
      </c>
      <c r="AB107" s="48"/>
      <c r="AC107" s="56"/>
      <c r="AD107" s="48"/>
      <c r="AE107" s="48"/>
      <c r="AF107" s="48"/>
      <c r="AG107" s="107"/>
      <c r="AH107" s="48" t="s">
        <v>172</v>
      </c>
      <c r="AI107" s="48" t="s">
        <v>150</v>
      </c>
      <c r="AJ107" s="48" t="s">
        <v>173</v>
      </c>
      <c r="AK107" s="48" t="s">
        <v>132</v>
      </c>
      <c r="AL107" s="48"/>
      <c r="AM107" s="104">
        <v>43819</v>
      </c>
      <c r="AN107" s="97" t="s">
        <v>50</v>
      </c>
      <c r="AO107" s="108" t="s">
        <v>53</v>
      </c>
      <c r="AP107" s="108"/>
      <c r="AQ107" s="109"/>
      <c r="AR107" s="310"/>
      <c r="AS107" s="110" t="s">
        <v>592</v>
      </c>
    </row>
    <row r="108" spans="1:45" s="41" customFormat="1" ht="38.25" hidden="1" x14ac:dyDescent="0.2">
      <c r="A108" s="241" t="s">
        <v>547</v>
      </c>
      <c r="B108" s="241" t="s">
        <v>671</v>
      </c>
      <c r="C108" s="228" t="s">
        <v>3</v>
      </c>
      <c r="D108" s="232" t="s">
        <v>907</v>
      </c>
      <c r="E108" s="230">
        <v>60</v>
      </c>
      <c r="F108" s="228"/>
      <c r="G108" s="257">
        <v>43854</v>
      </c>
      <c r="H108" s="97" t="s">
        <v>159</v>
      </c>
      <c r="I108" s="101"/>
      <c r="J108" s="102"/>
      <c r="K108" s="53" t="s">
        <v>696</v>
      </c>
      <c r="L108" s="53" t="s">
        <v>696</v>
      </c>
      <c r="M108" s="53" t="s">
        <v>696</v>
      </c>
      <c r="N108" s="332">
        <v>43861</v>
      </c>
      <c r="O108" s="53"/>
      <c r="P108" s="105">
        <v>43864</v>
      </c>
      <c r="Q108" s="105">
        <v>43864</v>
      </c>
      <c r="R108" s="103">
        <f t="shared" si="25"/>
        <v>43854</v>
      </c>
      <c r="S108" s="104">
        <f t="shared" si="26"/>
        <v>43854</v>
      </c>
      <c r="T108" s="105"/>
      <c r="U108" s="105"/>
      <c r="V108" s="105"/>
      <c r="W108" s="105"/>
      <c r="X108" s="105"/>
      <c r="Y108" s="106"/>
      <c r="Z108" s="106"/>
      <c r="AA108" s="48"/>
      <c r="AB108" s="48"/>
      <c r="AC108" s="56"/>
      <c r="AD108" s="48"/>
      <c r="AE108" s="48"/>
      <c r="AF108" s="48"/>
      <c r="AG108" s="107"/>
      <c r="AH108" s="48"/>
      <c r="AI108" s="48"/>
      <c r="AJ108" s="48"/>
      <c r="AK108" s="48"/>
      <c r="AL108" s="48"/>
      <c r="AM108" s="104"/>
      <c r="AN108" s="97"/>
      <c r="AO108" s="108"/>
      <c r="AP108" s="108"/>
      <c r="AQ108" s="109"/>
      <c r="AR108" s="192">
        <v>0.6</v>
      </c>
      <c r="AS108" s="293"/>
    </row>
    <row r="109" spans="1:45" s="41" customFormat="1" ht="39" hidden="1" x14ac:dyDescent="0.25">
      <c r="A109" s="241" t="s">
        <v>547</v>
      </c>
      <c r="B109" s="241" t="s">
        <v>671</v>
      </c>
      <c r="C109" s="231" t="s">
        <v>59</v>
      </c>
      <c r="D109" s="241" t="s">
        <v>831</v>
      </c>
      <c r="E109" s="230">
        <v>60</v>
      </c>
      <c r="F109" s="246">
        <v>43732</v>
      </c>
      <c r="G109" s="257">
        <v>43837</v>
      </c>
      <c r="H109" s="116" t="s">
        <v>50</v>
      </c>
      <c r="I109" s="101"/>
      <c r="J109" s="130"/>
      <c r="K109" s="53" t="s">
        <v>696</v>
      </c>
      <c r="L109" s="53" t="s">
        <v>696</v>
      </c>
      <c r="M109" s="53" t="s">
        <v>696</v>
      </c>
      <c r="N109" s="105">
        <v>43863</v>
      </c>
      <c r="O109" s="53"/>
      <c r="P109" s="105">
        <v>43864</v>
      </c>
      <c r="Q109" s="105">
        <v>43864</v>
      </c>
      <c r="R109" s="103">
        <f t="shared" si="25"/>
        <v>43837</v>
      </c>
      <c r="S109" s="104">
        <f t="shared" si="26"/>
        <v>43843</v>
      </c>
      <c r="T109" s="105">
        <v>43843</v>
      </c>
      <c r="U109" s="105"/>
      <c r="V109" s="105"/>
      <c r="W109" s="105"/>
      <c r="X109" s="105"/>
      <c r="Y109" s="106" t="str">
        <f t="shared" si="27"/>
        <v>Y</v>
      </c>
      <c r="Z109" s="106">
        <f t="shared" si="28"/>
        <v>1</v>
      </c>
      <c r="AA109" s="48" t="s">
        <v>808</v>
      </c>
      <c r="AB109" s="55"/>
      <c r="AC109" s="117"/>
      <c r="AD109" s="53" t="s">
        <v>696</v>
      </c>
      <c r="AE109" s="53" t="s">
        <v>696</v>
      </c>
      <c r="AF109" s="55"/>
      <c r="AG109" s="107"/>
      <c r="AH109" s="55"/>
      <c r="AI109" s="55"/>
      <c r="AJ109" s="55"/>
      <c r="AK109" s="55"/>
      <c r="AL109" s="55"/>
      <c r="AM109" s="104" t="s">
        <v>534</v>
      </c>
      <c r="AN109" s="116" t="s">
        <v>50</v>
      </c>
      <c r="AO109" s="116"/>
      <c r="AP109" s="116"/>
      <c r="AQ109" s="119"/>
      <c r="AR109" s="192">
        <v>0.6</v>
      </c>
      <c r="AS109" s="286" t="s">
        <v>849</v>
      </c>
    </row>
    <row r="110" spans="1:45" s="41" customFormat="1" ht="26.25" hidden="1" x14ac:dyDescent="0.25">
      <c r="A110" s="229" t="s">
        <v>547</v>
      </c>
      <c r="B110" s="241" t="s">
        <v>671</v>
      </c>
      <c r="C110" s="231" t="s">
        <v>59</v>
      </c>
      <c r="D110" s="241" t="s">
        <v>787</v>
      </c>
      <c r="E110" s="230">
        <v>60</v>
      </c>
      <c r="F110" s="187"/>
      <c r="G110" s="258">
        <v>43858</v>
      </c>
      <c r="H110" s="116" t="s">
        <v>50</v>
      </c>
      <c r="I110" s="101"/>
      <c r="J110" s="102"/>
      <c r="K110" s="53" t="s">
        <v>696</v>
      </c>
      <c r="L110" s="53" t="s">
        <v>696</v>
      </c>
      <c r="M110" s="53" t="s">
        <v>696</v>
      </c>
      <c r="N110" s="105">
        <v>43863</v>
      </c>
      <c r="O110" s="53"/>
      <c r="P110" s="105">
        <v>43864</v>
      </c>
      <c r="Q110" s="105">
        <v>43864</v>
      </c>
      <c r="R110" s="103">
        <f t="shared" si="25"/>
        <v>43858</v>
      </c>
      <c r="S110" s="104">
        <f t="shared" si="26"/>
        <v>43859</v>
      </c>
      <c r="T110" s="105">
        <v>43859</v>
      </c>
      <c r="U110" s="105"/>
      <c r="V110" s="105"/>
      <c r="W110" s="105"/>
      <c r="X110" s="105"/>
      <c r="Y110" s="106"/>
      <c r="Z110" s="106"/>
      <c r="AA110" s="48" t="s">
        <v>899</v>
      </c>
      <c r="AB110" s="55"/>
      <c r="AC110" s="56"/>
      <c r="AD110" s="53" t="s">
        <v>696</v>
      </c>
      <c r="AE110" s="53" t="s">
        <v>696</v>
      </c>
      <c r="AF110" s="48"/>
      <c r="AG110" s="107"/>
      <c r="AH110" s="55"/>
      <c r="AI110" s="55"/>
      <c r="AJ110" s="55"/>
      <c r="AK110" s="55"/>
      <c r="AL110" s="55"/>
      <c r="AM110" s="104">
        <v>43805</v>
      </c>
      <c r="AN110" s="116" t="s">
        <v>50</v>
      </c>
      <c r="AO110" s="108"/>
      <c r="AP110" s="108"/>
      <c r="AQ110" s="109"/>
      <c r="AR110" s="192">
        <v>0.6</v>
      </c>
      <c r="AS110" s="286" t="s">
        <v>849</v>
      </c>
    </row>
    <row r="111" spans="1:45" s="41" customFormat="1" ht="26.25" hidden="1" x14ac:dyDescent="0.25">
      <c r="A111" s="229" t="s">
        <v>547</v>
      </c>
      <c r="B111" s="241" t="s">
        <v>671</v>
      </c>
      <c r="C111" s="231" t="s">
        <v>167</v>
      </c>
      <c r="D111" s="241" t="s">
        <v>908</v>
      </c>
      <c r="E111" s="230">
        <v>60</v>
      </c>
      <c r="F111" s="187"/>
      <c r="G111" s="258">
        <v>43852</v>
      </c>
      <c r="H111" s="116" t="s">
        <v>175</v>
      </c>
      <c r="I111" s="101"/>
      <c r="J111" s="102"/>
      <c r="K111" s="53" t="s">
        <v>696</v>
      </c>
      <c r="L111" s="53" t="s">
        <v>696</v>
      </c>
      <c r="M111" s="53" t="s">
        <v>696</v>
      </c>
      <c r="N111" s="105">
        <v>43867</v>
      </c>
      <c r="O111" s="53"/>
      <c r="P111" s="105">
        <v>43867</v>
      </c>
      <c r="Q111" s="105">
        <v>43867</v>
      </c>
      <c r="R111" s="290">
        <v>43852</v>
      </c>
      <c r="S111" s="104">
        <f t="shared" ref="S111" si="29">IF(COUNT(T111:X111)&gt;0,MAX(T111:X111),G111)</f>
        <v>43859</v>
      </c>
      <c r="T111" s="105">
        <v>43854</v>
      </c>
      <c r="U111" s="105">
        <v>43859</v>
      </c>
      <c r="V111" s="105"/>
      <c r="W111" s="105"/>
      <c r="X111" s="105"/>
      <c r="Y111" s="106"/>
      <c r="Z111" s="106"/>
      <c r="AA111" s="48" t="s">
        <v>895</v>
      </c>
      <c r="AB111" s="55"/>
      <c r="AC111" s="56"/>
      <c r="AD111" s="48"/>
      <c r="AE111" s="48"/>
      <c r="AF111" s="48"/>
      <c r="AG111" s="107"/>
      <c r="AH111" s="55"/>
      <c r="AI111" s="55"/>
      <c r="AJ111" s="55"/>
      <c r="AK111" s="55"/>
      <c r="AL111" s="55"/>
      <c r="AM111" s="104"/>
      <c r="AN111" s="116"/>
      <c r="AO111" s="108"/>
      <c r="AP111" s="108"/>
      <c r="AQ111" s="109"/>
      <c r="AR111" s="310"/>
      <c r="AS111" s="286"/>
    </row>
    <row r="112" spans="1:45" s="41" customFormat="1" ht="25.5" hidden="1" x14ac:dyDescent="0.2">
      <c r="A112" s="229" t="s">
        <v>794</v>
      </c>
      <c r="B112" s="259" t="s">
        <v>793</v>
      </c>
      <c r="C112" s="231" t="s">
        <v>791</v>
      </c>
      <c r="D112" s="241" t="s">
        <v>857</v>
      </c>
      <c r="E112" s="230"/>
      <c r="F112" s="187"/>
      <c r="G112" s="258">
        <v>43843</v>
      </c>
      <c r="H112" s="116" t="s">
        <v>50</v>
      </c>
      <c r="I112" s="101"/>
      <c r="J112" s="102"/>
      <c r="K112" s="53" t="s">
        <v>696</v>
      </c>
      <c r="L112" s="53" t="s">
        <v>696</v>
      </c>
      <c r="M112" s="53" t="s">
        <v>696</v>
      </c>
      <c r="N112" s="53" t="s">
        <v>79</v>
      </c>
      <c r="O112" s="53" t="s">
        <v>79</v>
      </c>
      <c r="P112" s="53" t="s">
        <v>79</v>
      </c>
      <c r="Q112" s="53" t="s">
        <v>79</v>
      </c>
      <c r="R112" s="104">
        <f t="shared" ref="R112:S150" si="30">IF(COUNT(S112:W112)&gt;0,MAX(S112:W112),F112)</f>
        <v>43843</v>
      </c>
      <c r="S112" s="104">
        <f t="shared" si="30"/>
        <v>43843</v>
      </c>
      <c r="T112" s="105"/>
      <c r="U112" s="105"/>
      <c r="V112" s="105"/>
      <c r="W112" s="105"/>
      <c r="X112" s="105"/>
      <c r="Y112" s="106"/>
      <c r="Z112" s="106"/>
      <c r="AA112" s="48"/>
      <c r="AB112" s="55"/>
      <c r="AC112" s="56"/>
      <c r="AD112" s="48"/>
      <c r="AE112" s="48"/>
      <c r="AF112" s="48"/>
      <c r="AG112" s="107"/>
      <c r="AH112" s="55"/>
      <c r="AI112" s="55"/>
      <c r="AJ112" s="55"/>
      <c r="AK112" s="55"/>
      <c r="AL112" s="55"/>
      <c r="AM112" s="104"/>
      <c r="AN112" s="116"/>
      <c r="AO112" s="108"/>
      <c r="AP112" s="108"/>
      <c r="AQ112" s="109"/>
      <c r="AR112" s="108"/>
      <c r="AS112" s="110"/>
    </row>
    <row r="113" spans="1:45" s="41" customFormat="1" ht="12" hidden="1" customHeight="1" x14ac:dyDescent="0.2">
      <c r="A113" s="229" t="s">
        <v>253</v>
      </c>
      <c r="B113" s="229" t="s">
        <v>753</v>
      </c>
      <c r="C113" s="228" t="s">
        <v>3</v>
      </c>
      <c r="D113" s="228" t="s">
        <v>236</v>
      </c>
      <c r="E113" s="230">
        <v>60</v>
      </c>
      <c r="F113" s="228"/>
      <c r="G113" s="257">
        <v>43838</v>
      </c>
      <c r="H113" s="97" t="s">
        <v>159</v>
      </c>
      <c r="I113" s="101"/>
      <c r="J113" s="102"/>
      <c r="K113" s="53" t="s">
        <v>696</v>
      </c>
      <c r="L113" s="53" t="s">
        <v>696</v>
      </c>
      <c r="M113" s="53" t="s">
        <v>696</v>
      </c>
      <c r="N113" s="105">
        <v>43850</v>
      </c>
      <c r="O113" s="53"/>
      <c r="P113" s="105">
        <v>43851</v>
      </c>
      <c r="Q113" s="105">
        <v>43851</v>
      </c>
      <c r="R113" s="103">
        <f t="shared" ref="R113:R150" si="31">G113</f>
        <v>43838</v>
      </c>
      <c r="S113" s="104">
        <f t="shared" si="30"/>
        <v>43838</v>
      </c>
      <c r="T113" s="105"/>
      <c r="U113" s="105"/>
      <c r="V113" s="105"/>
      <c r="W113" s="105"/>
      <c r="X113" s="105"/>
      <c r="Y113" s="106" t="str">
        <f t="shared" ref="Y113:Y153" si="32">IF(R113&lt;&gt;S113,"Y","N")</f>
        <v>N</v>
      </c>
      <c r="Z113" s="106">
        <f t="shared" ref="Z113:Z153" si="33">COUNTA(T113:X113)</f>
        <v>0</v>
      </c>
      <c r="AA113" s="48"/>
      <c r="AB113" s="48"/>
      <c r="AC113" s="56"/>
      <c r="AD113" s="48"/>
      <c r="AE113" s="48"/>
      <c r="AF113" s="48"/>
      <c r="AG113" s="107"/>
      <c r="AH113" s="48" t="s">
        <v>220</v>
      </c>
      <c r="AI113" s="48" t="s">
        <v>203</v>
      </c>
      <c r="AJ113" s="48" t="s">
        <v>204</v>
      </c>
      <c r="AK113" s="48" t="s">
        <v>205</v>
      </c>
      <c r="AL113" s="48"/>
      <c r="AM113" s="104">
        <v>43810</v>
      </c>
      <c r="AN113" s="97" t="s">
        <v>159</v>
      </c>
      <c r="AO113" s="108" t="s">
        <v>53</v>
      </c>
      <c r="AP113" s="108" t="s">
        <v>235</v>
      </c>
      <c r="AQ113" s="109"/>
      <c r="AR113" s="192">
        <v>0.6</v>
      </c>
      <c r="AS113" s="110" t="s">
        <v>602</v>
      </c>
    </row>
    <row r="114" spans="1:45" s="41" customFormat="1" hidden="1" x14ac:dyDescent="0.2">
      <c r="A114" s="237" t="s">
        <v>253</v>
      </c>
      <c r="B114" s="237" t="s">
        <v>753</v>
      </c>
      <c r="C114" s="228" t="s">
        <v>93</v>
      </c>
      <c r="D114" s="228" t="s">
        <v>238</v>
      </c>
      <c r="E114" s="230">
        <v>60</v>
      </c>
      <c r="F114" s="228"/>
      <c r="G114" s="257">
        <v>43847</v>
      </c>
      <c r="H114" s="97" t="s">
        <v>159</v>
      </c>
      <c r="I114" s="101"/>
      <c r="J114" s="102"/>
      <c r="K114" s="53" t="s">
        <v>696</v>
      </c>
      <c r="L114" s="53" t="s">
        <v>696</v>
      </c>
      <c r="M114" s="53" t="s">
        <v>696</v>
      </c>
      <c r="N114" s="105">
        <v>43850</v>
      </c>
      <c r="O114" s="53"/>
      <c r="P114" s="105">
        <v>43851</v>
      </c>
      <c r="Q114" s="105">
        <v>43851</v>
      </c>
      <c r="R114" s="103">
        <f t="shared" si="31"/>
        <v>43847</v>
      </c>
      <c r="S114" s="104">
        <f t="shared" si="30"/>
        <v>43847</v>
      </c>
      <c r="T114" s="105"/>
      <c r="U114" s="105"/>
      <c r="V114" s="105"/>
      <c r="W114" s="105"/>
      <c r="X114" s="105"/>
      <c r="Y114" s="106" t="str">
        <f t="shared" si="32"/>
        <v>N</v>
      </c>
      <c r="Z114" s="106">
        <f t="shared" si="33"/>
        <v>0</v>
      </c>
      <c r="AA114" s="48"/>
      <c r="AB114" s="48"/>
      <c r="AC114" s="56"/>
      <c r="AD114" s="48"/>
      <c r="AE114" s="48"/>
      <c r="AF114" s="48"/>
      <c r="AG114" s="107"/>
      <c r="AH114" s="48" t="s">
        <v>220</v>
      </c>
      <c r="AI114" s="48" t="s">
        <v>203</v>
      </c>
      <c r="AJ114" s="48" t="s">
        <v>204</v>
      </c>
      <c r="AK114" s="48" t="s">
        <v>205</v>
      </c>
      <c r="AL114" s="48"/>
      <c r="AM114" s="104">
        <v>43817</v>
      </c>
      <c r="AN114" s="97" t="s">
        <v>159</v>
      </c>
      <c r="AO114" s="108" t="s">
        <v>53</v>
      </c>
      <c r="AP114" s="108" t="s">
        <v>235</v>
      </c>
      <c r="AQ114" s="109"/>
      <c r="AR114" s="192">
        <v>0.6</v>
      </c>
      <c r="AS114" s="110" t="s">
        <v>603</v>
      </c>
    </row>
    <row r="115" spans="1:45" s="41" customFormat="1" ht="15" x14ac:dyDescent="0.25">
      <c r="A115" s="187" t="s">
        <v>253</v>
      </c>
      <c r="B115" s="187" t="s">
        <v>649</v>
      </c>
      <c r="C115" s="228" t="s">
        <v>59</v>
      </c>
      <c r="D115" s="187" t="s">
        <v>638</v>
      </c>
      <c r="E115" s="230">
        <v>60</v>
      </c>
      <c r="F115" s="257">
        <v>43837</v>
      </c>
      <c r="G115" s="257">
        <v>43854</v>
      </c>
      <c r="H115" s="108" t="s">
        <v>50</v>
      </c>
      <c r="I115" s="101"/>
      <c r="J115" s="102"/>
      <c r="K115" s="53" t="s">
        <v>696</v>
      </c>
      <c r="L115" s="209" t="s">
        <v>696</v>
      </c>
      <c r="M115" s="53" t="s">
        <v>696</v>
      </c>
      <c r="N115" s="226">
        <v>43863</v>
      </c>
      <c r="O115" s="53"/>
      <c r="P115" s="105">
        <v>43864</v>
      </c>
      <c r="Q115" s="105">
        <v>43864</v>
      </c>
      <c r="R115" s="103">
        <f t="shared" si="31"/>
        <v>43854</v>
      </c>
      <c r="S115" s="104">
        <f t="shared" si="30"/>
        <v>43860</v>
      </c>
      <c r="T115" s="105">
        <v>43859</v>
      </c>
      <c r="U115" s="105">
        <v>43860</v>
      </c>
      <c r="V115" s="105"/>
      <c r="W115" s="105"/>
      <c r="X115" s="105"/>
      <c r="Y115" s="106"/>
      <c r="Z115" s="106"/>
      <c r="AA115" s="48" t="s">
        <v>900</v>
      </c>
      <c r="AB115" s="48"/>
      <c r="AC115" s="56"/>
      <c r="AD115" s="53" t="s">
        <v>696</v>
      </c>
      <c r="AE115" s="53" t="s">
        <v>696</v>
      </c>
      <c r="AF115" s="48"/>
      <c r="AG115" s="107"/>
      <c r="AH115" s="48"/>
      <c r="AI115" s="48"/>
      <c r="AJ115" s="48"/>
      <c r="AK115" s="48"/>
      <c r="AL115" s="48"/>
      <c r="AM115" s="104"/>
      <c r="AN115" s="97"/>
      <c r="AO115" s="108"/>
      <c r="AP115" s="108"/>
      <c r="AQ115" s="109"/>
      <c r="AR115" s="192">
        <v>0.6</v>
      </c>
      <c r="AS115" s="286" t="s">
        <v>850</v>
      </c>
    </row>
    <row r="116" spans="1:45" s="41" customFormat="1" ht="38.25" customHeight="1" x14ac:dyDescent="0.25">
      <c r="A116" s="187" t="s">
        <v>253</v>
      </c>
      <c r="B116" s="187" t="s">
        <v>649</v>
      </c>
      <c r="C116" s="228" t="s">
        <v>59</v>
      </c>
      <c r="D116" s="187" t="s">
        <v>638</v>
      </c>
      <c r="E116" s="230">
        <v>60</v>
      </c>
      <c r="F116" s="231"/>
      <c r="G116" s="257">
        <v>43837</v>
      </c>
      <c r="H116" s="108" t="s">
        <v>50</v>
      </c>
      <c r="I116" s="101"/>
      <c r="J116" s="48"/>
      <c r="K116" s="146" t="s">
        <v>696</v>
      </c>
      <c r="L116" s="209" t="s">
        <v>696</v>
      </c>
      <c r="M116" s="53" t="s">
        <v>696</v>
      </c>
      <c r="N116" s="226">
        <v>43863</v>
      </c>
      <c r="O116" s="53"/>
      <c r="P116" s="105">
        <v>43864</v>
      </c>
      <c r="Q116" s="105">
        <v>43864</v>
      </c>
      <c r="R116" s="103">
        <f t="shared" si="31"/>
        <v>43837</v>
      </c>
      <c r="S116" s="104">
        <f t="shared" si="30"/>
        <v>43837</v>
      </c>
      <c r="T116" s="105"/>
      <c r="U116" s="55"/>
      <c r="V116" s="55"/>
      <c r="W116" s="55"/>
      <c r="X116" s="55"/>
      <c r="Y116" s="106" t="str">
        <f t="shared" si="32"/>
        <v>N</v>
      </c>
      <c r="Z116" s="106">
        <f t="shared" si="33"/>
        <v>0</v>
      </c>
      <c r="AA116" s="55"/>
      <c r="AB116" s="55"/>
      <c r="AC116" s="56"/>
      <c r="AD116" s="53" t="s">
        <v>696</v>
      </c>
      <c r="AE116" s="53" t="s">
        <v>696</v>
      </c>
      <c r="AF116" s="53"/>
      <c r="AG116" s="107"/>
      <c r="AH116" s="55" t="s">
        <v>733</v>
      </c>
      <c r="AI116" s="48" t="s">
        <v>203</v>
      </c>
      <c r="AJ116" s="55"/>
      <c r="AK116" s="55"/>
      <c r="AL116" s="55"/>
      <c r="AM116" s="104">
        <v>43829</v>
      </c>
      <c r="AN116" s="108" t="s">
        <v>50</v>
      </c>
      <c r="AO116" s="108" t="s">
        <v>53</v>
      </c>
      <c r="AP116" s="108"/>
      <c r="AQ116" s="109"/>
      <c r="AR116" s="192">
        <v>0.6</v>
      </c>
      <c r="AS116" s="286" t="s">
        <v>850</v>
      </c>
    </row>
    <row r="117" spans="1:45" s="41" customFormat="1" hidden="1" x14ac:dyDescent="0.2">
      <c r="A117" s="187" t="s">
        <v>253</v>
      </c>
      <c r="B117" s="187" t="s">
        <v>243</v>
      </c>
      <c r="C117" s="228" t="s">
        <v>2</v>
      </c>
      <c r="D117" s="228" t="s">
        <v>245</v>
      </c>
      <c r="E117" s="230">
        <v>45</v>
      </c>
      <c r="F117" s="228"/>
      <c r="G117" s="257">
        <v>43838</v>
      </c>
      <c r="H117" s="97" t="s">
        <v>224</v>
      </c>
      <c r="I117" s="101"/>
      <c r="J117" s="102"/>
      <c r="K117" s="53" t="s">
        <v>696</v>
      </c>
      <c r="L117" s="53" t="s">
        <v>696</v>
      </c>
      <c r="M117" s="172" t="s">
        <v>696</v>
      </c>
      <c r="N117" s="105">
        <v>43838</v>
      </c>
      <c r="O117" s="53"/>
      <c r="P117" s="105">
        <v>43846</v>
      </c>
      <c r="Q117" s="105">
        <v>43846</v>
      </c>
      <c r="R117" s="103">
        <f t="shared" si="31"/>
        <v>43838</v>
      </c>
      <c r="S117" s="104">
        <f t="shared" si="30"/>
        <v>43838</v>
      </c>
      <c r="T117" s="105"/>
      <c r="U117" s="105"/>
      <c r="V117" s="105"/>
      <c r="W117" s="105"/>
      <c r="X117" s="105"/>
      <c r="Y117" s="106" t="str">
        <f t="shared" si="32"/>
        <v>N</v>
      </c>
      <c r="Z117" s="106">
        <f t="shared" si="33"/>
        <v>0</v>
      </c>
      <c r="AA117" s="69"/>
      <c r="AB117" s="50"/>
      <c r="AC117" s="56"/>
      <c r="AD117" s="48"/>
      <c r="AE117" s="48"/>
      <c r="AF117" s="48"/>
      <c r="AG117" s="107"/>
      <c r="AH117" s="48" t="s">
        <v>246</v>
      </c>
      <c r="AI117" s="48" t="s">
        <v>203</v>
      </c>
      <c r="AJ117" s="48" t="s">
        <v>204</v>
      </c>
      <c r="AK117" s="48" t="s">
        <v>205</v>
      </c>
      <c r="AL117" s="48"/>
      <c r="AM117" s="104">
        <v>43809</v>
      </c>
      <c r="AN117" s="97" t="s">
        <v>224</v>
      </c>
      <c r="AO117" s="108" t="s">
        <v>53</v>
      </c>
      <c r="AP117" s="108" t="s">
        <v>243</v>
      </c>
      <c r="AQ117" s="109"/>
      <c r="AR117" s="192">
        <v>0.6</v>
      </c>
      <c r="AS117" s="110" t="s">
        <v>605</v>
      </c>
    </row>
    <row r="118" spans="1:45" s="41" customFormat="1" hidden="1" x14ac:dyDescent="0.2">
      <c r="A118" s="229" t="s">
        <v>253</v>
      </c>
      <c r="B118" s="229" t="s">
        <v>201</v>
      </c>
      <c r="C118" s="228" t="s">
        <v>42</v>
      </c>
      <c r="D118" s="229" t="s">
        <v>202</v>
      </c>
      <c r="E118" s="230">
        <v>30</v>
      </c>
      <c r="F118" s="228"/>
      <c r="G118" s="257" t="s">
        <v>79</v>
      </c>
      <c r="H118" s="97" t="s">
        <v>50</v>
      </c>
      <c r="I118" s="129"/>
      <c r="J118" s="102"/>
      <c r="K118" s="53"/>
      <c r="L118" s="53"/>
      <c r="M118" s="53"/>
      <c r="N118" s="53"/>
      <c r="O118" s="53"/>
      <c r="P118" s="53"/>
      <c r="Q118" s="53"/>
      <c r="R118" s="103" t="str">
        <f t="shared" si="31"/>
        <v>NA</v>
      </c>
      <c r="S118" s="104" t="str">
        <f t="shared" si="30"/>
        <v>NA</v>
      </c>
      <c r="T118" s="105"/>
      <c r="U118" s="105"/>
      <c r="V118" s="105"/>
      <c r="W118" s="105"/>
      <c r="X118" s="105"/>
      <c r="Y118" s="106" t="str">
        <f t="shared" si="32"/>
        <v>N</v>
      </c>
      <c r="Z118" s="106">
        <f t="shared" si="33"/>
        <v>0</v>
      </c>
      <c r="AA118" s="48"/>
      <c r="AB118" s="48"/>
      <c r="AC118" s="56"/>
      <c r="AD118" s="48"/>
      <c r="AE118" s="48"/>
      <c r="AF118" s="48"/>
      <c r="AG118" s="107"/>
      <c r="AH118" s="48"/>
      <c r="AI118" s="48" t="s">
        <v>203</v>
      </c>
      <c r="AJ118" s="48" t="s">
        <v>204</v>
      </c>
      <c r="AK118" s="48" t="s">
        <v>205</v>
      </c>
      <c r="AL118" s="48"/>
      <c r="AM118" s="104">
        <v>43819</v>
      </c>
      <c r="AN118" s="97" t="s">
        <v>77</v>
      </c>
      <c r="AO118" s="108" t="s">
        <v>53</v>
      </c>
      <c r="AP118" s="108" t="s">
        <v>201</v>
      </c>
      <c r="AQ118" s="109"/>
      <c r="AR118" s="108"/>
      <c r="AS118" s="101"/>
    </row>
    <row r="119" spans="1:45" s="41" customFormat="1" ht="17.25" customHeight="1" x14ac:dyDescent="0.2">
      <c r="A119" s="262" t="s">
        <v>253</v>
      </c>
      <c r="B119" s="262" t="s">
        <v>209</v>
      </c>
      <c r="C119" s="263" t="s">
        <v>59</v>
      </c>
      <c r="D119" s="263" t="s">
        <v>572</v>
      </c>
      <c r="E119" s="264">
        <v>60</v>
      </c>
      <c r="F119" s="228"/>
      <c r="G119" s="257" t="s">
        <v>79</v>
      </c>
      <c r="H119" s="262" t="s">
        <v>50</v>
      </c>
      <c r="I119" s="101"/>
      <c r="J119" s="102"/>
      <c r="K119" s="53"/>
      <c r="L119" s="53"/>
      <c r="M119" s="53"/>
      <c r="N119" s="105"/>
      <c r="O119" s="53"/>
      <c r="P119" s="105"/>
      <c r="Q119" s="105"/>
      <c r="R119" s="103" t="str">
        <f t="shared" si="31"/>
        <v>NA</v>
      </c>
      <c r="S119" s="104" t="str">
        <f t="shared" si="30"/>
        <v>NA</v>
      </c>
      <c r="T119" s="105"/>
      <c r="U119" s="105"/>
      <c r="V119" s="105"/>
      <c r="W119" s="105"/>
      <c r="X119" s="105"/>
      <c r="Y119" s="106" t="str">
        <f t="shared" si="32"/>
        <v>N</v>
      </c>
      <c r="Z119" s="106">
        <f t="shared" si="33"/>
        <v>0</v>
      </c>
      <c r="AA119" s="48"/>
      <c r="AB119" s="48"/>
      <c r="AC119" s="56"/>
      <c r="AD119" s="53"/>
      <c r="AE119" s="53"/>
      <c r="AF119" s="48"/>
      <c r="AG119" s="107"/>
      <c r="AH119" s="48" t="s">
        <v>212</v>
      </c>
      <c r="AI119" s="48" t="s">
        <v>203</v>
      </c>
      <c r="AJ119" s="48" t="s">
        <v>204</v>
      </c>
      <c r="AK119" s="48" t="s">
        <v>205</v>
      </c>
      <c r="AL119" s="48" t="s">
        <v>213</v>
      </c>
      <c r="AM119" s="104">
        <v>43825</v>
      </c>
      <c r="AN119" s="97" t="s">
        <v>77</v>
      </c>
      <c r="AO119" s="108" t="s">
        <v>53</v>
      </c>
      <c r="AP119" s="108" t="s">
        <v>209</v>
      </c>
      <c r="AQ119" s="109"/>
      <c r="AR119" s="143"/>
      <c r="AS119" s="110" t="s">
        <v>597</v>
      </c>
    </row>
    <row r="120" spans="1:45" s="41" customFormat="1" x14ac:dyDescent="0.2">
      <c r="A120" s="278" t="s">
        <v>253</v>
      </c>
      <c r="B120" s="278" t="s">
        <v>219</v>
      </c>
      <c r="C120" s="127" t="s">
        <v>59</v>
      </c>
      <c r="D120" s="263" t="s">
        <v>656</v>
      </c>
      <c r="E120" s="264">
        <v>60</v>
      </c>
      <c r="F120" s="228"/>
      <c r="G120" s="257" t="s">
        <v>79</v>
      </c>
      <c r="H120" s="262" t="s">
        <v>50</v>
      </c>
      <c r="I120" s="101"/>
      <c r="J120" s="102"/>
      <c r="K120" s="53"/>
      <c r="L120" s="53"/>
      <c r="M120" s="53"/>
      <c r="N120" s="105"/>
      <c r="O120" s="53"/>
      <c r="P120" s="105"/>
      <c r="Q120" s="105"/>
      <c r="R120" s="103" t="str">
        <f t="shared" si="31"/>
        <v>NA</v>
      </c>
      <c r="S120" s="104" t="str">
        <f t="shared" si="30"/>
        <v>NA</v>
      </c>
      <c r="T120" s="105"/>
      <c r="U120" s="105"/>
      <c r="V120" s="105"/>
      <c r="W120" s="105"/>
      <c r="X120" s="105"/>
      <c r="Y120" s="106" t="str">
        <f t="shared" si="32"/>
        <v>N</v>
      </c>
      <c r="Z120" s="106">
        <f t="shared" si="33"/>
        <v>0</v>
      </c>
      <c r="AA120" s="48"/>
      <c r="AB120" s="48"/>
      <c r="AC120" s="56"/>
      <c r="AD120" s="53"/>
      <c r="AE120" s="53"/>
      <c r="AF120" s="48"/>
      <c r="AG120" s="107"/>
      <c r="AH120" s="48" t="s">
        <v>220</v>
      </c>
      <c r="AI120" s="48" t="s">
        <v>203</v>
      </c>
      <c r="AJ120" s="48" t="s">
        <v>204</v>
      </c>
      <c r="AK120" s="48" t="s">
        <v>205</v>
      </c>
      <c r="AL120" s="48"/>
      <c r="AM120" s="104">
        <v>43811</v>
      </c>
      <c r="AN120" s="97" t="s">
        <v>77</v>
      </c>
      <c r="AO120" s="108" t="s">
        <v>53</v>
      </c>
      <c r="AP120" s="108" t="s">
        <v>221</v>
      </c>
      <c r="AQ120" s="109" t="s">
        <v>222</v>
      </c>
      <c r="AR120" s="143"/>
      <c r="AS120" s="110" t="s">
        <v>599</v>
      </c>
    </row>
    <row r="121" spans="1:45" s="41" customFormat="1" x14ac:dyDescent="0.2">
      <c r="A121" s="263" t="s">
        <v>253</v>
      </c>
      <c r="B121" s="263" t="s">
        <v>235</v>
      </c>
      <c r="C121" s="127" t="s">
        <v>59</v>
      </c>
      <c r="D121" s="127" t="s">
        <v>657</v>
      </c>
      <c r="E121" s="264">
        <v>60</v>
      </c>
      <c r="F121" s="228"/>
      <c r="G121" s="257" t="s">
        <v>79</v>
      </c>
      <c r="H121" s="262" t="s">
        <v>50</v>
      </c>
      <c r="I121" s="101"/>
      <c r="J121" s="102"/>
      <c r="K121" s="53"/>
      <c r="L121" s="53"/>
      <c r="M121" s="53"/>
      <c r="N121" s="105"/>
      <c r="O121" s="53"/>
      <c r="P121" s="105"/>
      <c r="Q121" s="105"/>
      <c r="R121" s="103" t="str">
        <f t="shared" si="31"/>
        <v>NA</v>
      </c>
      <c r="S121" s="104" t="str">
        <f t="shared" si="30"/>
        <v>NA</v>
      </c>
      <c r="T121" s="105"/>
      <c r="U121" s="105"/>
      <c r="V121" s="105"/>
      <c r="W121" s="105"/>
      <c r="X121" s="105"/>
      <c r="Y121" s="106" t="str">
        <f t="shared" si="32"/>
        <v>N</v>
      </c>
      <c r="Z121" s="106">
        <f t="shared" si="33"/>
        <v>0</v>
      </c>
      <c r="AA121" s="48"/>
      <c r="AB121" s="48"/>
      <c r="AC121" s="56"/>
      <c r="AD121" s="53"/>
      <c r="AE121" s="53"/>
      <c r="AF121" s="48"/>
      <c r="AG121" s="107"/>
      <c r="AH121" s="48" t="s">
        <v>220</v>
      </c>
      <c r="AI121" s="48" t="s">
        <v>203</v>
      </c>
      <c r="AJ121" s="48" t="s">
        <v>204</v>
      </c>
      <c r="AK121" s="48" t="s">
        <v>205</v>
      </c>
      <c r="AL121" s="48"/>
      <c r="AM121" s="104">
        <v>43816</v>
      </c>
      <c r="AN121" s="97" t="s">
        <v>77</v>
      </c>
      <c r="AO121" s="108" t="s">
        <v>53</v>
      </c>
      <c r="AP121" s="108" t="s">
        <v>235</v>
      </c>
      <c r="AQ121" s="109"/>
      <c r="AR121" s="108"/>
      <c r="AS121" s="110" t="s">
        <v>604</v>
      </c>
    </row>
    <row r="122" spans="1:45" s="41" customFormat="1" x14ac:dyDescent="0.2">
      <c r="A122" s="262" t="s">
        <v>253</v>
      </c>
      <c r="B122" s="262" t="s">
        <v>215</v>
      </c>
      <c r="C122" s="127" t="s">
        <v>59</v>
      </c>
      <c r="D122" s="263" t="s">
        <v>216</v>
      </c>
      <c r="E122" s="264">
        <v>60</v>
      </c>
      <c r="F122" s="228"/>
      <c r="G122" s="257" t="s">
        <v>79</v>
      </c>
      <c r="H122" s="262" t="s">
        <v>50</v>
      </c>
      <c r="I122" s="101"/>
      <c r="J122" s="102"/>
      <c r="K122" s="53"/>
      <c r="L122" s="53"/>
      <c r="M122" s="53"/>
      <c r="N122" s="105"/>
      <c r="O122" s="53"/>
      <c r="P122" s="105"/>
      <c r="Q122" s="105"/>
      <c r="R122" s="103" t="str">
        <f t="shared" si="31"/>
        <v>NA</v>
      </c>
      <c r="S122" s="104" t="str">
        <f t="shared" si="30"/>
        <v>NA</v>
      </c>
      <c r="T122" s="105"/>
      <c r="U122" s="105"/>
      <c r="V122" s="105"/>
      <c r="W122" s="105"/>
      <c r="X122" s="105"/>
      <c r="Y122" s="106" t="str">
        <f t="shared" si="32"/>
        <v>N</v>
      </c>
      <c r="Z122" s="106">
        <f t="shared" si="33"/>
        <v>0</v>
      </c>
      <c r="AA122" s="48"/>
      <c r="AB122" s="48"/>
      <c r="AC122" s="56"/>
      <c r="AD122" s="53"/>
      <c r="AE122" s="53"/>
      <c r="AF122" s="48"/>
      <c r="AG122" s="107"/>
      <c r="AH122" s="48" t="s">
        <v>185</v>
      </c>
      <c r="AI122" s="48" t="s">
        <v>81</v>
      </c>
      <c r="AJ122" s="48"/>
      <c r="AK122" s="48" t="s">
        <v>205</v>
      </c>
      <c r="AL122" s="48"/>
      <c r="AM122" s="104">
        <v>43816</v>
      </c>
      <c r="AN122" s="97" t="s">
        <v>77</v>
      </c>
      <c r="AO122" s="108" t="s">
        <v>53</v>
      </c>
      <c r="AP122" s="108" t="s">
        <v>215</v>
      </c>
      <c r="AQ122" s="109"/>
      <c r="AR122" s="194"/>
      <c r="AS122" s="110" t="s">
        <v>598</v>
      </c>
    </row>
    <row r="123" spans="1:45" s="41" customFormat="1" x14ac:dyDescent="0.2">
      <c r="A123" s="263" t="s">
        <v>253</v>
      </c>
      <c r="B123" s="263" t="s">
        <v>241</v>
      </c>
      <c r="C123" s="127" t="s">
        <v>59</v>
      </c>
      <c r="D123" s="127" t="s">
        <v>242</v>
      </c>
      <c r="E123" s="264">
        <v>60</v>
      </c>
      <c r="F123" s="228"/>
      <c r="G123" s="257" t="s">
        <v>79</v>
      </c>
      <c r="H123" s="262" t="s">
        <v>50</v>
      </c>
      <c r="I123" s="101"/>
      <c r="J123" s="102"/>
      <c r="K123" s="53"/>
      <c r="L123" s="53"/>
      <c r="M123" s="53"/>
      <c r="N123" s="105"/>
      <c r="O123" s="53"/>
      <c r="P123" s="105"/>
      <c r="Q123" s="105"/>
      <c r="R123" s="103" t="str">
        <f t="shared" si="31"/>
        <v>NA</v>
      </c>
      <c r="S123" s="104" t="str">
        <f t="shared" si="30"/>
        <v>NA</v>
      </c>
      <c r="T123" s="105"/>
      <c r="U123" s="105"/>
      <c r="V123" s="105"/>
      <c r="W123" s="105"/>
      <c r="X123" s="105"/>
      <c r="Y123" s="106" t="str">
        <f t="shared" si="32"/>
        <v>N</v>
      </c>
      <c r="Z123" s="106">
        <f t="shared" si="33"/>
        <v>0</v>
      </c>
      <c r="AA123" s="69"/>
      <c r="AB123" s="48"/>
      <c r="AC123" s="56"/>
      <c r="AD123" s="53"/>
      <c r="AE123" s="53"/>
      <c r="AF123" s="48"/>
      <c r="AG123" s="107"/>
      <c r="AH123" s="48" t="s">
        <v>220</v>
      </c>
      <c r="AI123" s="48" t="s">
        <v>203</v>
      </c>
      <c r="AJ123" s="48" t="s">
        <v>204</v>
      </c>
      <c r="AK123" s="48" t="s">
        <v>205</v>
      </c>
      <c r="AL123" s="48"/>
      <c r="AM123" s="104">
        <v>43816</v>
      </c>
      <c r="AN123" s="97" t="s">
        <v>77</v>
      </c>
      <c r="AO123" s="108" t="s">
        <v>53</v>
      </c>
      <c r="AP123" s="108" t="s">
        <v>206</v>
      </c>
      <c r="AQ123" s="109"/>
      <c r="AR123" s="143"/>
      <c r="AS123" s="110" t="s">
        <v>602</v>
      </c>
    </row>
    <row r="124" spans="1:45" s="41" customFormat="1" hidden="1" x14ac:dyDescent="0.2">
      <c r="A124" s="229" t="s">
        <v>253</v>
      </c>
      <c r="B124" s="229" t="s">
        <v>880</v>
      </c>
      <c r="C124" s="228" t="s">
        <v>791</v>
      </c>
      <c r="D124" s="229" t="s">
        <v>881</v>
      </c>
      <c r="E124" s="230">
        <v>60</v>
      </c>
      <c r="F124" s="100" t="s">
        <v>79</v>
      </c>
      <c r="G124" s="257">
        <v>43853</v>
      </c>
      <c r="H124" s="108" t="s">
        <v>50</v>
      </c>
      <c r="I124" s="101"/>
      <c r="J124" s="102"/>
      <c r="K124" s="53" t="s">
        <v>696</v>
      </c>
      <c r="L124" s="53" t="s">
        <v>696</v>
      </c>
      <c r="M124" s="53" t="s">
        <v>696</v>
      </c>
      <c r="N124" s="53" t="s">
        <v>79</v>
      </c>
      <c r="O124" s="53" t="s">
        <v>79</v>
      </c>
      <c r="P124" s="53" t="s">
        <v>79</v>
      </c>
      <c r="Q124" s="53" t="s">
        <v>79</v>
      </c>
      <c r="R124" s="103">
        <f t="shared" si="31"/>
        <v>43853</v>
      </c>
      <c r="S124" s="104">
        <f t="shared" si="30"/>
        <v>43853</v>
      </c>
      <c r="T124" s="105"/>
      <c r="U124" s="105"/>
      <c r="V124" s="105"/>
      <c r="W124" s="105"/>
      <c r="X124" s="105"/>
      <c r="Y124" s="106"/>
      <c r="Z124" s="106"/>
      <c r="AA124" s="69"/>
      <c r="AB124" s="48"/>
      <c r="AC124" s="56"/>
      <c r="AD124" s="53"/>
      <c r="AE124" s="53"/>
      <c r="AF124" s="48"/>
      <c r="AG124" s="107"/>
      <c r="AH124" s="48"/>
      <c r="AI124" s="48"/>
      <c r="AJ124" s="48"/>
      <c r="AK124" s="48"/>
      <c r="AL124" s="48"/>
      <c r="AM124" s="104"/>
      <c r="AN124" s="97"/>
      <c r="AO124" s="108"/>
      <c r="AP124" s="108"/>
      <c r="AQ124" s="109"/>
      <c r="AR124" s="309"/>
      <c r="AS124" s="110"/>
    </row>
    <row r="125" spans="1:45" s="41" customFormat="1" ht="25.5" hidden="1" x14ac:dyDescent="0.2">
      <c r="A125" s="229" t="s">
        <v>253</v>
      </c>
      <c r="B125" s="229" t="s">
        <v>209</v>
      </c>
      <c r="C125" s="228" t="s">
        <v>2</v>
      </c>
      <c r="D125" s="232" t="s">
        <v>659</v>
      </c>
      <c r="E125" s="230">
        <v>60</v>
      </c>
      <c r="F125" s="228"/>
      <c r="G125" s="100" t="s">
        <v>79</v>
      </c>
      <c r="H125" s="97" t="s">
        <v>214</v>
      </c>
      <c r="I125" s="101"/>
      <c r="J125" s="102"/>
      <c r="K125" s="53"/>
      <c r="L125" s="53"/>
      <c r="M125" s="53"/>
      <c r="N125" s="105"/>
      <c r="O125" s="53"/>
      <c r="P125" s="105"/>
      <c r="Q125" s="105"/>
      <c r="R125" s="103" t="str">
        <f t="shared" si="31"/>
        <v>NA</v>
      </c>
      <c r="S125" s="104" t="str">
        <f t="shared" si="30"/>
        <v>NA</v>
      </c>
      <c r="T125" s="105"/>
      <c r="U125" s="105"/>
      <c r="V125" s="105"/>
      <c r="W125" s="105"/>
      <c r="X125" s="105"/>
      <c r="Y125" s="106" t="str">
        <f t="shared" si="32"/>
        <v>N</v>
      </c>
      <c r="Z125" s="106">
        <f t="shared" si="33"/>
        <v>0</v>
      </c>
      <c r="AA125" s="48"/>
      <c r="AB125" s="48"/>
      <c r="AC125" s="56"/>
      <c r="AD125" s="48"/>
      <c r="AE125" s="48"/>
      <c r="AF125" s="48"/>
      <c r="AG125" s="107"/>
      <c r="AH125" s="48" t="s">
        <v>212</v>
      </c>
      <c r="AI125" s="48" t="s">
        <v>203</v>
      </c>
      <c r="AJ125" s="48" t="s">
        <v>204</v>
      </c>
      <c r="AK125" s="48" t="s">
        <v>205</v>
      </c>
      <c r="AL125" s="48" t="s">
        <v>213</v>
      </c>
      <c r="AM125" s="104" t="s">
        <v>79</v>
      </c>
      <c r="AN125" s="97" t="s">
        <v>214</v>
      </c>
      <c r="AO125" s="108" t="s">
        <v>82</v>
      </c>
      <c r="AP125" s="108" t="s">
        <v>209</v>
      </c>
      <c r="AQ125" s="109" t="s">
        <v>911</v>
      </c>
      <c r="AR125" s="113"/>
      <c r="AS125" s="110" t="s">
        <v>597</v>
      </c>
    </row>
    <row r="126" spans="1:45" s="41" customFormat="1" ht="38.25" hidden="1" x14ac:dyDescent="0.2">
      <c r="A126" s="229" t="s">
        <v>253</v>
      </c>
      <c r="B126" s="229" t="s">
        <v>249</v>
      </c>
      <c r="C126" s="228" t="s">
        <v>2</v>
      </c>
      <c r="D126" s="247" t="s">
        <v>660</v>
      </c>
      <c r="E126" s="230">
        <v>60</v>
      </c>
      <c r="F126" s="228"/>
      <c r="G126" s="100" t="s">
        <v>79</v>
      </c>
      <c r="H126" s="97" t="s">
        <v>214</v>
      </c>
      <c r="I126" s="101"/>
      <c r="J126" s="102"/>
      <c r="K126" s="53"/>
      <c r="L126" s="53"/>
      <c r="M126" s="53"/>
      <c r="N126" s="53"/>
      <c r="O126" s="53"/>
      <c r="P126" s="53"/>
      <c r="Q126" s="53"/>
      <c r="R126" s="103" t="str">
        <f t="shared" si="31"/>
        <v>NA</v>
      </c>
      <c r="S126" s="104" t="str">
        <f t="shared" si="30"/>
        <v>NA</v>
      </c>
      <c r="T126" s="105"/>
      <c r="U126" s="105"/>
      <c r="V126" s="105"/>
      <c r="W126" s="105"/>
      <c r="X126" s="105"/>
      <c r="Y126" s="106" t="str">
        <f t="shared" si="32"/>
        <v>N</v>
      </c>
      <c r="Z126" s="106">
        <f t="shared" si="33"/>
        <v>0</v>
      </c>
      <c r="AA126" s="48"/>
      <c r="AB126" s="48"/>
      <c r="AC126" s="56"/>
      <c r="AD126" s="48"/>
      <c r="AE126" s="48"/>
      <c r="AF126" s="48"/>
      <c r="AG126" s="107"/>
      <c r="AH126" s="48" t="s">
        <v>250</v>
      </c>
      <c r="AI126" s="48" t="s">
        <v>203</v>
      </c>
      <c r="AJ126" s="48" t="s">
        <v>204</v>
      </c>
      <c r="AK126" s="48" t="s">
        <v>205</v>
      </c>
      <c r="AL126" s="48" t="s">
        <v>251</v>
      </c>
      <c r="AM126" s="104" t="s">
        <v>79</v>
      </c>
      <c r="AN126" s="97" t="s">
        <v>214</v>
      </c>
      <c r="AO126" s="108" t="s">
        <v>53</v>
      </c>
      <c r="AP126" s="108" t="s">
        <v>249</v>
      </c>
      <c r="AQ126" s="147" t="s">
        <v>252</v>
      </c>
      <c r="AR126" s="108"/>
      <c r="AS126" s="110" t="s">
        <v>606</v>
      </c>
    </row>
    <row r="127" spans="1:45" s="41" customFormat="1" ht="25.5" x14ac:dyDescent="0.2">
      <c r="A127" s="276" t="s">
        <v>253</v>
      </c>
      <c r="B127" s="276" t="s">
        <v>243</v>
      </c>
      <c r="C127" s="127" t="s">
        <v>59</v>
      </c>
      <c r="D127" s="272" t="s">
        <v>896</v>
      </c>
      <c r="E127" s="264">
        <v>60</v>
      </c>
      <c r="F127" s="228"/>
      <c r="G127" s="128" t="s">
        <v>79</v>
      </c>
      <c r="H127" s="262" t="s">
        <v>50</v>
      </c>
      <c r="I127" s="101"/>
      <c r="J127" s="102"/>
      <c r="K127" s="53"/>
      <c r="L127" s="53"/>
      <c r="M127" s="53"/>
      <c r="N127" s="105"/>
      <c r="O127" s="53"/>
      <c r="P127" s="105"/>
      <c r="Q127" s="105"/>
      <c r="R127" s="103" t="str">
        <f t="shared" si="31"/>
        <v>NA</v>
      </c>
      <c r="S127" s="104" t="str">
        <f t="shared" si="30"/>
        <v>NA</v>
      </c>
      <c r="T127" s="105"/>
      <c r="U127" s="105"/>
      <c r="V127" s="105"/>
      <c r="W127" s="105"/>
      <c r="X127" s="105"/>
      <c r="Y127" s="106" t="str">
        <f t="shared" si="32"/>
        <v>N</v>
      </c>
      <c r="Z127" s="106">
        <f t="shared" si="33"/>
        <v>0</v>
      </c>
      <c r="AA127" s="69"/>
      <c r="AB127" s="48"/>
      <c r="AC127" s="56"/>
      <c r="AD127" s="53"/>
      <c r="AE127" s="53"/>
      <c r="AF127" s="48"/>
      <c r="AG127" s="107"/>
      <c r="AH127" s="48" t="s">
        <v>244</v>
      </c>
      <c r="AI127" s="48" t="s">
        <v>203</v>
      </c>
      <c r="AJ127" s="48" t="s">
        <v>204</v>
      </c>
      <c r="AK127" s="48" t="s">
        <v>205</v>
      </c>
      <c r="AL127" s="48"/>
      <c r="AM127" s="104">
        <v>43818</v>
      </c>
      <c r="AN127" s="97" t="s">
        <v>77</v>
      </c>
      <c r="AO127" s="108" t="s">
        <v>53</v>
      </c>
      <c r="AP127" s="108" t="s">
        <v>243</v>
      </c>
      <c r="AQ127" s="109"/>
      <c r="AR127" s="143"/>
      <c r="AS127" s="110" t="s">
        <v>605</v>
      </c>
    </row>
    <row r="128" spans="1:45" s="41" customFormat="1" ht="38.25" hidden="1" x14ac:dyDescent="0.2">
      <c r="A128" s="187" t="s">
        <v>253</v>
      </c>
      <c r="B128" s="187" t="s">
        <v>209</v>
      </c>
      <c r="C128" s="228" t="s">
        <v>70</v>
      </c>
      <c r="D128" s="232" t="s">
        <v>833</v>
      </c>
      <c r="E128" s="230">
        <v>60</v>
      </c>
      <c r="F128" s="228"/>
      <c r="G128" s="257">
        <v>43846</v>
      </c>
      <c r="H128" s="97" t="s">
        <v>135</v>
      </c>
      <c r="I128" s="101" t="s">
        <v>516</v>
      </c>
      <c r="J128" s="102"/>
      <c r="K128" s="53" t="s">
        <v>696</v>
      </c>
      <c r="L128" s="53" t="s">
        <v>696</v>
      </c>
      <c r="M128" s="53" t="s">
        <v>696</v>
      </c>
      <c r="N128" s="105">
        <v>43857</v>
      </c>
      <c r="O128" s="53"/>
      <c r="P128" s="105">
        <v>43858</v>
      </c>
      <c r="Q128" s="105">
        <v>43858</v>
      </c>
      <c r="R128" s="103">
        <f t="shared" si="31"/>
        <v>43846</v>
      </c>
      <c r="S128" s="104">
        <f t="shared" si="30"/>
        <v>43846</v>
      </c>
      <c r="T128" s="105"/>
      <c r="U128" s="105"/>
      <c r="V128" s="105"/>
      <c r="W128" s="105"/>
      <c r="X128" s="105"/>
      <c r="Y128" s="106" t="str">
        <f t="shared" si="32"/>
        <v>N</v>
      </c>
      <c r="Z128" s="106">
        <f t="shared" si="33"/>
        <v>0</v>
      </c>
      <c r="AA128" s="48"/>
      <c r="AB128" s="48"/>
      <c r="AC128" s="56"/>
      <c r="AD128" s="48"/>
      <c r="AE128" s="48"/>
      <c r="AF128" s="105" t="s">
        <v>696</v>
      </c>
      <c r="AG128" s="107"/>
      <c r="AH128" s="48" t="s">
        <v>212</v>
      </c>
      <c r="AI128" s="48" t="s">
        <v>203</v>
      </c>
      <c r="AJ128" s="48" t="s">
        <v>204</v>
      </c>
      <c r="AK128" s="48" t="s">
        <v>205</v>
      </c>
      <c r="AL128" s="48" t="s">
        <v>213</v>
      </c>
      <c r="AM128" s="104">
        <v>43817</v>
      </c>
      <c r="AN128" s="97" t="s">
        <v>135</v>
      </c>
      <c r="AO128" s="108" t="s">
        <v>53</v>
      </c>
      <c r="AP128" s="108" t="s">
        <v>209</v>
      </c>
      <c r="AQ128" s="109"/>
      <c r="AR128" s="192">
        <v>0.6</v>
      </c>
      <c r="AS128" s="110" t="s">
        <v>597</v>
      </c>
    </row>
    <row r="129" spans="1:45" s="41" customFormat="1" hidden="1" x14ac:dyDescent="0.2">
      <c r="A129" s="229" t="s">
        <v>253</v>
      </c>
      <c r="B129" s="229" t="s">
        <v>215</v>
      </c>
      <c r="C129" s="228" t="s">
        <v>184</v>
      </c>
      <c r="D129" s="229" t="s">
        <v>217</v>
      </c>
      <c r="E129" s="230">
        <v>60</v>
      </c>
      <c r="F129" s="228"/>
      <c r="G129" s="257">
        <v>43846</v>
      </c>
      <c r="H129" s="97" t="s">
        <v>218</v>
      </c>
      <c r="I129" s="101"/>
      <c r="J129" s="102"/>
      <c r="K129" s="53" t="s">
        <v>696</v>
      </c>
      <c r="L129" s="53" t="s">
        <v>696</v>
      </c>
      <c r="M129" s="53" t="s">
        <v>696</v>
      </c>
      <c r="N129" s="105">
        <v>43853</v>
      </c>
      <c r="O129" s="53"/>
      <c r="P129" s="105">
        <v>43860</v>
      </c>
      <c r="Q129" s="105">
        <v>43860</v>
      </c>
      <c r="R129" s="103">
        <f t="shared" si="31"/>
        <v>43846</v>
      </c>
      <c r="S129" s="104">
        <f t="shared" si="30"/>
        <v>43851</v>
      </c>
      <c r="T129" s="105">
        <v>43851</v>
      </c>
      <c r="U129" s="105"/>
      <c r="V129" s="105"/>
      <c r="W129" s="105"/>
      <c r="X129" s="105"/>
      <c r="Y129" s="106" t="str">
        <f t="shared" si="32"/>
        <v>Y</v>
      </c>
      <c r="Z129" s="106">
        <f t="shared" si="33"/>
        <v>1</v>
      </c>
      <c r="AA129" s="288" t="s">
        <v>875</v>
      </c>
      <c r="AB129" s="48"/>
      <c r="AC129" s="56"/>
      <c r="AD129" s="48"/>
      <c r="AE129" s="48"/>
      <c r="AF129" s="48"/>
      <c r="AG129" s="107"/>
      <c r="AH129" s="48" t="s">
        <v>185</v>
      </c>
      <c r="AI129" s="48" t="s">
        <v>81</v>
      </c>
      <c r="AJ129" s="48"/>
      <c r="AK129" s="48" t="s">
        <v>205</v>
      </c>
      <c r="AL129" s="48"/>
      <c r="AM129" s="104">
        <v>43817</v>
      </c>
      <c r="AN129" s="97" t="s">
        <v>218</v>
      </c>
      <c r="AO129" s="108" t="s">
        <v>53</v>
      </c>
      <c r="AP129" s="108" t="s">
        <v>215</v>
      </c>
      <c r="AQ129" s="109"/>
      <c r="AR129" s="192">
        <v>0.6</v>
      </c>
      <c r="AS129" s="110" t="s">
        <v>598</v>
      </c>
    </row>
    <row r="130" spans="1:45" s="41" customFormat="1" hidden="1" x14ac:dyDescent="0.2">
      <c r="A130" s="229" t="s">
        <v>253</v>
      </c>
      <c r="B130" s="229" t="s">
        <v>223</v>
      </c>
      <c r="C130" s="228" t="s">
        <v>70</v>
      </c>
      <c r="D130" s="229" t="s">
        <v>226</v>
      </c>
      <c r="E130" s="230">
        <v>60</v>
      </c>
      <c r="F130" s="228"/>
      <c r="G130" s="257">
        <v>43839</v>
      </c>
      <c r="H130" s="97" t="s">
        <v>227</v>
      </c>
      <c r="I130" s="101"/>
      <c r="J130" s="102"/>
      <c r="K130" s="53" t="s">
        <v>696</v>
      </c>
      <c r="L130" s="53" t="s">
        <v>696</v>
      </c>
      <c r="M130" s="53" t="s">
        <v>696</v>
      </c>
      <c r="N130" s="105">
        <v>43850</v>
      </c>
      <c r="O130" s="53" t="s">
        <v>696</v>
      </c>
      <c r="P130" s="105">
        <v>43858</v>
      </c>
      <c r="Q130" s="105">
        <v>43858</v>
      </c>
      <c r="R130" s="103">
        <f t="shared" si="31"/>
        <v>43839</v>
      </c>
      <c r="S130" s="104">
        <f t="shared" si="30"/>
        <v>43839</v>
      </c>
      <c r="T130" s="105"/>
      <c r="U130" s="105"/>
      <c r="V130" s="105"/>
      <c r="W130" s="105"/>
      <c r="X130" s="105"/>
      <c r="Y130" s="106" t="str">
        <f t="shared" si="32"/>
        <v>N</v>
      </c>
      <c r="Z130" s="106">
        <f t="shared" si="33"/>
        <v>0</v>
      </c>
      <c r="AA130" s="69"/>
      <c r="AB130" s="48"/>
      <c r="AC130" s="56"/>
      <c r="AD130" s="48"/>
      <c r="AE130" s="48"/>
      <c r="AF130" s="105" t="s">
        <v>696</v>
      </c>
      <c r="AG130" s="107"/>
      <c r="AH130" s="48" t="s">
        <v>225</v>
      </c>
      <c r="AI130" s="48" t="s">
        <v>203</v>
      </c>
      <c r="AJ130" s="48" t="s">
        <v>204</v>
      </c>
      <c r="AK130" s="48" t="s">
        <v>205</v>
      </c>
      <c r="AL130" s="48" t="s">
        <v>228</v>
      </c>
      <c r="AM130" s="104">
        <v>43808</v>
      </c>
      <c r="AN130" s="97" t="s">
        <v>227</v>
      </c>
      <c r="AO130" s="108" t="s">
        <v>53</v>
      </c>
      <c r="AP130" s="108" t="s">
        <v>223</v>
      </c>
      <c r="AQ130" s="109"/>
      <c r="AR130" s="192"/>
      <c r="AS130" s="110" t="s">
        <v>600</v>
      </c>
    </row>
    <row r="131" spans="1:45" s="41" customFormat="1" hidden="1" x14ac:dyDescent="0.2">
      <c r="A131" s="229" t="s">
        <v>253</v>
      </c>
      <c r="B131" s="229" t="s">
        <v>233</v>
      </c>
      <c r="C131" s="228" t="s">
        <v>70</v>
      </c>
      <c r="D131" s="228" t="s">
        <v>829</v>
      </c>
      <c r="E131" s="230">
        <v>60</v>
      </c>
      <c r="F131" s="228"/>
      <c r="G131" s="257">
        <v>43840</v>
      </c>
      <c r="H131" s="97" t="s">
        <v>227</v>
      </c>
      <c r="I131" s="101"/>
      <c r="J131" s="102"/>
      <c r="K131" s="53" t="s">
        <v>696</v>
      </c>
      <c r="L131" s="53" t="s">
        <v>696</v>
      </c>
      <c r="M131" s="53" t="s">
        <v>696</v>
      </c>
      <c r="N131" s="105">
        <v>43850</v>
      </c>
      <c r="O131" s="53" t="s">
        <v>696</v>
      </c>
      <c r="P131" s="105">
        <v>43858</v>
      </c>
      <c r="Q131" s="105">
        <v>43858</v>
      </c>
      <c r="R131" s="103">
        <f t="shared" si="31"/>
        <v>43840</v>
      </c>
      <c r="S131" s="104">
        <f t="shared" si="30"/>
        <v>43840</v>
      </c>
      <c r="T131" s="105"/>
      <c r="U131" s="105"/>
      <c r="V131" s="105"/>
      <c r="W131" s="105"/>
      <c r="X131" s="105"/>
      <c r="Y131" s="106" t="str">
        <f t="shared" si="32"/>
        <v>N</v>
      </c>
      <c r="Z131" s="106">
        <f t="shared" si="33"/>
        <v>0</v>
      </c>
      <c r="AA131" s="48"/>
      <c r="AB131" s="48"/>
      <c r="AC131" s="56"/>
      <c r="AD131" s="48"/>
      <c r="AE131" s="48"/>
      <c r="AF131" s="105" t="s">
        <v>696</v>
      </c>
      <c r="AG131" s="107"/>
      <c r="AH131" s="48" t="s">
        <v>234</v>
      </c>
      <c r="AI131" s="48" t="s">
        <v>203</v>
      </c>
      <c r="AJ131" s="48" t="s">
        <v>204</v>
      </c>
      <c r="AK131" s="48" t="s">
        <v>205</v>
      </c>
      <c r="AL131" s="48" t="s">
        <v>228</v>
      </c>
      <c r="AM131" s="104">
        <v>43809</v>
      </c>
      <c r="AN131" s="97" t="s">
        <v>227</v>
      </c>
      <c r="AO131" s="108" t="s">
        <v>53</v>
      </c>
      <c r="AP131" s="108" t="s">
        <v>233</v>
      </c>
      <c r="AQ131" s="109"/>
      <c r="AR131" s="192"/>
      <c r="AS131" s="110" t="s">
        <v>601</v>
      </c>
    </row>
    <row r="132" spans="1:45" s="41" customFormat="1" hidden="1" x14ac:dyDescent="0.2">
      <c r="A132" s="187" t="s">
        <v>253</v>
      </c>
      <c r="B132" s="187" t="s">
        <v>239</v>
      </c>
      <c r="C132" s="228" t="s">
        <v>70</v>
      </c>
      <c r="D132" s="228" t="s">
        <v>698</v>
      </c>
      <c r="E132" s="230">
        <v>60</v>
      </c>
      <c r="F132" s="228"/>
      <c r="G132" s="257">
        <v>43843</v>
      </c>
      <c r="H132" s="97" t="s">
        <v>227</v>
      </c>
      <c r="I132" s="101"/>
      <c r="J132" s="102"/>
      <c r="K132" s="53" t="s">
        <v>696</v>
      </c>
      <c r="L132" s="53" t="s">
        <v>696</v>
      </c>
      <c r="M132" s="53" t="s">
        <v>696</v>
      </c>
      <c r="N132" s="105">
        <v>43850</v>
      </c>
      <c r="O132" s="53" t="s">
        <v>696</v>
      </c>
      <c r="P132" s="105">
        <v>43858</v>
      </c>
      <c r="Q132" s="105">
        <v>43858</v>
      </c>
      <c r="R132" s="103">
        <f t="shared" si="31"/>
        <v>43843</v>
      </c>
      <c r="S132" s="104">
        <f t="shared" si="30"/>
        <v>43843</v>
      </c>
      <c r="T132" s="105"/>
      <c r="U132" s="105"/>
      <c r="V132" s="105"/>
      <c r="W132" s="105"/>
      <c r="X132" s="105"/>
      <c r="Y132" s="106" t="str">
        <f t="shared" si="32"/>
        <v>N</v>
      </c>
      <c r="Z132" s="106">
        <f t="shared" si="33"/>
        <v>0</v>
      </c>
      <c r="AA132" s="48"/>
      <c r="AB132" s="48"/>
      <c r="AC132" s="56"/>
      <c r="AD132" s="48"/>
      <c r="AE132" s="48"/>
      <c r="AF132" s="53" t="s">
        <v>696</v>
      </c>
      <c r="AG132" s="107"/>
      <c r="AH132" s="48" t="s">
        <v>240</v>
      </c>
      <c r="AI132" s="48" t="s">
        <v>203</v>
      </c>
      <c r="AJ132" s="48" t="s">
        <v>204</v>
      </c>
      <c r="AK132" s="48" t="s">
        <v>205</v>
      </c>
      <c r="AL132" s="48" t="s">
        <v>228</v>
      </c>
      <c r="AM132" s="104">
        <v>43810</v>
      </c>
      <c r="AN132" s="97" t="s">
        <v>227</v>
      </c>
      <c r="AO132" s="108" t="s">
        <v>53</v>
      </c>
      <c r="AP132" s="108" t="s">
        <v>239</v>
      </c>
      <c r="AQ132" s="109"/>
      <c r="AR132" s="192"/>
      <c r="AS132" s="110" t="s">
        <v>603</v>
      </c>
    </row>
    <row r="133" spans="1:45" s="41" customFormat="1" hidden="1" x14ac:dyDescent="0.2">
      <c r="A133" s="232" t="s">
        <v>253</v>
      </c>
      <c r="B133" s="232" t="s">
        <v>209</v>
      </c>
      <c r="C133" s="228" t="s">
        <v>3</v>
      </c>
      <c r="D133" s="229" t="s">
        <v>210</v>
      </c>
      <c r="E133" s="230">
        <v>60</v>
      </c>
      <c r="F133" s="228"/>
      <c r="G133" s="100" t="s">
        <v>79</v>
      </c>
      <c r="H133" s="97" t="s">
        <v>211</v>
      </c>
      <c r="I133" s="101"/>
      <c r="J133" s="102"/>
      <c r="K133" s="53"/>
      <c r="L133" s="53"/>
      <c r="M133" s="53"/>
      <c r="N133" s="105"/>
      <c r="O133" s="53"/>
      <c r="P133" s="105"/>
      <c r="Q133" s="105"/>
      <c r="R133" s="103" t="str">
        <f t="shared" si="31"/>
        <v>NA</v>
      </c>
      <c r="S133" s="104" t="str">
        <f t="shared" si="30"/>
        <v>NA</v>
      </c>
      <c r="T133" s="105"/>
      <c r="U133" s="105"/>
      <c r="V133" s="105"/>
      <c r="W133" s="105"/>
      <c r="X133" s="105"/>
      <c r="Y133" s="106" t="str">
        <f t="shared" si="32"/>
        <v>N</v>
      </c>
      <c r="Z133" s="106">
        <f t="shared" si="33"/>
        <v>0</v>
      </c>
      <c r="AA133" s="48"/>
      <c r="AB133" s="48"/>
      <c r="AC133" s="56"/>
      <c r="AD133" s="48"/>
      <c r="AE133" s="48"/>
      <c r="AF133" s="48"/>
      <c r="AG133" s="107"/>
      <c r="AH133" s="48" t="s">
        <v>212</v>
      </c>
      <c r="AI133" s="48" t="s">
        <v>203</v>
      </c>
      <c r="AJ133" s="48" t="s">
        <v>204</v>
      </c>
      <c r="AK133" s="48" t="s">
        <v>205</v>
      </c>
      <c r="AL133" s="48" t="s">
        <v>213</v>
      </c>
      <c r="AM133" s="104" t="s">
        <v>79</v>
      </c>
      <c r="AN133" s="97" t="s">
        <v>211</v>
      </c>
      <c r="AO133" s="108" t="s">
        <v>82</v>
      </c>
      <c r="AP133" s="108" t="s">
        <v>209</v>
      </c>
      <c r="AQ133" s="109" t="s">
        <v>913</v>
      </c>
      <c r="AR133" s="108"/>
      <c r="AS133" s="110" t="s">
        <v>597</v>
      </c>
    </row>
    <row r="134" spans="1:45" s="41" customFormat="1" hidden="1" x14ac:dyDescent="0.2">
      <c r="A134" s="187" t="s">
        <v>253</v>
      </c>
      <c r="B134" s="187" t="s">
        <v>223</v>
      </c>
      <c r="C134" s="228" t="s">
        <v>2</v>
      </c>
      <c r="D134" s="229" t="s">
        <v>847</v>
      </c>
      <c r="E134" s="230">
        <v>60</v>
      </c>
      <c r="F134" s="228"/>
      <c r="G134" s="257">
        <v>43840</v>
      </c>
      <c r="H134" s="97" t="s">
        <v>224</v>
      </c>
      <c r="I134" s="101"/>
      <c r="J134" s="102"/>
      <c r="K134" s="53" t="s">
        <v>696</v>
      </c>
      <c r="L134" s="53" t="s">
        <v>696</v>
      </c>
      <c r="M134" s="53" t="s">
        <v>696</v>
      </c>
      <c r="N134" s="105">
        <v>43851</v>
      </c>
      <c r="O134" s="53"/>
      <c r="P134" s="105">
        <v>43860</v>
      </c>
      <c r="Q134" s="105">
        <v>43860</v>
      </c>
      <c r="R134" s="103">
        <f t="shared" si="31"/>
        <v>43840</v>
      </c>
      <c r="S134" s="104">
        <f t="shared" si="30"/>
        <v>43850</v>
      </c>
      <c r="T134" s="105">
        <v>43843</v>
      </c>
      <c r="U134" s="105">
        <v>43850</v>
      </c>
      <c r="V134" s="105"/>
      <c r="W134" s="105"/>
      <c r="X134" s="105"/>
      <c r="Y134" s="106" t="str">
        <f t="shared" si="32"/>
        <v>Y</v>
      </c>
      <c r="Z134" s="106">
        <f t="shared" si="33"/>
        <v>2</v>
      </c>
      <c r="AA134" s="48" t="s">
        <v>868</v>
      </c>
      <c r="AB134" s="48"/>
      <c r="AC134" s="56"/>
      <c r="AD134" s="48"/>
      <c r="AE134" s="48"/>
      <c r="AF134" s="48"/>
      <c r="AG134" s="107"/>
      <c r="AH134" s="48" t="s">
        <v>225</v>
      </c>
      <c r="AI134" s="48" t="s">
        <v>203</v>
      </c>
      <c r="AJ134" s="48" t="s">
        <v>204</v>
      </c>
      <c r="AK134" s="48" t="s">
        <v>205</v>
      </c>
      <c r="AL134" s="48"/>
      <c r="AM134" s="104">
        <v>43818</v>
      </c>
      <c r="AN134" s="97" t="s">
        <v>224</v>
      </c>
      <c r="AO134" s="108" t="s">
        <v>53</v>
      </c>
      <c r="AP134" s="108" t="s">
        <v>223</v>
      </c>
      <c r="AQ134" s="109"/>
      <c r="AR134" s="192">
        <v>0.6</v>
      </c>
      <c r="AS134" s="110" t="s">
        <v>599</v>
      </c>
    </row>
    <row r="135" spans="1:45" s="41" customFormat="1" hidden="1" x14ac:dyDescent="0.2">
      <c r="A135" s="187" t="s">
        <v>253</v>
      </c>
      <c r="B135" s="187" t="s">
        <v>233</v>
      </c>
      <c r="C135" s="228" t="s">
        <v>2</v>
      </c>
      <c r="D135" s="228" t="s">
        <v>830</v>
      </c>
      <c r="E135" s="230">
        <v>60</v>
      </c>
      <c r="F135" s="228"/>
      <c r="G135" s="257">
        <v>43840</v>
      </c>
      <c r="H135" s="97" t="s">
        <v>224</v>
      </c>
      <c r="I135" s="101"/>
      <c r="J135" s="102"/>
      <c r="K135" s="53" t="s">
        <v>696</v>
      </c>
      <c r="L135" s="53" t="s">
        <v>696</v>
      </c>
      <c r="M135" s="53" t="s">
        <v>696</v>
      </c>
      <c r="N135" s="105">
        <v>43851</v>
      </c>
      <c r="O135" s="53"/>
      <c r="P135" s="105">
        <v>43860</v>
      </c>
      <c r="Q135" s="105">
        <v>43860</v>
      </c>
      <c r="R135" s="103">
        <f t="shared" si="31"/>
        <v>43840</v>
      </c>
      <c r="S135" s="104">
        <f t="shared" si="30"/>
        <v>43850</v>
      </c>
      <c r="T135" s="105">
        <v>43844</v>
      </c>
      <c r="U135" s="105">
        <v>43850</v>
      </c>
      <c r="V135" s="105"/>
      <c r="W135" s="105"/>
      <c r="X135" s="105"/>
      <c r="Y135" s="106" t="str">
        <f t="shared" si="32"/>
        <v>Y</v>
      </c>
      <c r="Z135" s="106">
        <f t="shared" si="33"/>
        <v>2</v>
      </c>
      <c r="AA135" s="48" t="s">
        <v>868</v>
      </c>
      <c r="AB135" s="48"/>
      <c r="AC135" s="56"/>
      <c r="AD135" s="48"/>
      <c r="AE135" s="48"/>
      <c r="AF135" s="48"/>
      <c r="AG135" s="107"/>
      <c r="AH135" s="48" t="s">
        <v>234</v>
      </c>
      <c r="AI135" s="48" t="s">
        <v>203</v>
      </c>
      <c r="AJ135" s="48" t="s">
        <v>204</v>
      </c>
      <c r="AK135" s="48" t="s">
        <v>205</v>
      </c>
      <c r="AL135" s="48" t="s">
        <v>228</v>
      </c>
      <c r="AM135" s="104">
        <v>43819</v>
      </c>
      <c r="AN135" s="97" t="s">
        <v>224</v>
      </c>
      <c r="AO135" s="108" t="s">
        <v>53</v>
      </c>
      <c r="AP135" s="108" t="s">
        <v>233</v>
      </c>
      <c r="AQ135" s="109"/>
      <c r="AR135" s="192">
        <v>0.6</v>
      </c>
      <c r="AS135" s="110" t="s">
        <v>601</v>
      </c>
    </row>
    <row r="136" spans="1:45" s="41" customFormat="1" hidden="1" x14ac:dyDescent="0.2">
      <c r="A136" s="187" t="s">
        <v>253</v>
      </c>
      <c r="B136" s="187" t="s">
        <v>239</v>
      </c>
      <c r="C136" s="228" t="s">
        <v>2</v>
      </c>
      <c r="D136" s="228" t="s">
        <v>720</v>
      </c>
      <c r="E136" s="230">
        <v>60</v>
      </c>
      <c r="F136" s="228"/>
      <c r="G136" s="257">
        <v>43843</v>
      </c>
      <c r="H136" s="97" t="s">
        <v>224</v>
      </c>
      <c r="I136" s="101"/>
      <c r="J136" s="102"/>
      <c r="K136" s="53" t="s">
        <v>696</v>
      </c>
      <c r="L136" s="53" t="s">
        <v>696</v>
      </c>
      <c r="M136" s="53" t="s">
        <v>696</v>
      </c>
      <c r="N136" s="105">
        <v>43851</v>
      </c>
      <c r="O136" s="53"/>
      <c r="P136" s="105">
        <v>43860</v>
      </c>
      <c r="Q136" s="105">
        <v>43860</v>
      </c>
      <c r="R136" s="103">
        <f t="shared" si="31"/>
        <v>43843</v>
      </c>
      <c r="S136" s="104">
        <f t="shared" si="30"/>
        <v>43850</v>
      </c>
      <c r="T136" s="105">
        <v>43850</v>
      </c>
      <c r="U136" s="105"/>
      <c r="V136" s="105"/>
      <c r="W136" s="105"/>
      <c r="X136" s="105"/>
      <c r="Y136" s="106" t="str">
        <f t="shared" si="32"/>
        <v>Y</v>
      </c>
      <c r="Z136" s="106">
        <f t="shared" si="33"/>
        <v>1</v>
      </c>
      <c r="AA136" s="48" t="s">
        <v>869</v>
      </c>
      <c r="AB136" s="48"/>
      <c r="AC136" s="56"/>
      <c r="AD136" s="48"/>
      <c r="AE136" s="48"/>
      <c r="AF136" s="53"/>
      <c r="AG136" s="107"/>
      <c r="AH136" s="48" t="s">
        <v>240</v>
      </c>
      <c r="AI136" s="48" t="s">
        <v>203</v>
      </c>
      <c r="AJ136" s="48" t="s">
        <v>204</v>
      </c>
      <c r="AK136" s="48" t="s">
        <v>205</v>
      </c>
      <c r="AL136" s="48"/>
      <c r="AM136" s="104">
        <v>43822</v>
      </c>
      <c r="AN136" s="127" t="s">
        <v>224</v>
      </c>
      <c r="AO136" s="108" t="s">
        <v>53</v>
      </c>
      <c r="AP136" s="108" t="s">
        <v>239</v>
      </c>
      <c r="AQ136" s="109"/>
      <c r="AR136" s="192">
        <v>0.6</v>
      </c>
      <c r="AS136" s="110" t="s">
        <v>602</v>
      </c>
    </row>
    <row r="137" spans="1:45" s="41" customFormat="1" ht="25.5" x14ac:dyDescent="0.2">
      <c r="A137" s="275" t="s">
        <v>253</v>
      </c>
      <c r="B137" s="275" t="s">
        <v>229</v>
      </c>
      <c r="C137" s="127" t="s">
        <v>59</v>
      </c>
      <c r="D137" s="272" t="s">
        <v>230</v>
      </c>
      <c r="E137" s="264">
        <v>30</v>
      </c>
      <c r="F137" s="228"/>
      <c r="G137" s="128" t="s">
        <v>79</v>
      </c>
      <c r="H137" s="262" t="s">
        <v>50</v>
      </c>
      <c r="I137" s="101"/>
      <c r="J137" s="102"/>
      <c r="K137" s="53"/>
      <c r="L137" s="53"/>
      <c r="M137" s="53"/>
      <c r="N137" s="53"/>
      <c r="O137" s="53"/>
      <c r="P137" s="53"/>
      <c r="Q137" s="53"/>
      <c r="R137" s="103" t="str">
        <f t="shared" si="31"/>
        <v>NA</v>
      </c>
      <c r="S137" s="104" t="str">
        <f t="shared" si="30"/>
        <v>NA</v>
      </c>
      <c r="T137" s="105"/>
      <c r="U137" s="105"/>
      <c r="V137" s="105"/>
      <c r="W137" s="105"/>
      <c r="X137" s="105"/>
      <c r="Y137" s="106" t="str">
        <f t="shared" si="32"/>
        <v>N</v>
      </c>
      <c r="Z137" s="106">
        <f t="shared" si="33"/>
        <v>0</v>
      </c>
      <c r="AA137" s="48"/>
      <c r="AB137" s="48"/>
      <c r="AC137" s="56"/>
      <c r="AD137" s="53" t="s">
        <v>79</v>
      </c>
      <c r="AE137" s="53" t="s">
        <v>79</v>
      </c>
      <c r="AF137" s="48"/>
      <c r="AG137" s="107"/>
      <c r="AH137" s="48" t="s">
        <v>220</v>
      </c>
      <c r="AI137" s="48" t="s">
        <v>203</v>
      </c>
      <c r="AJ137" s="48" t="s">
        <v>204</v>
      </c>
      <c r="AK137" s="48" t="s">
        <v>205</v>
      </c>
      <c r="AL137" s="48" t="s">
        <v>228</v>
      </c>
      <c r="AM137" s="104" t="s">
        <v>79</v>
      </c>
      <c r="AN137" s="97" t="s">
        <v>77</v>
      </c>
      <c r="AO137" s="108" t="s">
        <v>53</v>
      </c>
      <c r="AP137" s="108" t="s">
        <v>231</v>
      </c>
      <c r="AQ137" s="109" t="s">
        <v>232</v>
      </c>
      <c r="AR137" s="108"/>
      <c r="AS137" s="110" t="s">
        <v>601</v>
      </c>
    </row>
    <row r="138" spans="1:45" s="41" customFormat="1" ht="25.5" x14ac:dyDescent="0.2">
      <c r="A138" s="273" t="s">
        <v>253</v>
      </c>
      <c r="B138" s="273" t="s">
        <v>569</v>
      </c>
      <c r="C138" s="127" t="s">
        <v>59</v>
      </c>
      <c r="D138" s="272" t="s">
        <v>658</v>
      </c>
      <c r="E138" s="264">
        <v>60</v>
      </c>
      <c r="F138" s="228"/>
      <c r="G138" s="128" t="s">
        <v>79</v>
      </c>
      <c r="H138" s="262" t="s">
        <v>50</v>
      </c>
      <c r="I138" s="101"/>
      <c r="J138" s="102"/>
      <c r="K138" s="53"/>
      <c r="L138" s="53"/>
      <c r="M138" s="53"/>
      <c r="N138" s="53"/>
      <c r="O138" s="53"/>
      <c r="P138" s="53"/>
      <c r="Q138" s="53"/>
      <c r="R138" s="103" t="str">
        <f t="shared" si="31"/>
        <v>NA</v>
      </c>
      <c r="S138" s="104" t="str">
        <f t="shared" si="30"/>
        <v>NA</v>
      </c>
      <c r="T138" s="105"/>
      <c r="U138" s="105"/>
      <c r="V138" s="105"/>
      <c r="W138" s="105"/>
      <c r="X138" s="105"/>
      <c r="Y138" s="106" t="str">
        <f t="shared" si="32"/>
        <v>N</v>
      </c>
      <c r="Z138" s="106">
        <f t="shared" si="33"/>
        <v>0</v>
      </c>
      <c r="AA138" s="48"/>
      <c r="AB138" s="48"/>
      <c r="AC138" s="56"/>
      <c r="AD138" s="53" t="s">
        <v>79</v>
      </c>
      <c r="AE138" s="53" t="s">
        <v>79</v>
      </c>
      <c r="AF138" s="48"/>
      <c r="AG138" s="107"/>
      <c r="AH138" s="48" t="s">
        <v>207</v>
      </c>
      <c r="AI138" s="48" t="s">
        <v>203</v>
      </c>
      <c r="AJ138" s="48" t="s">
        <v>204</v>
      </c>
      <c r="AK138" s="48" t="s">
        <v>205</v>
      </c>
      <c r="AL138" s="48" t="s">
        <v>208</v>
      </c>
      <c r="AM138" s="104" t="s">
        <v>79</v>
      </c>
      <c r="AN138" s="97" t="s">
        <v>77</v>
      </c>
      <c r="AO138" s="108" t="s">
        <v>82</v>
      </c>
      <c r="AP138" s="108" t="s">
        <v>206</v>
      </c>
      <c r="AQ138" s="109" t="s">
        <v>652</v>
      </c>
      <c r="AR138" s="108"/>
      <c r="AS138" s="110" t="s">
        <v>596</v>
      </c>
    </row>
    <row r="139" spans="1:45" s="41" customFormat="1" ht="12.75" customHeight="1" x14ac:dyDescent="0.2">
      <c r="A139" s="272" t="s">
        <v>253</v>
      </c>
      <c r="B139" s="272" t="s">
        <v>247</v>
      </c>
      <c r="C139" s="127" t="s">
        <v>59</v>
      </c>
      <c r="D139" s="127" t="s">
        <v>248</v>
      </c>
      <c r="E139" s="127">
        <v>60</v>
      </c>
      <c r="F139" s="228"/>
      <c r="G139" s="128" t="s">
        <v>79</v>
      </c>
      <c r="H139" s="262" t="s">
        <v>50</v>
      </c>
      <c r="I139" s="101"/>
      <c r="J139" s="102"/>
      <c r="K139" s="53"/>
      <c r="L139" s="53"/>
      <c r="M139" s="53"/>
      <c r="N139" s="53"/>
      <c r="O139" s="53"/>
      <c r="P139" s="53"/>
      <c r="Q139" s="53"/>
      <c r="R139" s="103" t="str">
        <f t="shared" si="31"/>
        <v>NA</v>
      </c>
      <c r="S139" s="104" t="str">
        <f t="shared" si="30"/>
        <v>NA</v>
      </c>
      <c r="T139" s="105"/>
      <c r="U139" s="105"/>
      <c r="V139" s="105"/>
      <c r="W139" s="105"/>
      <c r="X139" s="105"/>
      <c r="Y139" s="106" t="str">
        <f t="shared" si="32"/>
        <v>N</v>
      </c>
      <c r="Z139" s="106">
        <f t="shared" si="33"/>
        <v>0</v>
      </c>
      <c r="AA139" s="48"/>
      <c r="AB139" s="48"/>
      <c r="AC139" s="56"/>
      <c r="AD139" s="53" t="s">
        <v>79</v>
      </c>
      <c r="AE139" s="53" t="s">
        <v>79</v>
      </c>
      <c r="AF139" s="48"/>
      <c r="AG139" s="107"/>
      <c r="AH139" s="48"/>
      <c r="AI139" s="48"/>
      <c r="AJ139" s="48"/>
      <c r="AK139" s="48"/>
      <c r="AL139" s="48"/>
      <c r="AM139" s="104" t="s">
        <v>79</v>
      </c>
      <c r="AN139" s="97" t="s">
        <v>77</v>
      </c>
      <c r="AO139" s="108" t="s">
        <v>53</v>
      </c>
      <c r="AP139" s="108" t="s">
        <v>247</v>
      </c>
      <c r="AQ139" s="109"/>
      <c r="AR139" s="108"/>
      <c r="AS139" s="110" t="s">
        <v>606</v>
      </c>
    </row>
    <row r="140" spans="1:45" s="41" customFormat="1" hidden="1" x14ac:dyDescent="0.2">
      <c r="A140" s="262" t="s">
        <v>254</v>
      </c>
      <c r="B140" s="262" t="s">
        <v>274</v>
      </c>
      <c r="C140" s="127" t="s">
        <v>2</v>
      </c>
      <c r="D140" s="263" t="s">
        <v>642</v>
      </c>
      <c r="E140" s="264">
        <v>60</v>
      </c>
      <c r="F140" s="228"/>
      <c r="G140" s="128" t="s">
        <v>79</v>
      </c>
      <c r="H140" s="127" t="s">
        <v>273</v>
      </c>
      <c r="I140" s="101"/>
      <c r="J140" s="102"/>
      <c r="K140" s="53"/>
      <c r="L140" s="53"/>
      <c r="M140" s="53"/>
      <c r="N140" s="53"/>
      <c r="O140" s="53"/>
      <c r="P140" s="53"/>
      <c r="Q140" s="53"/>
      <c r="R140" s="103" t="str">
        <f t="shared" si="31"/>
        <v>NA</v>
      </c>
      <c r="S140" s="104" t="str">
        <f t="shared" si="30"/>
        <v>NA</v>
      </c>
      <c r="T140" s="105"/>
      <c r="U140" s="105"/>
      <c r="V140" s="105"/>
      <c r="W140" s="105"/>
      <c r="X140" s="105"/>
      <c r="Y140" s="106" t="str">
        <f t="shared" si="32"/>
        <v>N</v>
      </c>
      <c r="Z140" s="106">
        <f t="shared" si="33"/>
        <v>0</v>
      </c>
      <c r="AA140" s="48"/>
      <c r="AB140" s="48"/>
      <c r="AC140" s="56"/>
      <c r="AD140" s="48"/>
      <c r="AE140" s="48"/>
      <c r="AF140" s="53"/>
      <c r="AG140" s="107"/>
      <c r="AH140" s="48" t="s">
        <v>275</v>
      </c>
      <c r="AI140" s="48" t="s">
        <v>259</v>
      </c>
      <c r="AJ140" s="48" t="s">
        <v>260</v>
      </c>
      <c r="AK140" s="48" t="s">
        <v>205</v>
      </c>
      <c r="AL140" s="48"/>
      <c r="AM140" s="104">
        <v>43819</v>
      </c>
      <c r="AN140" s="127" t="s">
        <v>273</v>
      </c>
      <c r="AO140" s="108" t="s">
        <v>53</v>
      </c>
      <c r="AP140" s="108" t="s">
        <v>276</v>
      </c>
      <c r="AQ140" s="109"/>
      <c r="AR140" s="108"/>
      <c r="AS140" s="110" t="s">
        <v>609</v>
      </c>
    </row>
    <row r="141" spans="1:45" s="41" customFormat="1" ht="25.5" hidden="1" x14ac:dyDescent="0.2">
      <c r="A141" s="187" t="s">
        <v>254</v>
      </c>
      <c r="B141" s="187" t="s">
        <v>268</v>
      </c>
      <c r="C141" s="228" t="s">
        <v>2</v>
      </c>
      <c r="D141" s="232" t="s">
        <v>702</v>
      </c>
      <c r="E141" s="230">
        <v>60</v>
      </c>
      <c r="F141" s="228" t="s">
        <v>269</v>
      </c>
      <c r="G141" s="257" t="s">
        <v>79</v>
      </c>
      <c r="H141" s="97" t="s">
        <v>273</v>
      </c>
      <c r="I141" s="101"/>
      <c r="J141" s="102"/>
      <c r="K141" s="53"/>
      <c r="L141" s="53"/>
      <c r="M141" s="53"/>
      <c r="N141" s="53"/>
      <c r="O141" s="53"/>
      <c r="P141" s="53"/>
      <c r="Q141" s="53"/>
      <c r="R141" s="103" t="str">
        <f t="shared" si="31"/>
        <v>NA</v>
      </c>
      <c r="S141" s="104" t="str">
        <f t="shared" si="30"/>
        <v>NA</v>
      </c>
      <c r="T141" s="105"/>
      <c r="U141" s="105"/>
      <c r="V141" s="105"/>
      <c r="W141" s="105"/>
      <c r="X141" s="105"/>
      <c r="Y141" s="106" t="str">
        <f t="shared" si="32"/>
        <v>N</v>
      </c>
      <c r="Z141" s="106">
        <f t="shared" si="33"/>
        <v>0</v>
      </c>
      <c r="AA141" s="48"/>
      <c r="AB141" s="48"/>
      <c r="AC141" s="56"/>
      <c r="AD141" s="48"/>
      <c r="AE141" s="48"/>
      <c r="AF141" s="48"/>
      <c r="AG141" s="107"/>
      <c r="AH141" s="48" t="s">
        <v>271</v>
      </c>
      <c r="AI141" s="48" t="s">
        <v>259</v>
      </c>
      <c r="AJ141" s="48" t="s">
        <v>260</v>
      </c>
      <c r="AK141" s="48" t="s">
        <v>205</v>
      </c>
      <c r="AL141" s="48"/>
      <c r="AM141" s="104">
        <v>43808</v>
      </c>
      <c r="AN141" s="97" t="s">
        <v>273</v>
      </c>
      <c r="AO141" s="108" t="s">
        <v>82</v>
      </c>
      <c r="AP141" s="108" t="s">
        <v>272</v>
      </c>
      <c r="AQ141" s="109"/>
      <c r="AR141" s="143"/>
      <c r="AS141" s="110" t="s">
        <v>608</v>
      </c>
    </row>
    <row r="142" spans="1:45" s="41" customFormat="1" hidden="1" x14ac:dyDescent="0.2">
      <c r="A142" s="262" t="s">
        <v>254</v>
      </c>
      <c r="B142" s="262" t="s">
        <v>268</v>
      </c>
      <c r="C142" s="127" t="s">
        <v>3</v>
      </c>
      <c r="D142" s="263" t="s">
        <v>553</v>
      </c>
      <c r="E142" s="264">
        <v>60</v>
      </c>
      <c r="F142" s="228" t="s">
        <v>269</v>
      </c>
      <c r="G142" s="128" t="s">
        <v>79</v>
      </c>
      <c r="H142" s="127" t="s">
        <v>270</v>
      </c>
      <c r="I142" s="101"/>
      <c r="J142" s="102"/>
      <c r="K142" s="53"/>
      <c r="L142" s="53"/>
      <c r="M142" s="53"/>
      <c r="N142" s="53"/>
      <c r="O142" s="53"/>
      <c r="P142" s="53"/>
      <c r="Q142" s="53"/>
      <c r="R142" s="103" t="str">
        <f t="shared" si="31"/>
        <v>NA</v>
      </c>
      <c r="S142" s="104" t="str">
        <f t="shared" si="30"/>
        <v>NA</v>
      </c>
      <c r="T142" s="105"/>
      <c r="U142" s="105"/>
      <c r="V142" s="105"/>
      <c r="W142" s="105"/>
      <c r="X142" s="105"/>
      <c r="Y142" s="106" t="str">
        <f t="shared" si="32"/>
        <v>N</v>
      </c>
      <c r="Z142" s="106">
        <f t="shared" si="33"/>
        <v>0</v>
      </c>
      <c r="AA142" s="48"/>
      <c r="AB142" s="48"/>
      <c r="AC142" s="56"/>
      <c r="AD142" s="48"/>
      <c r="AE142" s="48"/>
      <c r="AF142" s="48"/>
      <c r="AG142" s="107"/>
      <c r="AH142" s="48" t="s">
        <v>271</v>
      </c>
      <c r="AI142" s="48" t="s">
        <v>259</v>
      </c>
      <c r="AJ142" s="48" t="s">
        <v>260</v>
      </c>
      <c r="AK142" s="48" t="s">
        <v>205</v>
      </c>
      <c r="AL142" s="48"/>
      <c r="AM142" s="104">
        <v>43808</v>
      </c>
      <c r="AN142" s="97" t="s">
        <v>270</v>
      </c>
      <c r="AO142" s="108" t="s">
        <v>82</v>
      </c>
      <c r="AP142" s="108" t="s">
        <v>272</v>
      </c>
      <c r="AQ142" s="109"/>
      <c r="AR142" s="113"/>
      <c r="AS142" s="110" t="s">
        <v>608</v>
      </c>
    </row>
    <row r="143" spans="1:45" s="41" customFormat="1" ht="51" hidden="1" x14ac:dyDescent="0.2">
      <c r="A143" s="278" t="s">
        <v>254</v>
      </c>
      <c r="B143" s="278" t="s">
        <v>548</v>
      </c>
      <c r="C143" s="127" t="s">
        <v>3</v>
      </c>
      <c r="D143" s="272" t="s">
        <v>704</v>
      </c>
      <c r="E143" s="264">
        <v>90</v>
      </c>
      <c r="F143" s="228"/>
      <c r="G143" s="128" t="s">
        <v>79</v>
      </c>
      <c r="H143" s="127" t="s">
        <v>270</v>
      </c>
      <c r="I143" s="101"/>
      <c r="J143" s="102"/>
      <c r="K143" s="53"/>
      <c r="L143" s="53"/>
      <c r="M143" s="53"/>
      <c r="N143" s="53"/>
      <c r="O143" s="53"/>
      <c r="P143" s="53"/>
      <c r="Q143" s="53"/>
      <c r="R143" s="103" t="str">
        <f t="shared" si="31"/>
        <v>NA</v>
      </c>
      <c r="S143" s="104" t="str">
        <f t="shared" si="30"/>
        <v>NA</v>
      </c>
      <c r="T143" s="105"/>
      <c r="U143" s="105"/>
      <c r="V143" s="105"/>
      <c r="W143" s="105"/>
      <c r="X143" s="105"/>
      <c r="Y143" s="106" t="str">
        <f t="shared" si="32"/>
        <v>N</v>
      </c>
      <c r="Z143" s="106">
        <f t="shared" si="33"/>
        <v>0</v>
      </c>
      <c r="AA143" s="48"/>
      <c r="AB143" s="53"/>
      <c r="AC143" s="56"/>
      <c r="AD143" s="48"/>
      <c r="AE143" s="48"/>
      <c r="AF143" s="48"/>
      <c r="AG143" s="107"/>
      <c r="AH143" s="48" t="s">
        <v>275</v>
      </c>
      <c r="AI143" s="48" t="s">
        <v>259</v>
      </c>
      <c r="AJ143" s="48" t="s">
        <v>260</v>
      </c>
      <c r="AK143" s="48" t="s">
        <v>205</v>
      </c>
      <c r="AL143" s="48"/>
      <c r="AM143" s="104">
        <v>43810</v>
      </c>
      <c r="AN143" s="97" t="s">
        <v>270</v>
      </c>
      <c r="AO143" s="108" t="s">
        <v>53</v>
      </c>
      <c r="AP143" s="108" t="s">
        <v>276</v>
      </c>
      <c r="AQ143" s="109"/>
      <c r="AR143" s="113"/>
      <c r="AS143" s="110" t="s">
        <v>609</v>
      </c>
    </row>
    <row r="144" spans="1:45" s="41" customFormat="1" hidden="1" x14ac:dyDescent="0.2">
      <c r="A144" s="262" t="s">
        <v>254</v>
      </c>
      <c r="B144" s="262" t="s">
        <v>255</v>
      </c>
      <c r="C144" s="127" t="s">
        <v>3</v>
      </c>
      <c r="D144" s="127" t="s">
        <v>256</v>
      </c>
      <c r="E144" s="127">
        <v>60</v>
      </c>
      <c r="F144" s="228"/>
      <c r="G144" s="128" t="s">
        <v>79</v>
      </c>
      <c r="H144" s="127" t="s">
        <v>257</v>
      </c>
      <c r="I144" s="101" t="s">
        <v>50</v>
      </c>
      <c r="J144" s="102"/>
      <c r="K144" s="53"/>
      <c r="L144" s="53"/>
      <c r="M144" s="53"/>
      <c r="N144" s="53"/>
      <c r="O144" s="53"/>
      <c r="P144" s="53"/>
      <c r="Q144" s="53"/>
      <c r="R144" s="103" t="str">
        <f t="shared" si="31"/>
        <v>NA</v>
      </c>
      <c r="S144" s="104" t="str">
        <f t="shared" si="30"/>
        <v>NA</v>
      </c>
      <c r="T144" s="105"/>
      <c r="U144" s="105"/>
      <c r="V144" s="105"/>
      <c r="W144" s="105"/>
      <c r="X144" s="105"/>
      <c r="Y144" s="106" t="str">
        <f t="shared" si="32"/>
        <v>N</v>
      </c>
      <c r="Z144" s="106">
        <f t="shared" si="33"/>
        <v>0</v>
      </c>
      <c r="AA144" s="48"/>
      <c r="AB144" s="48"/>
      <c r="AC144" s="56"/>
      <c r="AD144" s="48"/>
      <c r="AE144" s="48"/>
      <c r="AF144" s="48"/>
      <c r="AG144" s="107"/>
      <c r="AH144" s="48" t="s">
        <v>258</v>
      </c>
      <c r="AI144" s="48" t="s">
        <v>259</v>
      </c>
      <c r="AJ144" s="48" t="s">
        <v>260</v>
      </c>
      <c r="AK144" s="48" t="s">
        <v>205</v>
      </c>
      <c r="AL144" s="48" t="s">
        <v>261</v>
      </c>
      <c r="AM144" s="104">
        <v>43817</v>
      </c>
      <c r="AN144" s="97" t="s">
        <v>257</v>
      </c>
      <c r="AO144" s="108" t="s">
        <v>53</v>
      </c>
      <c r="AP144" s="108" t="s">
        <v>262</v>
      </c>
      <c r="AQ144" s="109"/>
      <c r="AR144" s="143"/>
      <c r="AS144" s="110" t="s">
        <v>607</v>
      </c>
    </row>
    <row r="145" spans="1:45" s="41" customFormat="1" hidden="1" x14ac:dyDescent="0.2">
      <c r="A145" s="263" t="s">
        <v>254</v>
      </c>
      <c r="B145" s="263" t="s">
        <v>255</v>
      </c>
      <c r="C145" s="127" t="s">
        <v>2</v>
      </c>
      <c r="D145" s="263" t="s">
        <v>264</v>
      </c>
      <c r="E145" s="264">
        <v>45</v>
      </c>
      <c r="F145" s="228"/>
      <c r="G145" s="128" t="s">
        <v>79</v>
      </c>
      <c r="H145" s="127" t="s">
        <v>265</v>
      </c>
      <c r="I145" s="101"/>
      <c r="J145" s="102"/>
      <c r="K145" s="53"/>
      <c r="L145" s="53"/>
      <c r="M145" s="53"/>
      <c r="N145" s="53"/>
      <c r="O145" s="53"/>
      <c r="P145" s="53"/>
      <c r="Q145" s="53"/>
      <c r="R145" s="103" t="str">
        <f t="shared" si="31"/>
        <v>NA</v>
      </c>
      <c r="S145" s="104" t="str">
        <f t="shared" si="30"/>
        <v>NA</v>
      </c>
      <c r="T145" s="105"/>
      <c r="U145" s="105"/>
      <c r="V145" s="105"/>
      <c r="W145" s="105"/>
      <c r="X145" s="105"/>
      <c r="Y145" s="106" t="str">
        <f t="shared" si="32"/>
        <v>N</v>
      </c>
      <c r="Z145" s="106">
        <f t="shared" si="33"/>
        <v>0</v>
      </c>
      <c r="AA145" s="69"/>
      <c r="AB145" s="48"/>
      <c r="AC145" s="56"/>
      <c r="AD145" s="48"/>
      <c r="AE145" s="48"/>
      <c r="AF145" s="48"/>
      <c r="AG145" s="107"/>
      <c r="AH145" s="48" t="s">
        <v>258</v>
      </c>
      <c r="AI145" s="48" t="s">
        <v>259</v>
      </c>
      <c r="AJ145" s="48" t="s">
        <v>260</v>
      </c>
      <c r="AK145" s="48" t="s">
        <v>205</v>
      </c>
      <c r="AL145" s="48" t="s">
        <v>266</v>
      </c>
      <c r="AM145" s="104">
        <v>43825</v>
      </c>
      <c r="AN145" s="97" t="s">
        <v>265</v>
      </c>
      <c r="AO145" s="108" t="s">
        <v>53</v>
      </c>
      <c r="AP145" s="108" t="s">
        <v>262</v>
      </c>
      <c r="AQ145" s="109"/>
      <c r="AR145" s="143"/>
      <c r="AS145" s="110" t="s">
        <v>607</v>
      </c>
    </row>
    <row r="146" spans="1:45" s="41" customFormat="1" hidden="1" x14ac:dyDescent="0.2">
      <c r="A146" s="262" t="s">
        <v>254</v>
      </c>
      <c r="B146" s="262" t="s">
        <v>255</v>
      </c>
      <c r="C146" s="127" t="s">
        <v>59</v>
      </c>
      <c r="D146" s="263" t="s">
        <v>263</v>
      </c>
      <c r="E146" s="264">
        <v>60</v>
      </c>
      <c r="F146" s="228"/>
      <c r="G146" s="128" t="s">
        <v>79</v>
      </c>
      <c r="H146" s="127" t="s">
        <v>281</v>
      </c>
      <c r="I146" s="101"/>
      <c r="J146" s="102"/>
      <c r="K146" s="53" t="s">
        <v>79</v>
      </c>
      <c r="L146" s="53" t="s">
        <v>79</v>
      </c>
      <c r="M146" s="53" t="s">
        <v>79</v>
      </c>
      <c r="N146" s="53" t="s">
        <v>79</v>
      </c>
      <c r="O146" s="53" t="s">
        <v>79</v>
      </c>
      <c r="P146" s="53" t="s">
        <v>79</v>
      </c>
      <c r="Q146" s="53" t="s">
        <v>79</v>
      </c>
      <c r="R146" s="103" t="str">
        <f t="shared" si="31"/>
        <v>NA</v>
      </c>
      <c r="S146" s="104" t="str">
        <f t="shared" si="30"/>
        <v>NA</v>
      </c>
      <c r="T146" s="105"/>
      <c r="U146" s="105"/>
      <c r="V146" s="105"/>
      <c r="W146" s="105"/>
      <c r="X146" s="105"/>
      <c r="Y146" s="106" t="str">
        <f t="shared" si="32"/>
        <v>N</v>
      </c>
      <c r="Z146" s="106">
        <f t="shared" si="33"/>
        <v>0</v>
      </c>
      <c r="AA146" s="48"/>
      <c r="AB146" s="48"/>
      <c r="AC146" s="56"/>
      <c r="AD146" s="53"/>
      <c r="AE146" s="53"/>
      <c r="AF146" s="48"/>
      <c r="AG146" s="107"/>
      <c r="AH146" s="48" t="s">
        <v>258</v>
      </c>
      <c r="AI146" s="48" t="s">
        <v>259</v>
      </c>
      <c r="AJ146" s="48" t="s">
        <v>260</v>
      </c>
      <c r="AK146" s="48" t="s">
        <v>205</v>
      </c>
      <c r="AL146" s="48"/>
      <c r="AM146" s="104">
        <v>43812</v>
      </c>
      <c r="AN146" s="97" t="s">
        <v>50</v>
      </c>
      <c r="AO146" s="108" t="s">
        <v>53</v>
      </c>
      <c r="AP146" s="108" t="s">
        <v>262</v>
      </c>
      <c r="AQ146" s="109" t="s">
        <v>918</v>
      </c>
      <c r="AR146" s="113"/>
      <c r="AS146" s="110" t="s">
        <v>607</v>
      </c>
    </row>
    <row r="147" spans="1:45" s="41" customFormat="1" hidden="1" x14ac:dyDescent="0.2">
      <c r="A147" s="263" t="s">
        <v>254</v>
      </c>
      <c r="B147" s="263" t="s">
        <v>548</v>
      </c>
      <c r="C147" s="127" t="s">
        <v>59</v>
      </c>
      <c r="D147" s="263" t="s">
        <v>566</v>
      </c>
      <c r="E147" s="264">
        <v>90</v>
      </c>
      <c r="F147" s="228"/>
      <c r="G147" s="128" t="s">
        <v>79</v>
      </c>
      <c r="H147" s="127" t="s">
        <v>281</v>
      </c>
      <c r="I147" s="101"/>
      <c r="J147" s="102"/>
      <c r="K147" s="53" t="s">
        <v>79</v>
      </c>
      <c r="L147" s="53" t="s">
        <v>79</v>
      </c>
      <c r="M147" s="53" t="s">
        <v>79</v>
      </c>
      <c r="N147" s="53" t="s">
        <v>79</v>
      </c>
      <c r="O147" s="53" t="s">
        <v>79</v>
      </c>
      <c r="P147" s="53" t="s">
        <v>79</v>
      </c>
      <c r="Q147" s="53" t="s">
        <v>79</v>
      </c>
      <c r="R147" s="103" t="str">
        <f t="shared" si="31"/>
        <v>NA</v>
      </c>
      <c r="S147" s="104" t="str">
        <f t="shared" si="30"/>
        <v>NA</v>
      </c>
      <c r="T147" s="105"/>
      <c r="U147" s="105"/>
      <c r="V147" s="105"/>
      <c r="W147" s="105"/>
      <c r="X147" s="105"/>
      <c r="Y147" s="106" t="str">
        <f t="shared" si="32"/>
        <v>N</v>
      </c>
      <c r="Z147" s="106">
        <f t="shared" si="33"/>
        <v>0</v>
      </c>
      <c r="AA147" s="48"/>
      <c r="AB147" s="48"/>
      <c r="AC147" s="56"/>
      <c r="AD147" s="53"/>
      <c r="AE147" s="53"/>
      <c r="AF147" s="48"/>
      <c r="AG147" s="107"/>
      <c r="AH147" s="48" t="s">
        <v>275</v>
      </c>
      <c r="AI147" s="48" t="s">
        <v>259</v>
      </c>
      <c r="AJ147" s="48" t="s">
        <v>260</v>
      </c>
      <c r="AK147" s="48" t="s">
        <v>205</v>
      </c>
      <c r="AL147" s="48"/>
      <c r="AM147" s="104">
        <v>43810</v>
      </c>
      <c r="AN147" s="97" t="s">
        <v>50</v>
      </c>
      <c r="AO147" s="108" t="s">
        <v>53</v>
      </c>
      <c r="AP147" s="108" t="s">
        <v>276</v>
      </c>
      <c r="AQ147" s="109" t="s">
        <v>918</v>
      </c>
      <c r="AR147" s="143"/>
      <c r="AS147" s="110" t="s">
        <v>609</v>
      </c>
    </row>
    <row r="148" spans="1:45" s="41" customFormat="1" hidden="1" x14ac:dyDescent="0.2">
      <c r="A148" s="263" t="s">
        <v>254</v>
      </c>
      <c r="B148" s="263" t="s">
        <v>255</v>
      </c>
      <c r="C148" s="127" t="s">
        <v>70</v>
      </c>
      <c r="D148" s="263" t="s">
        <v>267</v>
      </c>
      <c r="E148" s="264">
        <v>60</v>
      </c>
      <c r="F148" s="228"/>
      <c r="G148" s="128" t="s">
        <v>79</v>
      </c>
      <c r="H148" s="127" t="s">
        <v>100</v>
      </c>
      <c r="I148" s="101" t="s">
        <v>176</v>
      </c>
      <c r="J148" s="102"/>
      <c r="K148" s="53" t="s">
        <v>79</v>
      </c>
      <c r="L148" s="53" t="s">
        <v>79</v>
      </c>
      <c r="M148" s="53" t="s">
        <v>79</v>
      </c>
      <c r="N148" s="105">
        <v>43864</v>
      </c>
      <c r="O148" s="53" t="s">
        <v>79</v>
      </c>
      <c r="P148" s="105">
        <v>43864</v>
      </c>
      <c r="Q148" s="105">
        <v>43864</v>
      </c>
      <c r="R148" s="103" t="str">
        <f t="shared" si="31"/>
        <v>NA</v>
      </c>
      <c r="S148" s="104" t="str">
        <f t="shared" si="30"/>
        <v>NA</v>
      </c>
      <c r="T148" s="105"/>
      <c r="U148" s="105"/>
      <c r="V148" s="105"/>
      <c r="W148" s="105"/>
      <c r="X148" s="105"/>
      <c r="Y148" s="106" t="str">
        <f t="shared" si="32"/>
        <v>N</v>
      </c>
      <c r="Z148" s="106">
        <f t="shared" si="33"/>
        <v>0</v>
      </c>
      <c r="AA148" s="48"/>
      <c r="AB148" s="50"/>
      <c r="AC148" s="56"/>
      <c r="AD148" s="48"/>
      <c r="AE148" s="48"/>
      <c r="AF148" s="105"/>
      <c r="AG148" s="107"/>
      <c r="AH148" s="48" t="s">
        <v>258</v>
      </c>
      <c r="AI148" s="48" t="s">
        <v>259</v>
      </c>
      <c r="AJ148" s="48" t="s">
        <v>260</v>
      </c>
      <c r="AK148" s="48" t="s">
        <v>205</v>
      </c>
      <c r="AL148" s="48" t="s">
        <v>261</v>
      </c>
      <c r="AM148" s="104">
        <v>43819</v>
      </c>
      <c r="AN148" s="97" t="s">
        <v>100</v>
      </c>
      <c r="AO148" s="108" t="s">
        <v>53</v>
      </c>
      <c r="AP148" s="108" t="s">
        <v>262</v>
      </c>
      <c r="AQ148" s="109"/>
      <c r="AR148" s="113">
        <v>0.6</v>
      </c>
      <c r="AS148" s="110" t="s">
        <v>607</v>
      </c>
    </row>
    <row r="149" spans="1:45" s="41" customFormat="1" ht="36.75" hidden="1" customHeight="1" x14ac:dyDescent="0.2">
      <c r="A149" s="276" t="s">
        <v>254</v>
      </c>
      <c r="B149" s="276" t="s">
        <v>548</v>
      </c>
      <c r="C149" s="127" t="s">
        <v>70</v>
      </c>
      <c r="D149" s="272" t="s">
        <v>716</v>
      </c>
      <c r="E149" s="264">
        <v>90</v>
      </c>
      <c r="F149" s="228"/>
      <c r="G149" s="128" t="s">
        <v>79</v>
      </c>
      <c r="H149" s="127" t="s">
        <v>100</v>
      </c>
      <c r="I149" s="101"/>
      <c r="J149" s="102"/>
      <c r="K149" s="53"/>
      <c r="L149" s="53"/>
      <c r="M149" s="53"/>
      <c r="N149" s="53"/>
      <c r="O149" s="53"/>
      <c r="P149" s="53"/>
      <c r="Q149" s="53"/>
      <c r="R149" s="103" t="str">
        <f t="shared" si="31"/>
        <v>NA</v>
      </c>
      <c r="S149" s="104" t="str">
        <f t="shared" si="30"/>
        <v>NA</v>
      </c>
      <c r="T149" s="105"/>
      <c r="U149" s="105"/>
      <c r="V149" s="105"/>
      <c r="W149" s="105"/>
      <c r="X149" s="105"/>
      <c r="Y149" s="106" t="str">
        <f t="shared" si="32"/>
        <v>N</v>
      </c>
      <c r="Z149" s="106">
        <f t="shared" si="33"/>
        <v>0</v>
      </c>
      <c r="AA149" s="48"/>
      <c r="AB149" s="48"/>
      <c r="AC149" s="56"/>
      <c r="AD149" s="48"/>
      <c r="AE149" s="48"/>
      <c r="AF149" s="105"/>
      <c r="AG149" s="107"/>
      <c r="AH149" s="48" t="s">
        <v>275</v>
      </c>
      <c r="AI149" s="48" t="s">
        <v>259</v>
      </c>
      <c r="AJ149" s="48" t="s">
        <v>260</v>
      </c>
      <c r="AK149" s="48" t="s">
        <v>205</v>
      </c>
      <c r="AL149" s="48" t="s">
        <v>277</v>
      </c>
      <c r="AM149" s="104">
        <v>43818</v>
      </c>
      <c r="AN149" s="97" t="s">
        <v>100</v>
      </c>
      <c r="AO149" s="108" t="s">
        <v>53</v>
      </c>
      <c r="AP149" s="108" t="s">
        <v>276</v>
      </c>
      <c r="AQ149" s="109"/>
      <c r="AR149" s="113"/>
      <c r="AS149" s="110" t="s">
        <v>609</v>
      </c>
    </row>
    <row r="150" spans="1:45" s="41" customFormat="1" ht="25.5" hidden="1" x14ac:dyDescent="0.2">
      <c r="A150" s="263" t="s">
        <v>254</v>
      </c>
      <c r="B150" s="263" t="s">
        <v>268</v>
      </c>
      <c r="C150" s="127" t="s">
        <v>59</v>
      </c>
      <c r="D150" s="272" t="s">
        <v>562</v>
      </c>
      <c r="E150" s="264">
        <v>45</v>
      </c>
      <c r="F150" s="228"/>
      <c r="G150" s="128" t="s">
        <v>79</v>
      </c>
      <c r="H150" s="127" t="s">
        <v>281</v>
      </c>
      <c r="I150" s="101"/>
      <c r="J150" s="102"/>
      <c r="K150" s="53" t="s">
        <v>79</v>
      </c>
      <c r="L150" s="53" t="s">
        <v>79</v>
      </c>
      <c r="M150" s="53" t="s">
        <v>79</v>
      </c>
      <c r="N150" s="53" t="s">
        <v>79</v>
      </c>
      <c r="O150" s="53" t="s">
        <v>79</v>
      </c>
      <c r="P150" s="53" t="s">
        <v>79</v>
      </c>
      <c r="Q150" s="53" t="s">
        <v>79</v>
      </c>
      <c r="R150" s="103" t="str">
        <f t="shared" si="31"/>
        <v>NA</v>
      </c>
      <c r="S150" s="104" t="str">
        <f t="shared" si="30"/>
        <v>NA</v>
      </c>
      <c r="T150" s="105"/>
      <c r="U150" s="105"/>
      <c r="V150" s="105"/>
      <c r="W150" s="105"/>
      <c r="X150" s="105"/>
      <c r="Y150" s="106" t="str">
        <f t="shared" si="32"/>
        <v>N</v>
      </c>
      <c r="Z150" s="106">
        <f t="shared" si="33"/>
        <v>0</v>
      </c>
      <c r="AA150" s="48"/>
      <c r="AB150" s="48"/>
      <c r="AC150" s="56"/>
      <c r="AD150" s="53" t="s">
        <v>79</v>
      </c>
      <c r="AE150" s="53" t="s">
        <v>79</v>
      </c>
      <c r="AF150" s="48"/>
      <c r="AG150" s="107"/>
      <c r="AH150" s="48" t="s">
        <v>271</v>
      </c>
      <c r="AI150" s="48" t="s">
        <v>259</v>
      </c>
      <c r="AJ150" s="48"/>
      <c r="AK150" s="48"/>
      <c r="AL150" s="48"/>
      <c r="AM150" s="104" t="s">
        <v>79</v>
      </c>
      <c r="AN150" s="97" t="s">
        <v>77</v>
      </c>
      <c r="AO150" s="108" t="s">
        <v>82</v>
      </c>
      <c r="AP150" s="108" t="s">
        <v>272</v>
      </c>
      <c r="AQ150" s="109" t="s">
        <v>918</v>
      </c>
      <c r="AR150" s="108"/>
      <c r="AS150" s="110" t="s">
        <v>608</v>
      </c>
    </row>
    <row r="151" spans="1:45" s="41" customFormat="1" ht="25.5" hidden="1" x14ac:dyDescent="0.2">
      <c r="A151" s="231" t="s">
        <v>544</v>
      </c>
      <c r="B151" s="231" t="s">
        <v>544</v>
      </c>
      <c r="C151" s="228" t="s">
        <v>59</v>
      </c>
      <c r="D151" s="241" t="s">
        <v>855</v>
      </c>
      <c r="E151" s="230">
        <v>60</v>
      </c>
      <c r="F151" s="246"/>
      <c r="G151" s="257" t="s">
        <v>79</v>
      </c>
      <c r="H151" s="116" t="s">
        <v>50</v>
      </c>
      <c r="I151" s="101" t="s">
        <v>505</v>
      </c>
      <c r="J151" s="130"/>
      <c r="K151" s="105"/>
      <c r="L151" s="53"/>
      <c r="M151" s="53"/>
      <c r="N151" s="53"/>
      <c r="O151" s="53"/>
      <c r="P151" s="53"/>
      <c r="Q151" s="53"/>
      <c r="R151" s="103">
        <v>43812</v>
      </c>
      <c r="S151" s="104" t="s">
        <v>534</v>
      </c>
      <c r="T151" s="105"/>
      <c r="U151" s="105"/>
      <c r="V151" s="105"/>
      <c r="W151" s="105"/>
      <c r="X151" s="105"/>
      <c r="Y151" s="106" t="str">
        <f t="shared" si="32"/>
        <v>Y</v>
      </c>
      <c r="Z151" s="106">
        <f t="shared" si="33"/>
        <v>0</v>
      </c>
      <c r="AA151" s="48"/>
      <c r="AB151" s="55"/>
      <c r="AC151" s="117"/>
      <c r="AD151" s="53"/>
      <c r="AE151" s="53"/>
      <c r="AF151" s="55"/>
      <c r="AG151" s="107"/>
      <c r="AH151" s="55"/>
      <c r="AI151" s="55"/>
      <c r="AJ151" s="55"/>
      <c r="AK151" s="55"/>
      <c r="AL151" s="55"/>
      <c r="AM151" s="104" t="s">
        <v>534</v>
      </c>
      <c r="AN151" s="116" t="s">
        <v>50</v>
      </c>
      <c r="AO151" s="116"/>
      <c r="AP151" s="116"/>
      <c r="AQ151" s="109" t="s">
        <v>786</v>
      </c>
      <c r="AR151" s="116"/>
      <c r="AS151" s="101"/>
    </row>
    <row r="152" spans="1:45" s="41" customFormat="1" hidden="1" x14ac:dyDescent="0.2">
      <c r="A152" s="187" t="s">
        <v>634</v>
      </c>
      <c r="B152" s="187" t="s">
        <v>571</v>
      </c>
      <c r="C152" s="228" t="s">
        <v>3</v>
      </c>
      <c r="D152" s="241" t="s">
        <v>889</v>
      </c>
      <c r="E152" s="230">
        <v>60</v>
      </c>
      <c r="F152" s="246"/>
      <c r="G152" s="257">
        <v>43854</v>
      </c>
      <c r="H152" s="116" t="s">
        <v>159</v>
      </c>
      <c r="I152" s="101"/>
      <c r="J152" s="130"/>
      <c r="K152" s="105" t="s">
        <v>696</v>
      </c>
      <c r="L152" s="209" t="s">
        <v>696</v>
      </c>
      <c r="M152" s="53" t="s">
        <v>696</v>
      </c>
      <c r="N152" s="105">
        <v>43860</v>
      </c>
      <c r="O152" s="53"/>
      <c r="P152" s="105">
        <v>43865</v>
      </c>
      <c r="Q152" s="105">
        <v>43865</v>
      </c>
      <c r="R152" s="103">
        <f>G152</f>
        <v>43854</v>
      </c>
      <c r="S152" s="104">
        <f>IF(COUNT(T152:X152)&gt;0,MAX(T152:X152),G152)</f>
        <v>43854</v>
      </c>
      <c r="T152" s="105"/>
      <c r="U152" s="105"/>
      <c r="V152" s="105"/>
      <c r="W152" s="105"/>
      <c r="X152" s="105"/>
      <c r="Y152" s="106"/>
      <c r="Z152" s="106"/>
      <c r="AA152" s="48"/>
      <c r="AB152" s="55"/>
      <c r="AC152" s="117"/>
      <c r="AD152" s="55"/>
      <c r="AE152" s="55"/>
      <c r="AF152" s="55"/>
      <c r="AG152" s="107"/>
      <c r="AH152" s="55"/>
      <c r="AI152" s="55"/>
      <c r="AJ152" s="55"/>
      <c r="AK152" s="55"/>
      <c r="AL152" s="55"/>
      <c r="AM152" s="104"/>
      <c r="AN152" s="116"/>
      <c r="AO152" s="295"/>
      <c r="AP152" s="116"/>
      <c r="AQ152" s="109"/>
      <c r="AR152" s="192">
        <v>0.6</v>
      </c>
      <c r="AS152" s="101"/>
    </row>
    <row r="153" spans="1:45" s="41" customFormat="1" ht="15" hidden="1" x14ac:dyDescent="0.25">
      <c r="A153" s="187" t="s">
        <v>634</v>
      </c>
      <c r="B153" s="187" t="s">
        <v>571</v>
      </c>
      <c r="C153" s="228" t="s">
        <v>59</v>
      </c>
      <c r="D153" s="187" t="s">
        <v>674</v>
      </c>
      <c r="E153" s="230">
        <v>60</v>
      </c>
      <c r="F153" s="231"/>
      <c r="G153" s="257">
        <v>43837</v>
      </c>
      <c r="H153" s="108" t="s">
        <v>50</v>
      </c>
      <c r="I153" s="101"/>
      <c r="J153" s="48"/>
      <c r="K153" s="146" t="s">
        <v>696</v>
      </c>
      <c r="L153" s="209" t="s">
        <v>696</v>
      </c>
      <c r="M153" s="53" t="s">
        <v>79</v>
      </c>
      <c r="N153" s="53" t="s">
        <v>79</v>
      </c>
      <c r="O153" s="53" t="s">
        <v>79</v>
      </c>
      <c r="P153" s="53" t="s">
        <v>79</v>
      </c>
      <c r="Q153" s="53" t="s">
        <v>79</v>
      </c>
      <c r="R153" s="103">
        <f>G153</f>
        <v>43837</v>
      </c>
      <c r="S153" s="104">
        <f>IF(COUNT(T153:X153)&gt;0,MAX(T153:X153),G153)</f>
        <v>43843</v>
      </c>
      <c r="T153" s="105">
        <v>43843</v>
      </c>
      <c r="U153" s="55"/>
      <c r="V153" s="55"/>
      <c r="W153" s="55"/>
      <c r="X153" s="55"/>
      <c r="Y153" s="106" t="str">
        <f t="shared" si="32"/>
        <v>Y</v>
      </c>
      <c r="Z153" s="106">
        <f t="shared" si="33"/>
        <v>1</v>
      </c>
      <c r="AA153" s="55" t="s">
        <v>809</v>
      </c>
      <c r="AB153" s="55"/>
      <c r="AC153" s="56"/>
      <c r="AD153" s="53" t="s">
        <v>696</v>
      </c>
      <c r="AE153" s="53" t="s">
        <v>696</v>
      </c>
      <c r="AF153" s="53"/>
      <c r="AG153" s="107"/>
      <c r="AH153" s="55" t="s">
        <v>734</v>
      </c>
      <c r="AI153" s="55"/>
      <c r="AJ153" s="55"/>
      <c r="AK153" s="55"/>
      <c r="AL153" s="55"/>
      <c r="AM153" s="104">
        <v>43808</v>
      </c>
      <c r="AN153" s="108" t="s">
        <v>50</v>
      </c>
      <c r="AO153" s="291" t="s">
        <v>884</v>
      </c>
      <c r="AP153" s="108"/>
      <c r="AQ153" s="109"/>
      <c r="AR153" s="113"/>
      <c r="AS153" s="101"/>
    </row>
    <row r="154" spans="1:45" s="41" customFormat="1" hidden="1" x14ac:dyDescent="0.2">
      <c r="A154" s="187" t="s">
        <v>634</v>
      </c>
      <c r="B154" s="187" t="s">
        <v>571</v>
      </c>
      <c r="C154" s="228" t="s">
        <v>2</v>
      </c>
      <c r="D154" s="187" t="s">
        <v>877</v>
      </c>
      <c r="E154" s="230">
        <v>60</v>
      </c>
      <c r="F154" s="231"/>
      <c r="G154" s="257">
        <v>43854</v>
      </c>
      <c r="H154" s="108" t="s">
        <v>116</v>
      </c>
      <c r="I154" s="101"/>
      <c r="J154" s="48"/>
      <c r="K154" s="146" t="s">
        <v>696</v>
      </c>
      <c r="L154" s="209" t="s">
        <v>696</v>
      </c>
      <c r="M154" s="53" t="s">
        <v>696</v>
      </c>
      <c r="N154" s="105">
        <v>43857</v>
      </c>
      <c r="O154" s="53"/>
      <c r="P154" s="105">
        <v>43860</v>
      </c>
      <c r="Q154" s="105">
        <v>43860</v>
      </c>
      <c r="R154" s="103">
        <f>G154</f>
        <v>43854</v>
      </c>
      <c r="S154" s="104">
        <v>43854</v>
      </c>
      <c r="T154" s="105"/>
      <c r="U154" s="55"/>
      <c r="V154" s="55"/>
      <c r="W154" s="55"/>
      <c r="X154" s="55"/>
      <c r="Y154" s="106"/>
      <c r="Z154" s="106"/>
      <c r="AA154" s="55"/>
      <c r="AB154" s="55"/>
      <c r="AC154" s="56"/>
      <c r="AD154" s="53"/>
      <c r="AE154" s="53"/>
      <c r="AF154" s="53"/>
      <c r="AG154" s="107"/>
      <c r="AH154" s="55"/>
      <c r="AI154" s="55"/>
      <c r="AJ154" s="55"/>
      <c r="AK154" s="55"/>
      <c r="AL154" s="55"/>
      <c r="AM154" s="104"/>
      <c r="AN154" s="108"/>
      <c r="AO154" s="97" t="s">
        <v>53</v>
      </c>
      <c r="AP154" s="108"/>
      <c r="AQ154" s="109"/>
      <c r="AR154" s="192">
        <v>0</v>
      </c>
      <c r="AS154" s="101"/>
    </row>
    <row r="155" spans="1:45" s="41" customFormat="1" hidden="1" x14ac:dyDescent="0.2">
      <c r="A155" s="272" t="s">
        <v>278</v>
      </c>
      <c r="B155" s="272" t="s">
        <v>571</v>
      </c>
      <c r="C155" s="127" t="s">
        <v>70</v>
      </c>
      <c r="D155" s="275" t="s">
        <v>674</v>
      </c>
      <c r="E155" s="264">
        <v>60</v>
      </c>
      <c r="F155" s="275"/>
      <c r="G155" s="128">
        <v>43847</v>
      </c>
      <c r="H155" s="127" t="s">
        <v>672</v>
      </c>
      <c r="I155" s="101" t="s">
        <v>861</v>
      </c>
      <c r="J155" s="130"/>
      <c r="K155" s="53"/>
      <c r="L155" s="53"/>
      <c r="M155" s="53"/>
      <c r="N155" s="53"/>
      <c r="O155" s="53"/>
      <c r="P155" s="53"/>
      <c r="Q155" s="53"/>
      <c r="R155" s="103"/>
      <c r="S155" s="104"/>
      <c r="T155" s="105"/>
      <c r="U155" s="105"/>
      <c r="V155" s="105"/>
      <c r="W155" s="105"/>
      <c r="X155" s="105"/>
      <c r="Y155" s="106"/>
      <c r="Z155" s="106"/>
      <c r="AA155" s="48"/>
      <c r="AB155" s="55"/>
      <c r="AC155" s="117"/>
      <c r="AD155" s="49"/>
      <c r="AE155" s="130"/>
      <c r="AF155" s="53"/>
      <c r="AG155" s="107"/>
      <c r="AH155" s="53"/>
      <c r="AI155" s="55"/>
      <c r="AJ155" s="55"/>
      <c r="AK155" s="55"/>
      <c r="AL155" s="55"/>
      <c r="AM155" s="104"/>
      <c r="AN155" s="97" t="s">
        <v>672</v>
      </c>
      <c r="AO155" s="97" t="s">
        <v>53</v>
      </c>
      <c r="AP155" s="148"/>
      <c r="AQ155" s="149"/>
      <c r="AR155" s="108"/>
      <c r="AS155" s="110" t="s">
        <v>612</v>
      </c>
    </row>
    <row r="156" spans="1:45" s="41" customFormat="1" ht="15" hidden="1" x14ac:dyDescent="0.25">
      <c r="A156" s="234" t="s">
        <v>278</v>
      </c>
      <c r="B156" s="234" t="s">
        <v>571</v>
      </c>
      <c r="C156" s="228" t="s">
        <v>59</v>
      </c>
      <c r="D156" s="187" t="s">
        <v>674</v>
      </c>
      <c r="E156" s="230">
        <v>60</v>
      </c>
      <c r="F156" s="231"/>
      <c r="G156" s="258">
        <v>43857</v>
      </c>
      <c r="H156" s="108" t="s">
        <v>50</v>
      </c>
      <c r="I156" s="101"/>
      <c r="J156" s="102"/>
      <c r="K156" s="53" t="s">
        <v>696</v>
      </c>
      <c r="L156" s="209" t="s">
        <v>696</v>
      </c>
      <c r="M156" s="53" t="s">
        <v>696</v>
      </c>
      <c r="N156" s="226">
        <v>43863</v>
      </c>
      <c r="O156" s="53"/>
      <c r="P156" s="105">
        <v>43864</v>
      </c>
      <c r="Q156" s="105">
        <v>43864</v>
      </c>
      <c r="R156" s="103">
        <f t="shared" ref="R156:R174" si="34">G156</f>
        <v>43857</v>
      </c>
      <c r="S156" s="104">
        <f t="shared" ref="S156:S174" si="35">IF(COUNT(T156:X156)&gt;0,MAX(T156:X156),G156)</f>
        <v>43858</v>
      </c>
      <c r="T156" s="105">
        <v>43858</v>
      </c>
      <c r="U156" s="105"/>
      <c r="V156" s="105"/>
      <c r="W156" s="105"/>
      <c r="X156" s="105"/>
      <c r="Y156" s="106" t="str">
        <f t="shared" ref="Y156:Y174" si="36">IF(R156&lt;&gt;S156,"Y","N")</f>
        <v>Y</v>
      </c>
      <c r="Z156" s="106">
        <f t="shared" ref="Z156:Z174" si="37">COUNTA(T156:X156)</f>
        <v>1</v>
      </c>
      <c r="AA156" s="48" t="s">
        <v>890</v>
      </c>
      <c r="AB156" s="55"/>
      <c r="AC156" s="56"/>
      <c r="AD156" s="53" t="s">
        <v>696</v>
      </c>
      <c r="AE156" s="310" t="s">
        <v>696</v>
      </c>
      <c r="AF156" s="53"/>
      <c r="AG156" s="107"/>
      <c r="AH156" s="53" t="s">
        <v>755</v>
      </c>
      <c r="AI156" s="55"/>
      <c r="AJ156" s="55"/>
      <c r="AK156" s="55"/>
      <c r="AL156" s="55"/>
      <c r="AM156" s="104">
        <v>43467</v>
      </c>
      <c r="AN156" s="108" t="s">
        <v>50</v>
      </c>
      <c r="AO156" s="291" t="s">
        <v>884</v>
      </c>
      <c r="AP156" s="148"/>
      <c r="AQ156" s="149"/>
      <c r="AR156" s="192">
        <v>0.6</v>
      </c>
      <c r="AS156" s="110" t="s">
        <v>612</v>
      </c>
    </row>
    <row r="157" spans="1:45" s="41" customFormat="1" ht="15" hidden="1" x14ac:dyDescent="0.25">
      <c r="A157" s="234" t="s">
        <v>278</v>
      </c>
      <c r="B157" s="234" t="s">
        <v>903</v>
      </c>
      <c r="C157" s="228" t="s">
        <v>59</v>
      </c>
      <c r="D157" s="187" t="s">
        <v>904</v>
      </c>
      <c r="E157" s="230">
        <v>30</v>
      </c>
      <c r="F157" s="231"/>
      <c r="G157" s="258">
        <v>43867</v>
      </c>
      <c r="H157" s="108" t="s">
        <v>50</v>
      </c>
      <c r="I157" s="101"/>
      <c r="J157" s="102"/>
      <c r="K157" s="53" t="s">
        <v>696</v>
      </c>
      <c r="L157" s="209" t="s">
        <v>696</v>
      </c>
      <c r="M157" s="172"/>
      <c r="N157" s="226"/>
      <c r="O157" s="53"/>
      <c r="P157" s="105"/>
      <c r="Q157" s="105"/>
      <c r="R157" s="103">
        <f t="shared" si="34"/>
        <v>43867</v>
      </c>
      <c r="S157" s="104">
        <f t="shared" si="35"/>
        <v>43873</v>
      </c>
      <c r="T157" s="105">
        <v>43873</v>
      </c>
      <c r="U157" s="105"/>
      <c r="V157" s="105"/>
      <c r="W157" s="105"/>
      <c r="X157" s="105"/>
      <c r="Y157" s="106"/>
      <c r="Z157" s="106"/>
      <c r="AA157" s="48" t="s">
        <v>920</v>
      </c>
      <c r="AB157" s="55"/>
      <c r="AC157" s="56"/>
      <c r="AD157" s="53"/>
      <c r="AE157" s="310"/>
      <c r="AF157" s="53"/>
      <c r="AG157" s="107"/>
      <c r="AH157" s="53"/>
      <c r="AI157" s="55"/>
      <c r="AJ157" s="55"/>
      <c r="AK157" s="55"/>
      <c r="AL157" s="55"/>
      <c r="AM157" s="104"/>
      <c r="AN157" s="108"/>
      <c r="AO157" s="291"/>
      <c r="AP157" s="148"/>
      <c r="AQ157" s="149"/>
      <c r="AR157" s="192"/>
      <c r="AS157" s="110"/>
    </row>
    <row r="158" spans="1:45" s="41" customFormat="1" ht="38.25" hidden="1" x14ac:dyDescent="0.2">
      <c r="A158" s="187" t="s">
        <v>278</v>
      </c>
      <c r="B158" s="187" t="s">
        <v>633</v>
      </c>
      <c r="C158" s="228" t="s">
        <v>2</v>
      </c>
      <c r="D158" s="232" t="s">
        <v>832</v>
      </c>
      <c r="E158" s="230">
        <v>60</v>
      </c>
      <c r="F158" s="231"/>
      <c r="G158" s="257">
        <v>43846</v>
      </c>
      <c r="H158" s="97" t="s">
        <v>662</v>
      </c>
      <c r="I158" s="101" t="s">
        <v>861</v>
      </c>
      <c r="J158" s="102"/>
      <c r="K158" s="53" t="s">
        <v>696</v>
      </c>
      <c r="L158" s="53" t="s">
        <v>696</v>
      </c>
      <c r="M158" s="172" t="s">
        <v>696</v>
      </c>
      <c r="N158" s="105">
        <v>43858</v>
      </c>
      <c r="O158" s="53"/>
      <c r="P158" s="105">
        <v>43860</v>
      </c>
      <c r="Q158" s="105">
        <v>43860</v>
      </c>
      <c r="R158" s="103">
        <f t="shared" si="34"/>
        <v>43846</v>
      </c>
      <c r="S158" s="104">
        <f t="shared" si="35"/>
        <v>43851</v>
      </c>
      <c r="T158" s="105">
        <v>43851</v>
      </c>
      <c r="U158" s="105"/>
      <c r="V158" s="105"/>
      <c r="W158" s="105"/>
      <c r="X158" s="105"/>
      <c r="Y158" s="106" t="str">
        <f t="shared" si="36"/>
        <v>Y</v>
      </c>
      <c r="Z158" s="106">
        <f t="shared" si="37"/>
        <v>1</v>
      </c>
      <c r="AA158" s="48" t="s">
        <v>872</v>
      </c>
      <c r="AB158" s="55"/>
      <c r="AC158" s="56"/>
      <c r="AD158" s="49"/>
      <c r="AE158" s="102"/>
      <c r="AF158" s="53"/>
      <c r="AG158" s="107"/>
      <c r="AH158" s="53" t="s">
        <v>734</v>
      </c>
      <c r="AI158" s="55"/>
      <c r="AJ158" s="55"/>
      <c r="AK158" s="55"/>
      <c r="AL158" s="55"/>
      <c r="AM158" s="104">
        <v>43816</v>
      </c>
      <c r="AN158" s="97" t="s">
        <v>662</v>
      </c>
      <c r="AO158" s="97" t="s">
        <v>53</v>
      </c>
      <c r="AP158" s="108" t="s">
        <v>633</v>
      </c>
      <c r="AQ158" s="149"/>
      <c r="AR158" s="309">
        <v>0.52159999999999995</v>
      </c>
      <c r="AS158" s="110" t="s">
        <v>611</v>
      </c>
    </row>
    <row r="159" spans="1:45" s="41" customFormat="1" hidden="1" x14ac:dyDescent="0.2">
      <c r="A159" s="187" t="s">
        <v>278</v>
      </c>
      <c r="B159" s="187" t="s">
        <v>633</v>
      </c>
      <c r="C159" s="228" t="s">
        <v>3</v>
      </c>
      <c r="D159" s="232" t="s">
        <v>878</v>
      </c>
      <c r="E159" s="230">
        <v>60</v>
      </c>
      <c r="F159" s="231"/>
      <c r="G159" s="257">
        <v>43853</v>
      </c>
      <c r="H159" s="97" t="s">
        <v>90</v>
      </c>
      <c r="I159" s="101"/>
      <c r="J159" s="102"/>
      <c r="K159" s="53" t="s">
        <v>696</v>
      </c>
      <c r="L159" s="53" t="s">
        <v>696</v>
      </c>
      <c r="M159" s="172" t="s">
        <v>696</v>
      </c>
      <c r="N159" s="105">
        <v>43857</v>
      </c>
      <c r="O159" s="53"/>
      <c r="P159" s="105">
        <v>43860</v>
      </c>
      <c r="Q159" s="105">
        <v>43860</v>
      </c>
      <c r="R159" s="103">
        <f t="shared" si="34"/>
        <v>43853</v>
      </c>
      <c r="S159" s="104">
        <f t="shared" si="35"/>
        <v>43857</v>
      </c>
      <c r="T159" s="105">
        <v>43857</v>
      </c>
      <c r="U159" s="105"/>
      <c r="V159" s="105"/>
      <c r="W159" s="105"/>
      <c r="X159" s="105"/>
      <c r="Y159" s="106"/>
      <c r="Z159" s="106"/>
      <c r="AA159" s="48" t="s">
        <v>886</v>
      </c>
      <c r="AB159" s="55"/>
      <c r="AC159" s="56"/>
      <c r="AD159" s="49"/>
      <c r="AE159" s="102"/>
      <c r="AF159" s="53"/>
      <c r="AG159" s="107"/>
      <c r="AH159" s="53"/>
      <c r="AI159" s="55"/>
      <c r="AJ159" s="55"/>
      <c r="AK159" s="55"/>
      <c r="AL159" s="55"/>
      <c r="AM159" s="104"/>
      <c r="AN159" s="97"/>
      <c r="AO159" s="97" t="s">
        <v>53</v>
      </c>
      <c r="AP159" s="108"/>
      <c r="AQ159" s="149"/>
      <c r="AR159" s="306">
        <v>0.6</v>
      </c>
      <c r="AS159" s="110"/>
    </row>
    <row r="160" spans="1:45" s="41" customFormat="1" ht="25.5" hidden="1" x14ac:dyDescent="0.2">
      <c r="A160" s="229" t="s">
        <v>278</v>
      </c>
      <c r="B160" s="229" t="s">
        <v>667</v>
      </c>
      <c r="C160" s="228" t="s">
        <v>2</v>
      </c>
      <c r="D160" s="241" t="s">
        <v>824</v>
      </c>
      <c r="E160" s="230">
        <v>60</v>
      </c>
      <c r="F160" s="231"/>
      <c r="G160" s="257">
        <v>43839</v>
      </c>
      <c r="H160" s="97" t="s">
        <v>116</v>
      </c>
      <c r="I160" s="101"/>
      <c r="J160" s="102"/>
      <c r="K160" s="53" t="s">
        <v>696</v>
      </c>
      <c r="L160" s="53" t="s">
        <v>696</v>
      </c>
      <c r="M160" s="53" t="s">
        <v>696</v>
      </c>
      <c r="N160" s="105">
        <v>43839</v>
      </c>
      <c r="O160" s="53"/>
      <c r="P160" s="105">
        <v>43846</v>
      </c>
      <c r="Q160" s="105">
        <v>43846</v>
      </c>
      <c r="R160" s="103">
        <f t="shared" si="34"/>
        <v>43839</v>
      </c>
      <c r="S160" s="104">
        <f t="shared" si="35"/>
        <v>43839</v>
      </c>
      <c r="T160" s="105"/>
      <c r="U160" s="105"/>
      <c r="V160" s="105"/>
      <c r="W160" s="105"/>
      <c r="X160" s="105"/>
      <c r="Y160" s="106" t="str">
        <f t="shared" si="36"/>
        <v>N</v>
      </c>
      <c r="Z160" s="106">
        <f t="shared" si="37"/>
        <v>0</v>
      </c>
      <c r="AA160" s="55"/>
      <c r="AB160" s="55"/>
      <c r="AC160" s="56"/>
      <c r="AD160" s="49"/>
      <c r="AE160" s="102"/>
      <c r="AF160" s="53"/>
      <c r="AG160" s="107"/>
      <c r="AH160" s="53" t="s">
        <v>735</v>
      </c>
      <c r="AI160" s="55"/>
      <c r="AJ160" s="55"/>
      <c r="AK160" s="55"/>
      <c r="AL160" s="55"/>
      <c r="AM160" s="104">
        <v>43811</v>
      </c>
      <c r="AN160" s="97" t="s">
        <v>116</v>
      </c>
      <c r="AO160" s="97" t="s">
        <v>53</v>
      </c>
      <c r="AP160" s="98" t="s">
        <v>667</v>
      </c>
      <c r="AQ160" s="149"/>
      <c r="AR160" s="192">
        <v>0.6</v>
      </c>
      <c r="AS160" s="110" t="s">
        <v>610</v>
      </c>
    </row>
    <row r="161" spans="1:45" s="41" customFormat="1" ht="15" hidden="1" x14ac:dyDescent="0.25">
      <c r="A161" s="229" t="s">
        <v>278</v>
      </c>
      <c r="B161" s="229" t="s">
        <v>667</v>
      </c>
      <c r="C161" s="228" t="s">
        <v>3</v>
      </c>
      <c r="D161" s="187" t="s">
        <v>525</v>
      </c>
      <c r="E161" s="230">
        <v>60</v>
      </c>
      <c r="F161" s="231"/>
      <c r="G161" s="257">
        <v>43839</v>
      </c>
      <c r="H161" s="97" t="s">
        <v>90</v>
      </c>
      <c r="I161" s="101"/>
      <c r="J161" s="102"/>
      <c r="K161" s="53" t="s">
        <v>696</v>
      </c>
      <c r="L161" s="53" t="s">
        <v>696</v>
      </c>
      <c r="M161" s="53" t="s">
        <v>696</v>
      </c>
      <c r="N161" s="105">
        <v>43857</v>
      </c>
      <c r="O161" s="53"/>
      <c r="P161" s="105">
        <v>43860</v>
      </c>
      <c r="Q161" s="105">
        <v>43860</v>
      </c>
      <c r="R161" s="103">
        <f t="shared" si="34"/>
        <v>43839</v>
      </c>
      <c r="S161" s="104">
        <f t="shared" si="35"/>
        <v>43839</v>
      </c>
      <c r="T161" s="105"/>
      <c r="U161" s="105"/>
      <c r="V161" s="105"/>
      <c r="W161" s="105"/>
      <c r="X161" s="105"/>
      <c r="Y161" s="106" t="str">
        <f t="shared" si="36"/>
        <v>N</v>
      </c>
      <c r="Z161" s="106">
        <f t="shared" si="37"/>
        <v>0</v>
      </c>
      <c r="AA161" s="55"/>
      <c r="AB161" s="55"/>
      <c r="AC161" s="56"/>
      <c r="AD161" s="49"/>
      <c r="AE161" s="102"/>
      <c r="AF161" s="53"/>
      <c r="AG161" s="107"/>
      <c r="AH161" s="53" t="s">
        <v>734</v>
      </c>
      <c r="AI161" s="150"/>
      <c r="AJ161" s="105"/>
      <c r="AK161" s="105"/>
      <c r="AL161" s="105"/>
      <c r="AM161" s="104">
        <v>43815</v>
      </c>
      <c r="AN161" s="97" t="s">
        <v>90</v>
      </c>
      <c r="AO161" s="291" t="s">
        <v>884</v>
      </c>
      <c r="AP161" s="98" t="s">
        <v>667</v>
      </c>
      <c r="AQ161" s="109"/>
      <c r="AR161" s="192">
        <v>0.6</v>
      </c>
      <c r="AS161" s="110" t="s">
        <v>610</v>
      </c>
    </row>
    <row r="162" spans="1:45" s="41" customFormat="1" ht="15" hidden="1" x14ac:dyDescent="0.25">
      <c r="A162" s="187" t="s">
        <v>278</v>
      </c>
      <c r="B162" s="187" t="s">
        <v>633</v>
      </c>
      <c r="C162" s="228" t="s">
        <v>59</v>
      </c>
      <c r="D162" s="229" t="s">
        <v>686</v>
      </c>
      <c r="E162" s="230">
        <v>60</v>
      </c>
      <c r="F162" s="231"/>
      <c r="G162" s="257">
        <v>43843</v>
      </c>
      <c r="H162" s="97" t="s">
        <v>50</v>
      </c>
      <c r="I162" s="101"/>
      <c r="J162" s="102"/>
      <c r="K162" s="53" t="s">
        <v>696</v>
      </c>
      <c r="L162" s="209" t="s">
        <v>696</v>
      </c>
      <c r="M162" s="53" t="s">
        <v>79</v>
      </c>
      <c r="N162" s="53" t="s">
        <v>79</v>
      </c>
      <c r="O162" s="53" t="s">
        <v>79</v>
      </c>
      <c r="P162" s="53" t="s">
        <v>79</v>
      </c>
      <c r="Q162" s="53" t="s">
        <v>79</v>
      </c>
      <c r="R162" s="103">
        <f>G162</f>
        <v>43843</v>
      </c>
      <c r="S162" s="104">
        <f>IF(COUNT(T162:X162)&gt;0,MAX(T162:X162),G162)</f>
        <v>43843</v>
      </c>
      <c r="T162" s="105"/>
      <c r="U162" s="105"/>
      <c r="V162" s="105"/>
      <c r="W162" s="105"/>
      <c r="X162" s="105"/>
      <c r="Y162" s="106" t="str">
        <f>IF(R162&lt;&gt;S162,"Y","N")</f>
        <v>N</v>
      </c>
      <c r="Z162" s="106">
        <f>COUNTA(T162:X162)</f>
        <v>0</v>
      </c>
      <c r="AA162" s="114"/>
      <c r="AB162" s="55"/>
      <c r="AC162" s="56"/>
      <c r="AD162" s="53" t="s">
        <v>696</v>
      </c>
      <c r="AE162" s="310" t="s">
        <v>696</v>
      </c>
      <c r="AF162" s="53"/>
      <c r="AG162" s="107"/>
      <c r="AH162" s="53" t="s">
        <v>734</v>
      </c>
      <c r="AI162" s="55"/>
      <c r="AJ162" s="55"/>
      <c r="AK162" s="55"/>
      <c r="AL162" s="55"/>
      <c r="AM162" s="104">
        <v>43467</v>
      </c>
      <c r="AN162" s="97" t="s">
        <v>50</v>
      </c>
      <c r="AO162" s="291" t="s">
        <v>884</v>
      </c>
      <c r="AP162" s="148"/>
      <c r="AQ162" s="149"/>
      <c r="AR162" s="113"/>
      <c r="AS162" s="110" t="s">
        <v>611</v>
      </c>
    </row>
    <row r="163" spans="1:45" s="41" customFormat="1" ht="15" hidden="1" x14ac:dyDescent="0.25">
      <c r="A163" s="187" t="s">
        <v>278</v>
      </c>
      <c r="B163" s="187" t="s">
        <v>633</v>
      </c>
      <c r="C163" s="228" t="s">
        <v>59</v>
      </c>
      <c r="D163" s="229" t="s">
        <v>686</v>
      </c>
      <c r="E163" s="230">
        <v>60</v>
      </c>
      <c r="F163" s="231"/>
      <c r="G163" s="258">
        <v>43858</v>
      </c>
      <c r="H163" s="97" t="s">
        <v>50</v>
      </c>
      <c r="I163" s="101"/>
      <c r="J163" s="102"/>
      <c r="K163" s="53" t="s">
        <v>696</v>
      </c>
      <c r="L163" s="209" t="s">
        <v>696</v>
      </c>
      <c r="M163" s="53" t="s">
        <v>696</v>
      </c>
      <c r="N163" s="105">
        <v>43866</v>
      </c>
      <c r="O163" s="53"/>
      <c r="P163" s="105">
        <v>43866</v>
      </c>
      <c r="Q163" s="105">
        <v>43866</v>
      </c>
      <c r="R163" s="103">
        <f t="shared" si="34"/>
        <v>43858</v>
      </c>
      <c r="S163" s="104">
        <f t="shared" si="35"/>
        <v>43858</v>
      </c>
      <c r="T163" s="105"/>
      <c r="U163" s="105"/>
      <c r="V163" s="105"/>
      <c r="W163" s="105"/>
      <c r="X163" s="105"/>
      <c r="Y163" s="106" t="str">
        <f t="shared" si="36"/>
        <v>N</v>
      </c>
      <c r="Z163" s="106">
        <f t="shared" si="37"/>
        <v>0</v>
      </c>
      <c r="AA163" s="114"/>
      <c r="AB163" s="55"/>
      <c r="AC163" s="56"/>
      <c r="AD163" s="53" t="s">
        <v>696</v>
      </c>
      <c r="AE163" s="310" t="s">
        <v>696</v>
      </c>
      <c r="AF163" s="53"/>
      <c r="AG163" s="107"/>
      <c r="AH163" s="53" t="s">
        <v>734</v>
      </c>
      <c r="AI163" s="55"/>
      <c r="AJ163" s="55"/>
      <c r="AK163" s="55"/>
      <c r="AL163" s="55"/>
      <c r="AM163" s="104">
        <v>43809</v>
      </c>
      <c r="AN163" s="97" t="s">
        <v>50</v>
      </c>
      <c r="AO163" s="291" t="s">
        <v>884</v>
      </c>
      <c r="AP163" s="148"/>
      <c r="AQ163" s="149"/>
      <c r="AR163" s="192">
        <v>0.6</v>
      </c>
      <c r="AS163" s="110" t="s">
        <v>611</v>
      </c>
    </row>
    <row r="164" spans="1:45" s="41" customFormat="1" hidden="1" x14ac:dyDescent="0.2">
      <c r="A164" s="234" t="s">
        <v>278</v>
      </c>
      <c r="B164" s="234" t="s">
        <v>667</v>
      </c>
      <c r="C164" s="228" t="s">
        <v>59</v>
      </c>
      <c r="D164" s="229" t="s">
        <v>126</v>
      </c>
      <c r="E164" s="230">
        <v>60</v>
      </c>
      <c r="F164" s="248">
        <v>43784</v>
      </c>
      <c r="G164" s="257">
        <v>43843</v>
      </c>
      <c r="H164" s="97" t="s">
        <v>50</v>
      </c>
      <c r="I164" s="101"/>
      <c r="J164" s="102"/>
      <c r="K164" s="53" t="s">
        <v>696</v>
      </c>
      <c r="L164" s="209" t="s">
        <v>696</v>
      </c>
      <c r="M164" s="53" t="s">
        <v>696</v>
      </c>
      <c r="N164" s="226">
        <v>43864</v>
      </c>
      <c r="O164" s="53"/>
      <c r="P164" s="105">
        <v>43865</v>
      </c>
      <c r="Q164" s="105">
        <v>43865</v>
      </c>
      <c r="R164" s="103">
        <f t="shared" si="34"/>
        <v>43843</v>
      </c>
      <c r="S164" s="104">
        <f t="shared" si="35"/>
        <v>43843</v>
      </c>
      <c r="T164" s="105"/>
      <c r="U164" s="105"/>
      <c r="V164" s="105"/>
      <c r="W164" s="105"/>
      <c r="X164" s="105"/>
      <c r="Y164" s="106" t="str">
        <f t="shared" si="36"/>
        <v>N</v>
      </c>
      <c r="Z164" s="106">
        <f t="shared" si="37"/>
        <v>0</v>
      </c>
      <c r="AA164" s="114"/>
      <c r="AB164" s="55"/>
      <c r="AC164" s="56"/>
      <c r="AD164" s="53" t="s">
        <v>696</v>
      </c>
      <c r="AE164" s="310" t="s">
        <v>696</v>
      </c>
      <c r="AF164" s="53"/>
      <c r="AG164" s="107"/>
      <c r="AH164" s="53" t="s">
        <v>735</v>
      </c>
      <c r="AI164" s="150"/>
      <c r="AJ164" s="105"/>
      <c r="AK164" s="105"/>
      <c r="AL164" s="105"/>
      <c r="AM164" s="104">
        <v>43812</v>
      </c>
      <c r="AN164" s="97" t="s">
        <v>50</v>
      </c>
      <c r="AO164" s="97" t="s">
        <v>53</v>
      </c>
      <c r="AP164" s="108"/>
      <c r="AQ164" s="109"/>
      <c r="AR164" s="192">
        <v>0.6</v>
      </c>
      <c r="AS164" s="110" t="s">
        <v>610</v>
      </c>
    </row>
    <row r="165" spans="1:45" s="41" customFormat="1" hidden="1" x14ac:dyDescent="0.2">
      <c r="A165" s="187" t="s">
        <v>278</v>
      </c>
      <c r="B165" s="187" t="s">
        <v>667</v>
      </c>
      <c r="C165" s="228" t="s">
        <v>70</v>
      </c>
      <c r="D165" s="187" t="s">
        <v>554</v>
      </c>
      <c r="E165" s="230">
        <v>60</v>
      </c>
      <c r="F165" s="231"/>
      <c r="G165" s="257" t="s">
        <v>79</v>
      </c>
      <c r="H165" s="108" t="s">
        <v>100</v>
      </c>
      <c r="I165" s="101"/>
      <c r="J165" s="102"/>
      <c r="K165" s="53"/>
      <c r="L165" s="53"/>
      <c r="M165" s="172"/>
      <c r="N165" s="53"/>
      <c r="O165" s="53"/>
      <c r="P165" s="53"/>
      <c r="Q165" s="53"/>
      <c r="R165" s="103" t="str">
        <f t="shared" si="34"/>
        <v>NA</v>
      </c>
      <c r="S165" s="104" t="str">
        <f t="shared" si="35"/>
        <v>NA</v>
      </c>
      <c r="T165" s="105"/>
      <c r="U165" s="105"/>
      <c r="V165" s="105"/>
      <c r="W165" s="105"/>
      <c r="X165" s="105"/>
      <c r="Y165" s="106" t="str">
        <f t="shared" si="36"/>
        <v>N</v>
      </c>
      <c r="Z165" s="106">
        <f t="shared" si="37"/>
        <v>0</v>
      </c>
      <c r="AA165" s="48"/>
      <c r="AB165" s="55"/>
      <c r="AC165" s="56"/>
      <c r="AD165" s="49"/>
      <c r="AE165" s="102"/>
      <c r="AF165" s="53"/>
      <c r="AG165" s="107"/>
      <c r="AH165" s="53" t="s">
        <v>735</v>
      </c>
      <c r="AI165" s="55"/>
      <c r="AJ165" s="55"/>
      <c r="AK165" s="55"/>
      <c r="AL165" s="55"/>
      <c r="AM165" s="104">
        <v>43823</v>
      </c>
      <c r="AN165" s="108" t="s">
        <v>100</v>
      </c>
      <c r="AO165" s="97" t="s">
        <v>53</v>
      </c>
      <c r="AP165" s="148"/>
      <c r="AQ165" s="149" t="s">
        <v>843</v>
      </c>
      <c r="AR165" s="108"/>
      <c r="AS165" s="110" t="s">
        <v>610</v>
      </c>
    </row>
    <row r="166" spans="1:45" s="41" customFormat="1" hidden="1" x14ac:dyDescent="0.2">
      <c r="A166" s="187" t="s">
        <v>278</v>
      </c>
      <c r="B166" s="187" t="s">
        <v>633</v>
      </c>
      <c r="C166" s="228" t="s">
        <v>70</v>
      </c>
      <c r="D166" s="229" t="s">
        <v>631</v>
      </c>
      <c r="E166" s="230">
        <v>60</v>
      </c>
      <c r="F166" s="231"/>
      <c r="G166" s="257">
        <v>43844</v>
      </c>
      <c r="H166" s="108" t="s">
        <v>100</v>
      </c>
      <c r="I166" s="101" t="s">
        <v>861</v>
      </c>
      <c r="J166" s="102"/>
      <c r="K166" s="53" t="s">
        <v>696</v>
      </c>
      <c r="L166" s="53" t="s">
        <v>696</v>
      </c>
      <c r="M166" s="53" t="s">
        <v>696</v>
      </c>
      <c r="N166" s="105">
        <v>43864</v>
      </c>
      <c r="O166" s="53"/>
      <c r="P166" s="105">
        <v>43864</v>
      </c>
      <c r="Q166" s="105">
        <v>43864</v>
      </c>
      <c r="R166" s="103">
        <f t="shared" si="34"/>
        <v>43844</v>
      </c>
      <c r="S166" s="104">
        <f t="shared" si="35"/>
        <v>43844</v>
      </c>
      <c r="T166" s="105"/>
      <c r="U166" s="105"/>
      <c r="V166" s="105"/>
      <c r="W166" s="105"/>
      <c r="X166" s="105"/>
      <c r="Y166" s="106" t="str">
        <f t="shared" si="36"/>
        <v>N</v>
      </c>
      <c r="Z166" s="106">
        <f t="shared" si="37"/>
        <v>0</v>
      </c>
      <c r="AA166" s="48"/>
      <c r="AB166" s="48"/>
      <c r="AC166" s="56"/>
      <c r="AD166" s="49"/>
      <c r="AE166" s="102"/>
      <c r="AF166" s="53" t="s">
        <v>696</v>
      </c>
      <c r="AG166" s="107"/>
      <c r="AH166" s="53" t="s">
        <v>734</v>
      </c>
      <c r="AI166" s="48"/>
      <c r="AJ166" s="48"/>
      <c r="AK166" s="48"/>
      <c r="AL166" s="48"/>
      <c r="AM166" s="104">
        <v>43818</v>
      </c>
      <c r="AN166" s="108" t="s">
        <v>100</v>
      </c>
      <c r="AO166" s="97" t="s">
        <v>53</v>
      </c>
      <c r="AP166" s="148"/>
      <c r="AQ166" s="149"/>
      <c r="AR166" s="192">
        <v>0.6</v>
      </c>
      <c r="AS166" s="110" t="s">
        <v>611</v>
      </c>
    </row>
    <row r="167" spans="1:45" s="41" customFormat="1" hidden="1" x14ac:dyDescent="0.2">
      <c r="A167" s="241" t="s">
        <v>279</v>
      </c>
      <c r="B167" s="241" t="s">
        <v>284</v>
      </c>
      <c r="C167" s="228" t="s">
        <v>59</v>
      </c>
      <c r="D167" s="229" t="s">
        <v>285</v>
      </c>
      <c r="E167" s="230">
        <v>60</v>
      </c>
      <c r="F167" s="228"/>
      <c r="G167" s="257" t="s">
        <v>79</v>
      </c>
      <c r="H167" s="97" t="s">
        <v>281</v>
      </c>
      <c r="I167" s="101" t="s">
        <v>789</v>
      </c>
      <c r="J167" s="102"/>
      <c r="K167" s="53" t="s">
        <v>79</v>
      </c>
      <c r="L167" s="53" t="s">
        <v>79</v>
      </c>
      <c r="M167" s="53" t="s">
        <v>79</v>
      </c>
      <c r="N167" s="53" t="s">
        <v>79</v>
      </c>
      <c r="O167" s="53" t="s">
        <v>79</v>
      </c>
      <c r="P167" s="53" t="s">
        <v>79</v>
      </c>
      <c r="Q167" s="53" t="s">
        <v>79</v>
      </c>
      <c r="R167" s="103" t="str">
        <f t="shared" si="34"/>
        <v>NA</v>
      </c>
      <c r="S167" s="104" t="str">
        <f t="shared" si="35"/>
        <v>NA</v>
      </c>
      <c r="T167" s="105"/>
      <c r="U167" s="105"/>
      <c r="V167" s="105"/>
      <c r="W167" s="105"/>
      <c r="X167" s="105"/>
      <c r="Y167" s="106" t="str">
        <f t="shared" si="36"/>
        <v>N</v>
      </c>
      <c r="Z167" s="106">
        <f t="shared" si="37"/>
        <v>0</v>
      </c>
      <c r="AA167" s="69"/>
      <c r="AB167" s="48"/>
      <c r="AC167" s="56"/>
      <c r="AD167" s="53"/>
      <c r="AE167" s="53"/>
      <c r="AF167" s="48"/>
      <c r="AG167" s="107"/>
      <c r="AH167" s="48" t="s">
        <v>286</v>
      </c>
      <c r="AI167" s="48" t="s">
        <v>56</v>
      </c>
      <c r="AJ167" s="48" t="s">
        <v>56</v>
      </c>
      <c r="AK167" s="48" t="s">
        <v>282</v>
      </c>
      <c r="AL167" s="48" t="s">
        <v>287</v>
      </c>
      <c r="AM167" s="104" t="s">
        <v>79</v>
      </c>
      <c r="AN167" s="97" t="s">
        <v>281</v>
      </c>
      <c r="AO167" s="108" t="s">
        <v>82</v>
      </c>
      <c r="AP167" s="97" t="s">
        <v>284</v>
      </c>
      <c r="AQ167" s="109" t="s">
        <v>539</v>
      </c>
      <c r="AR167" s="143"/>
      <c r="AS167" s="110">
        <v>21715</v>
      </c>
    </row>
    <row r="168" spans="1:45" s="41" customFormat="1" ht="21" hidden="1" customHeight="1" x14ac:dyDescent="0.2">
      <c r="A168" s="234" t="s">
        <v>279</v>
      </c>
      <c r="B168" s="234" t="s">
        <v>293</v>
      </c>
      <c r="C168" s="228" t="s">
        <v>298</v>
      </c>
      <c r="D168" s="232" t="s">
        <v>825</v>
      </c>
      <c r="E168" s="230">
        <v>60</v>
      </c>
      <c r="F168" s="228"/>
      <c r="G168" s="257">
        <v>43839</v>
      </c>
      <c r="H168" s="97" t="s">
        <v>299</v>
      </c>
      <c r="I168" s="101"/>
      <c r="J168" s="102"/>
      <c r="K168" s="53" t="s">
        <v>696</v>
      </c>
      <c r="L168" s="53" t="s">
        <v>696</v>
      </c>
      <c r="M168" s="53" t="s">
        <v>696</v>
      </c>
      <c r="N168" s="105">
        <v>43846</v>
      </c>
      <c r="O168" s="53"/>
      <c r="P168" s="105">
        <v>43864</v>
      </c>
      <c r="Q168" s="105">
        <v>43864</v>
      </c>
      <c r="R168" s="103">
        <f t="shared" si="34"/>
        <v>43839</v>
      </c>
      <c r="S168" s="104">
        <f t="shared" si="35"/>
        <v>43839</v>
      </c>
      <c r="T168" s="105"/>
      <c r="U168" s="105"/>
      <c r="V168" s="105"/>
      <c r="W168" s="105"/>
      <c r="X168" s="105"/>
      <c r="Y168" s="106" t="str">
        <f t="shared" si="36"/>
        <v>N</v>
      </c>
      <c r="Z168" s="106">
        <f t="shared" si="37"/>
        <v>0</v>
      </c>
      <c r="AA168" s="69"/>
      <c r="AB168" s="48"/>
      <c r="AC168" s="56"/>
      <c r="AD168" s="48"/>
      <c r="AE168" s="48"/>
      <c r="AF168" s="53" t="s">
        <v>696</v>
      </c>
      <c r="AG168" s="107"/>
      <c r="AH168" s="48" t="s">
        <v>738</v>
      </c>
      <c r="AI168" s="48" t="s">
        <v>56</v>
      </c>
      <c r="AJ168" s="48"/>
      <c r="AK168" s="48" t="s">
        <v>282</v>
      </c>
      <c r="AL168" s="48" t="s">
        <v>300</v>
      </c>
      <c r="AM168" s="104">
        <v>43810</v>
      </c>
      <c r="AN168" s="97" t="s">
        <v>299</v>
      </c>
      <c r="AO168" s="108" t="s">
        <v>53</v>
      </c>
      <c r="AP168" s="108" t="s">
        <v>293</v>
      </c>
      <c r="AQ168" s="109"/>
      <c r="AR168" s="192">
        <v>0.6</v>
      </c>
      <c r="AS168" s="110" t="s">
        <v>615</v>
      </c>
    </row>
    <row r="169" spans="1:45" s="45" customFormat="1" hidden="1" x14ac:dyDescent="0.2">
      <c r="A169" s="187" t="s">
        <v>279</v>
      </c>
      <c r="B169" s="187" t="s">
        <v>303</v>
      </c>
      <c r="C169" s="228" t="s">
        <v>298</v>
      </c>
      <c r="D169" s="229" t="s">
        <v>308</v>
      </c>
      <c r="E169" s="230">
        <v>60</v>
      </c>
      <c r="F169" s="228"/>
      <c r="G169" s="257">
        <v>43838</v>
      </c>
      <c r="H169" s="97" t="s">
        <v>299</v>
      </c>
      <c r="I169" s="101"/>
      <c r="J169" s="102"/>
      <c r="K169" s="53" t="s">
        <v>696</v>
      </c>
      <c r="L169" s="53" t="s">
        <v>696</v>
      </c>
      <c r="M169" s="53" t="s">
        <v>696</v>
      </c>
      <c r="N169" s="105">
        <v>43846</v>
      </c>
      <c r="O169" s="53"/>
      <c r="P169" s="105">
        <v>43864</v>
      </c>
      <c r="Q169" s="105">
        <v>43864</v>
      </c>
      <c r="R169" s="103">
        <f t="shared" si="34"/>
        <v>43838</v>
      </c>
      <c r="S169" s="104">
        <f t="shared" si="35"/>
        <v>43838</v>
      </c>
      <c r="T169" s="105"/>
      <c r="U169" s="105"/>
      <c r="V169" s="105"/>
      <c r="W169" s="105"/>
      <c r="X169" s="105"/>
      <c r="Y169" s="106" t="str">
        <f t="shared" si="36"/>
        <v>N</v>
      </c>
      <c r="Z169" s="106">
        <f t="shared" si="37"/>
        <v>0</v>
      </c>
      <c r="AA169" s="48"/>
      <c r="AB169" s="48"/>
      <c r="AC169" s="56"/>
      <c r="AD169" s="48"/>
      <c r="AE169" s="48"/>
      <c r="AF169" s="105" t="s">
        <v>696</v>
      </c>
      <c r="AG169" s="107"/>
      <c r="AH169" s="48" t="s">
        <v>305</v>
      </c>
      <c r="AI169" s="48" t="s">
        <v>56</v>
      </c>
      <c r="AJ169" s="48" t="s">
        <v>56</v>
      </c>
      <c r="AK169" s="48" t="s">
        <v>282</v>
      </c>
      <c r="AL169" s="48" t="s">
        <v>306</v>
      </c>
      <c r="AM169" s="104">
        <v>43809</v>
      </c>
      <c r="AN169" s="97" t="s">
        <v>299</v>
      </c>
      <c r="AO169" s="108" t="s">
        <v>53</v>
      </c>
      <c r="AP169" s="108" t="s">
        <v>303</v>
      </c>
      <c r="AQ169" s="109"/>
      <c r="AR169" s="309">
        <v>0.61760000000000004</v>
      </c>
      <c r="AS169" s="110" t="s">
        <v>616</v>
      </c>
    </row>
    <row r="170" spans="1:45" s="41" customFormat="1" hidden="1" x14ac:dyDescent="0.2">
      <c r="A170" s="229" t="s">
        <v>279</v>
      </c>
      <c r="B170" s="229" t="s">
        <v>311</v>
      </c>
      <c r="C170" s="228" t="s">
        <v>298</v>
      </c>
      <c r="D170" s="229" t="s">
        <v>313</v>
      </c>
      <c r="E170" s="230">
        <v>60</v>
      </c>
      <c r="F170" s="228"/>
      <c r="G170" s="257">
        <v>43840</v>
      </c>
      <c r="H170" s="97" t="s">
        <v>299</v>
      </c>
      <c r="I170" s="101"/>
      <c r="J170" s="102"/>
      <c r="K170" s="53" t="s">
        <v>696</v>
      </c>
      <c r="L170" s="53" t="s">
        <v>696</v>
      </c>
      <c r="M170" s="53" t="s">
        <v>696</v>
      </c>
      <c r="N170" s="105">
        <v>43846</v>
      </c>
      <c r="O170" s="53"/>
      <c r="P170" s="105">
        <v>43864</v>
      </c>
      <c r="Q170" s="105">
        <v>43864</v>
      </c>
      <c r="R170" s="103">
        <f t="shared" si="34"/>
        <v>43840</v>
      </c>
      <c r="S170" s="104">
        <f t="shared" si="35"/>
        <v>43840</v>
      </c>
      <c r="T170" s="105"/>
      <c r="U170" s="105"/>
      <c r="V170" s="105"/>
      <c r="W170" s="105"/>
      <c r="X170" s="105"/>
      <c r="Y170" s="106" t="str">
        <f t="shared" si="36"/>
        <v>N</v>
      </c>
      <c r="Z170" s="106">
        <f t="shared" si="37"/>
        <v>0</v>
      </c>
      <c r="AA170" s="48"/>
      <c r="AB170" s="48"/>
      <c r="AC170" s="56"/>
      <c r="AD170" s="48"/>
      <c r="AE170" s="48"/>
      <c r="AF170" s="105" t="s">
        <v>696</v>
      </c>
      <c r="AG170" s="107"/>
      <c r="AH170" s="48" t="s">
        <v>739</v>
      </c>
      <c r="AI170" s="48" t="s">
        <v>56</v>
      </c>
      <c r="AJ170" s="48" t="s">
        <v>312</v>
      </c>
      <c r="AK170" s="48" t="s">
        <v>282</v>
      </c>
      <c r="AL170" s="48" t="s">
        <v>314</v>
      </c>
      <c r="AM170" s="104">
        <v>43810</v>
      </c>
      <c r="AN170" s="97" t="s">
        <v>299</v>
      </c>
      <c r="AO170" s="108" t="s">
        <v>53</v>
      </c>
      <c r="AP170" s="108" t="s">
        <v>311</v>
      </c>
      <c r="AQ170" s="109"/>
      <c r="AR170" s="309"/>
      <c r="AS170" s="110" t="s">
        <v>617</v>
      </c>
    </row>
    <row r="171" spans="1:45" s="41" customFormat="1" ht="16.5" hidden="1" customHeight="1" x14ac:dyDescent="0.2">
      <c r="A171" s="187" t="s">
        <v>279</v>
      </c>
      <c r="B171" s="187" t="s">
        <v>293</v>
      </c>
      <c r="C171" s="228" t="s">
        <v>3</v>
      </c>
      <c r="D171" s="232" t="s">
        <v>717</v>
      </c>
      <c r="E171" s="230">
        <v>60</v>
      </c>
      <c r="F171" s="228"/>
      <c r="G171" s="257">
        <v>43843</v>
      </c>
      <c r="H171" s="97" t="s">
        <v>294</v>
      </c>
      <c r="I171" s="101"/>
      <c r="J171" s="102"/>
      <c r="K171" s="53" t="s">
        <v>696</v>
      </c>
      <c r="L171" s="53" t="s">
        <v>696</v>
      </c>
      <c r="M171" s="53" t="s">
        <v>696</v>
      </c>
      <c r="N171" s="105">
        <v>43853</v>
      </c>
      <c r="O171" s="53"/>
      <c r="P171" s="105">
        <v>43860</v>
      </c>
      <c r="Q171" s="105">
        <v>43860</v>
      </c>
      <c r="R171" s="103">
        <f t="shared" si="34"/>
        <v>43843</v>
      </c>
      <c r="S171" s="104">
        <f t="shared" si="35"/>
        <v>43843</v>
      </c>
      <c r="T171" s="105"/>
      <c r="U171" s="105"/>
      <c r="V171" s="105"/>
      <c r="W171" s="105"/>
      <c r="X171" s="105"/>
      <c r="Y171" s="106" t="str">
        <f t="shared" si="36"/>
        <v>N</v>
      </c>
      <c r="Z171" s="106">
        <f t="shared" si="37"/>
        <v>0</v>
      </c>
      <c r="AA171" s="69"/>
      <c r="AB171" s="48"/>
      <c r="AC171" s="56"/>
      <c r="AD171" s="48"/>
      <c r="AE171" s="48"/>
      <c r="AF171" s="48"/>
      <c r="AG171" s="107"/>
      <c r="AH171" s="48" t="s">
        <v>738</v>
      </c>
      <c r="AI171" s="48" t="s">
        <v>56</v>
      </c>
      <c r="AJ171" s="48"/>
      <c r="AK171" s="48" t="s">
        <v>282</v>
      </c>
      <c r="AL171" s="48" t="s">
        <v>296</v>
      </c>
      <c r="AM171" s="104">
        <v>43817</v>
      </c>
      <c r="AN171" s="97" t="s">
        <v>294</v>
      </c>
      <c r="AO171" s="108" t="s">
        <v>53</v>
      </c>
      <c r="AP171" s="97" t="s">
        <v>293</v>
      </c>
      <c r="AQ171" s="109"/>
      <c r="AR171" s="192">
        <v>0.6</v>
      </c>
      <c r="AS171" s="110" t="s">
        <v>615</v>
      </c>
    </row>
    <row r="172" spans="1:45" s="41" customFormat="1" hidden="1" x14ac:dyDescent="0.2">
      <c r="A172" s="331" t="s">
        <v>279</v>
      </c>
      <c r="B172" s="229" t="s">
        <v>280</v>
      </c>
      <c r="C172" s="228" t="s">
        <v>59</v>
      </c>
      <c r="D172" s="229" t="s">
        <v>549</v>
      </c>
      <c r="E172" s="230">
        <v>60</v>
      </c>
      <c r="F172" s="228"/>
      <c r="G172" s="257">
        <v>43851</v>
      </c>
      <c r="H172" s="97" t="s">
        <v>281</v>
      </c>
      <c r="I172" s="101" t="s">
        <v>789</v>
      </c>
      <c r="J172" s="102"/>
      <c r="K172" s="53" t="s">
        <v>696</v>
      </c>
      <c r="L172" s="53" t="s">
        <v>696</v>
      </c>
      <c r="M172" s="53" t="s">
        <v>696</v>
      </c>
      <c r="N172" s="105">
        <v>43861</v>
      </c>
      <c r="O172" s="53"/>
      <c r="P172" s="105">
        <v>43861</v>
      </c>
      <c r="Q172" s="105">
        <v>43861</v>
      </c>
      <c r="R172" s="103">
        <f t="shared" si="34"/>
        <v>43851</v>
      </c>
      <c r="S172" s="104">
        <f t="shared" si="35"/>
        <v>43851</v>
      </c>
      <c r="T172" s="105">
        <v>43851</v>
      </c>
      <c r="U172" s="105"/>
      <c r="V172" s="105"/>
      <c r="W172" s="105"/>
      <c r="X172" s="105"/>
      <c r="Y172" s="106" t="str">
        <f t="shared" si="36"/>
        <v>N</v>
      </c>
      <c r="Z172" s="106">
        <f t="shared" si="37"/>
        <v>1</v>
      </c>
      <c r="AA172" s="48" t="s">
        <v>818</v>
      </c>
      <c r="AB172" s="48"/>
      <c r="AC172" s="56"/>
      <c r="AD172" s="53" t="s">
        <v>696</v>
      </c>
      <c r="AE172" s="310" t="s">
        <v>696</v>
      </c>
      <c r="AF172" s="48"/>
      <c r="AG172" s="107"/>
      <c r="AH172" s="53" t="s">
        <v>736</v>
      </c>
      <c r="AI172" s="48" t="s">
        <v>56</v>
      </c>
      <c r="AJ172" s="48" t="s">
        <v>56</v>
      </c>
      <c r="AK172" s="48" t="s">
        <v>282</v>
      </c>
      <c r="AL172" s="48" t="s">
        <v>283</v>
      </c>
      <c r="AM172" s="104">
        <v>43815</v>
      </c>
      <c r="AN172" s="97" t="s">
        <v>281</v>
      </c>
      <c r="AO172" s="108" t="s">
        <v>53</v>
      </c>
      <c r="AP172" s="97" t="s">
        <v>280</v>
      </c>
      <c r="AQ172" s="109"/>
      <c r="AR172" s="309"/>
      <c r="AS172" s="110" t="s">
        <v>613</v>
      </c>
    </row>
    <row r="173" spans="1:45" s="41" customFormat="1" hidden="1" x14ac:dyDescent="0.2">
      <c r="A173" s="234" t="s">
        <v>279</v>
      </c>
      <c r="B173" s="234" t="s">
        <v>532</v>
      </c>
      <c r="C173" s="228" t="s">
        <v>59</v>
      </c>
      <c r="D173" s="229" t="s">
        <v>550</v>
      </c>
      <c r="E173" s="230">
        <v>60</v>
      </c>
      <c r="F173" s="228"/>
      <c r="G173" s="257">
        <v>43846</v>
      </c>
      <c r="H173" s="97" t="s">
        <v>281</v>
      </c>
      <c r="I173" s="101" t="s">
        <v>789</v>
      </c>
      <c r="J173" s="48"/>
      <c r="K173" s="53" t="s">
        <v>696</v>
      </c>
      <c r="L173" s="53" t="s">
        <v>696</v>
      </c>
      <c r="M173" s="53" t="s">
        <v>696</v>
      </c>
      <c r="N173" s="105" t="s">
        <v>79</v>
      </c>
      <c r="O173" s="105" t="s">
        <v>79</v>
      </c>
      <c r="P173" s="105" t="s">
        <v>79</v>
      </c>
      <c r="Q173" s="105" t="s">
        <v>79</v>
      </c>
      <c r="R173" s="103">
        <f t="shared" si="34"/>
        <v>43846</v>
      </c>
      <c r="S173" s="104">
        <f t="shared" si="35"/>
        <v>43850</v>
      </c>
      <c r="T173" s="105">
        <v>43850</v>
      </c>
      <c r="U173" s="105"/>
      <c r="V173" s="105"/>
      <c r="W173" s="105"/>
      <c r="X173" s="105"/>
      <c r="Y173" s="106" t="str">
        <f t="shared" si="36"/>
        <v>Y</v>
      </c>
      <c r="Z173" s="106">
        <f t="shared" si="37"/>
        <v>1</v>
      </c>
      <c r="AA173" s="48" t="s">
        <v>874</v>
      </c>
      <c r="AB173" s="48"/>
      <c r="AC173" s="56"/>
      <c r="AD173" s="53" t="s">
        <v>696</v>
      </c>
      <c r="AE173" s="310" t="s">
        <v>696</v>
      </c>
      <c r="AF173" s="48"/>
      <c r="AG173" s="107"/>
      <c r="AH173" s="48" t="s">
        <v>737</v>
      </c>
      <c r="AI173" s="48"/>
      <c r="AJ173" s="48"/>
      <c r="AK173" s="48"/>
      <c r="AL173" s="48"/>
      <c r="AM173" s="104">
        <v>43822</v>
      </c>
      <c r="AN173" s="97" t="s">
        <v>281</v>
      </c>
      <c r="AO173" s="108" t="s">
        <v>53</v>
      </c>
      <c r="AP173" s="108" t="s">
        <v>532</v>
      </c>
      <c r="AQ173" s="109" t="s">
        <v>917</v>
      </c>
      <c r="AR173" s="309"/>
      <c r="AS173" s="110" t="s">
        <v>618</v>
      </c>
    </row>
    <row r="174" spans="1:45" s="41" customFormat="1" hidden="1" x14ac:dyDescent="0.2">
      <c r="A174" s="229" t="s">
        <v>279</v>
      </c>
      <c r="B174" s="229" t="s">
        <v>689</v>
      </c>
      <c r="C174" s="228" t="s">
        <v>59</v>
      </c>
      <c r="D174" s="229" t="s">
        <v>315</v>
      </c>
      <c r="E174" s="230">
        <v>90</v>
      </c>
      <c r="F174" s="228"/>
      <c r="G174" s="257">
        <v>43847</v>
      </c>
      <c r="H174" s="97" t="s">
        <v>281</v>
      </c>
      <c r="I174" s="101" t="s">
        <v>789</v>
      </c>
      <c r="J174" s="102"/>
      <c r="K174" s="53" t="s">
        <v>696</v>
      </c>
      <c r="L174" s="53" t="s">
        <v>696</v>
      </c>
      <c r="M174" s="53" t="s">
        <v>696</v>
      </c>
      <c r="N174" s="105">
        <v>43860</v>
      </c>
      <c r="O174" s="53"/>
      <c r="P174" s="105">
        <v>43860</v>
      </c>
      <c r="Q174" s="105">
        <v>43860</v>
      </c>
      <c r="R174" s="103">
        <f t="shared" si="34"/>
        <v>43847</v>
      </c>
      <c r="S174" s="104">
        <f t="shared" si="35"/>
        <v>43852</v>
      </c>
      <c r="T174" s="105">
        <v>43852</v>
      </c>
      <c r="U174" s="105"/>
      <c r="V174" s="105"/>
      <c r="W174" s="105"/>
      <c r="X174" s="105"/>
      <c r="Y174" s="106" t="str">
        <f t="shared" si="36"/>
        <v>Y</v>
      </c>
      <c r="Z174" s="106">
        <f t="shared" si="37"/>
        <v>1</v>
      </c>
      <c r="AA174" s="48" t="s">
        <v>865</v>
      </c>
      <c r="AB174" s="48"/>
      <c r="AC174" s="56"/>
      <c r="AD174" s="53" t="s">
        <v>696</v>
      </c>
      <c r="AE174" s="310" t="s">
        <v>696</v>
      </c>
      <c r="AF174" s="48"/>
      <c r="AG174" s="107"/>
      <c r="AH174" s="48" t="s">
        <v>295</v>
      </c>
      <c r="AI174" s="48"/>
      <c r="AJ174" s="48"/>
      <c r="AK174" s="48"/>
      <c r="AL174" s="48"/>
      <c r="AM174" s="104">
        <v>43817</v>
      </c>
      <c r="AN174" s="97" t="s">
        <v>281</v>
      </c>
      <c r="AO174" s="108" t="s">
        <v>53</v>
      </c>
      <c r="AP174" s="108" t="s">
        <v>316</v>
      </c>
      <c r="AQ174" s="109"/>
      <c r="AR174" s="309" t="s">
        <v>909</v>
      </c>
      <c r="AS174" s="110" t="s">
        <v>619</v>
      </c>
    </row>
    <row r="175" spans="1:45" s="151" customFormat="1" ht="15" hidden="1" x14ac:dyDescent="0.25">
      <c r="A175" s="229" t="s">
        <v>279</v>
      </c>
      <c r="B175" s="229" t="s">
        <v>673</v>
      </c>
      <c r="C175" s="228" t="s">
        <v>59</v>
      </c>
      <c r="D175" s="187" t="s">
        <v>866</v>
      </c>
      <c r="E175" s="230">
        <v>60</v>
      </c>
      <c r="F175" s="246"/>
      <c r="G175" s="257">
        <v>43844</v>
      </c>
      <c r="H175" s="108" t="s">
        <v>281</v>
      </c>
      <c r="I175" s="101" t="s">
        <v>789</v>
      </c>
      <c r="J175" s="102"/>
      <c r="K175" s="53" t="s">
        <v>696</v>
      </c>
      <c r="L175" s="53" t="s">
        <v>696</v>
      </c>
      <c r="M175" s="53" t="s">
        <v>696</v>
      </c>
      <c r="N175" s="105">
        <v>43860</v>
      </c>
      <c r="O175" s="53"/>
      <c r="P175" s="105">
        <v>43860</v>
      </c>
      <c r="Q175" s="105">
        <v>43860</v>
      </c>
      <c r="R175" s="103">
        <v>43844</v>
      </c>
      <c r="S175" s="104">
        <v>43844</v>
      </c>
      <c r="T175" s="105"/>
      <c r="U175" s="105"/>
      <c r="V175" s="105"/>
      <c r="W175" s="105"/>
      <c r="X175" s="105"/>
      <c r="Y175" s="106"/>
      <c r="Z175" s="106"/>
      <c r="AA175" s="48"/>
      <c r="AB175" s="48"/>
      <c r="AC175" s="56"/>
      <c r="AD175" s="53" t="s">
        <v>696</v>
      </c>
      <c r="AE175" s="310" t="s">
        <v>696</v>
      </c>
      <c r="AF175" s="53"/>
      <c r="AG175" s="107"/>
      <c r="AH175" s="53"/>
      <c r="AI175" s="48"/>
      <c r="AJ175" s="48"/>
      <c r="AK175" s="48"/>
      <c r="AL175" s="48"/>
      <c r="AM175" s="104">
        <v>43819</v>
      </c>
      <c r="AN175" s="108" t="s">
        <v>281</v>
      </c>
      <c r="AO175" s="148"/>
      <c r="AP175" s="148"/>
      <c r="AQ175" s="149"/>
      <c r="AR175" s="192">
        <v>0.6</v>
      </c>
      <c r="AS175" s="287" t="s">
        <v>851</v>
      </c>
    </row>
    <row r="176" spans="1:45" s="151" customFormat="1" ht="26.25" hidden="1" x14ac:dyDescent="0.25">
      <c r="A176" s="232" t="s">
        <v>279</v>
      </c>
      <c r="B176" s="232" t="s">
        <v>673</v>
      </c>
      <c r="C176" s="228" t="s">
        <v>804</v>
      </c>
      <c r="D176" s="241" t="s">
        <v>297</v>
      </c>
      <c r="E176" s="230">
        <v>90</v>
      </c>
      <c r="F176" s="246"/>
      <c r="G176" s="257">
        <v>43837</v>
      </c>
      <c r="H176" s="116" t="s">
        <v>50</v>
      </c>
      <c r="I176" s="101"/>
      <c r="J176" s="130"/>
      <c r="K176" s="53" t="s">
        <v>696</v>
      </c>
      <c r="L176" s="53" t="s">
        <v>696</v>
      </c>
      <c r="M176" s="53" t="s">
        <v>696</v>
      </c>
      <c r="N176" s="53" t="s">
        <v>79</v>
      </c>
      <c r="O176" s="53" t="s">
        <v>79</v>
      </c>
      <c r="P176" s="53" t="s">
        <v>79</v>
      </c>
      <c r="Q176" s="53" t="s">
        <v>79</v>
      </c>
      <c r="R176" s="103"/>
      <c r="S176" s="104"/>
      <c r="T176" s="105"/>
      <c r="U176" s="105"/>
      <c r="V176" s="105"/>
      <c r="W176" s="105"/>
      <c r="X176" s="105"/>
      <c r="Y176" s="106"/>
      <c r="Z176" s="106"/>
      <c r="AA176" s="48"/>
      <c r="AB176" s="55"/>
      <c r="AC176" s="117"/>
      <c r="AD176" s="49"/>
      <c r="AE176" s="130"/>
      <c r="AF176" s="53"/>
      <c r="AG176" s="107"/>
      <c r="AH176" s="53"/>
      <c r="AI176" s="55"/>
      <c r="AJ176" s="55"/>
      <c r="AK176" s="55"/>
      <c r="AL176" s="55"/>
      <c r="AM176" s="104"/>
      <c r="AN176" s="116"/>
      <c r="AO176" s="148"/>
      <c r="AP176" s="148"/>
      <c r="AQ176" s="149"/>
      <c r="AR176" s="108"/>
      <c r="AS176" s="286" t="s">
        <v>851</v>
      </c>
    </row>
    <row r="177" spans="1:45" s="41" customFormat="1" hidden="1" x14ac:dyDescent="0.2">
      <c r="A177" s="229" t="s">
        <v>279</v>
      </c>
      <c r="B177" s="229" t="s">
        <v>288</v>
      </c>
      <c r="C177" s="228" t="s">
        <v>70</v>
      </c>
      <c r="D177" s="229" t="s">
        <v>292</v>
      </c>
      <c r="E177" s="230">
        <v>60</v>
      </c>
      <c r="F177" s="228"/>
      <c r="G177" s="257">
        <v>43840</v>
      </c>
      <c r="H177" s="97" t="s">
        <v>100</v>
      </c>
      <c r="I177" s="101"/>
      <c r="J177" s="102"/>
      <c r="K177" s="53" t="s">
        <v>696</v>
      </c>
      <c r="L177" s="53" t="s">
        <v>696</v>
      </c>
      <c r="M177" s="53" t="s">
        <v>696</v>
      </c>
      <c r="N177" s="105">
        <v>43864</v>
      </c>
      <c r="O177" s="53"/>
      <c r="P177" s="105">
        <v>43864</v>
      </c>
      <c r="Q177" s="105">
        <v>43864</v>
      </c>
      <c r="R177" s="103">
        <f t="shared" ref="R177:R205" si="38">G177</f>
        <v>43840</v>
      </c>
      <c r="S177" s="104">
        <f t="shared" ref="S177:S205" si="39">IF(COUNT(T177:X177)&gt;0,MAX(T177:X177),G177)</f>
        <v>43840</v>
      </c>
      <c r="T177" s="105"/>
      <c r="U177" s="105"/>
      <c r="V177" s="105"/>
      <c r="W177" s="105"/>
      <c r="X177" s="105"/>
      <c r="Y177" s="106" t="str">
        <f t="shared" ref="Y177:Y205" si="40">IF(R177&lt;&gt;S177,"Y","N")</f>
        <v>N</v>
      </c>
      <c r="Z177" s="106">
        <f t="shared" ref="Z177:Z205" si="41">COUNTA(T177:X177)</f>
        <v>0</v>
      </c>
      <c r="AA177" s="48"/>
      <c r="AB177" s="48"/>
      <c r="AC177" s="56"/>
      <c r="AD177" s="48"/>
      <c r="AE177" s="48"/>
      <c r="AF177" s="105" t="s">
        <v>696</v>
      </c>
      <c r="AG177" s="107"/>
      <c r="AH177" s="48" t="s">
        <v>290</v>
      </c>
      <c r="AI177" s="48" t="s">
        <v>56</v>
      </c>
      <c r="AJ177" s="48" t="s">
        <v>56</v>
      </c>
      <c r="AK177" s="48" t="s">
        <v>282</v>
      </c>
      <c r="AL177" s="48" t="s">
        <v>283</v>
      </c>
      <c r="AM177" s="104">
        <v>43816</v>
      </c>
      <c r="AN177" s="97" t="s">
        <v>100</v>
      </c>
      <c r="AO177" s="108" t="s">
        <v>53</v>
      </c>
      <c r="AP177" s="108" t="s">
        <v>288</v>
      </c>
      <c r="AQ177" s="109"/>
      <c r="AR177" s="192">
        <v>0.6</v>
      </c>
      <c r="AS177" s="110" t="s">
        <v>614</v>
      </c>
    </row>
    <row r="178" spans="1:45" s="41" customFormat="1" ht="18.75" hidden="1" customHeight="1" x14ac:dyDescent="0.2">
      <c r="A178" s="237" t="s">
        <v>279</v>
      </c>
      <c r="B178" s="237" t="s">
        <v>293</v>
      </c>
      <c r="C178" s="228" t="s">
        <v>301</v>
      </c>
      <c r="D178" s="232" t="s">
        <v>718</v>
      </c>
      <c r="E178" s="230">
        <v>60</v>
      </c>
      <c r="F178" s="228"/>
      <c r="G178" s="257">
        <v>43839</v>
      </c>
      <c r="H178" s="97" t="s">
        <v>100</v>
      </c>
      <c r="I178" s="101"/>
      <c r="J178" s="102"/>
      <c r="K178" s="53" t="s">
        <v>696</v>
      </c>
      <c r="L178" s="53" t="s">
        <v>696</v>
      </c>
      <c r="M178" s="53" t="s">
        <v>696</v>
      </c>
      <c r="N178" s="105">
        <v>43864</v>
      </c>
      <c r="O178" s="53" t="s">
        <v>696</v>
      </c>
      <c r="P178" s="105">
        <v>43864</v>
      </c>
      <c r="Q178" s="105">
        <v>43864</v>
      </c>
      <c r="R178" s="103">
        <f t="shared" si="38"/>
        <v>43839</v>
      </c>
      <c r="S178" s="104">
        <f t="shared" si="39"/>
        <v>43839</v>
      </c>
      <c r="T178" s="105"/>
      <c r="U178" s="105"/>
      <c r="V178" s="105"/>
      <c r="W178" s="105"/>
      <c r="X178" s="105"/>
      <c r="Y178" s="106" t="str">
        <f t="shared" si="40"/>
        <v>N</v>
      </c>
      <c r="Z178" s="106">
        <f t="shared" si="41"/>
        <v>0</v>
      </c>
      <c r="AA178" s="48"/>
      <c r="AB178" s="48"/>
      <c r="AC178" s="56"/>
      <c r="AD178" s="48"/>
      <c r="AE178" s="48"/>
      <c r="AF178" s="105" t="s">
        <v>696</v>
      </c>
      <c r="AG178" s="107"/>
      <c r="AH178" s="48" t="s">
        <v>738</v>
      </c>
      <c r="AI178" s="48" t="s">
        <v>56</v>
      </c>
      <c r="AJ178" s="48"/>
      <c r="AK178" s="48" t="s">
        <v>282</v>
      </c>
      <c r="AL178" s="48" t="s">
        <v>302</v>
      </c>
      <c r="AM178" s="104">
        <v>43812</v>
      </c>
      <c r="AN178" s="97" t="s">
        <v>100</v>
      </c>
      <c r="AO178" s="108" t="s">
        <v>53</v>
      </c>
      <c r="AP178" s="108" t="s">
        <v>293</v>
      </c>
      <c r="AQ178" s="109"/>
      <c r="AR178" s="309">
        <v>0.63400000000000001</v>
      </c>
      <c r="AS178" s="110" t="s">
        <v>615</v>
      </c>
    </row>
    <row r="179" spans="1:45" s="41" customFormat="1" ht="38.25" hidden="1" x14ac:dyDescent="0.2">
      <c r="A179" s="187" t="s">
        <v>279</v>
      </c>
      <c r="B179" s="187" t="s">
        <v>799</v>
      </c>
      <c r="C179" s="228" t="s">
        <v>309</v>
      </c>
      <c r="D179" s="232" t="s">
        <v>815</v>
      </c>
      <c r="E179" s="230">
        <v>60</v>
      </c>
      <c r="F179" s="228"/>
      <c r="G179" s="257">
        <v>43843</v>
      </c>
      <c r="H179" s="97" t="s">
        <v>100</v>
      </c>
      <c r="I179" s="101"/>
      <c r="J179" s="102"/>
      <c r="K179" s="53" t="s">
        <v>696</v>
      </c>
      <c r="L179" s="53" t="s">
        <v>696</v>
      </c>
      <c r="M179" s="53" t="s">
        <v>696</v>
      </c>
      <c r="N179" s="105">
        <v>43864</v>
      </c>
      <c r="O179" s="53" t="s">
        <v>696</v>
      </c>
      <c r="P179" s="105">
        <v>43864</v>
      </c>
      <c r="Q179" s="105">
        <v>43864</v>
      </c>
      <c r="R179" s="103">
        <f t="shared" si="38"/>
        <v>43843</v>
      </c>
      <c r="S179" s="104">
        <f t="shared" si="39"/>
        <v>43843</v>
      </c>
      <c r="T179" s="105"/>
      <c r="U179" s="105"/>
      <c r="V179" s="105"/>
      <c r="W179" s="105"/>
      <c r="X179" s="105"/>
      <c r="Y179" s="106" t="str">
        <f t="shared" si="40"/>
        <v>N</v>
      </c>
      <c r="Z179" s="106">
        <f t="shared" si="41"/>
        <v>0</v>
      </c>
      <c r="AA179" s="48"/>
      <c r="AB179" s="48"/>
      <c r="AC179" s="56"/>
      <c r="AD179" s="48"/>
      <c r="AE179" s="48"/>
      <c r="AF179" s="53" t="s">
        <v>696</v>
      </c>
      <c r="AG179" s="107"/>
      <c r="AH179" s="48" t="s">
        <v>739</v>
      </c>
      <c r="AI179" s="48" t="s">
        <v>56</v>
      </c>
      <c r="AJ179" s="48" t="s">
        <v>312</v>
      </c>
      <c r="AK179" s="48" t="s">
        <v>282</v>
      </c>
      <c r="AL179" s="48" t="s">
        <v>314</v>
      </c>
      <c r="AM179" s="104">
        <v>43817</v>
      </c>
      <c r="AN179" s="97" t="s">
        <v>100</v>
      </c>
      <c r="AO179" s="108" t="s">
        <v>53</v>
      </c>
      <c r="AP179" s="108" t="s">
        <v>311</v>
      </c>
      <c r="AQ179" s="109"/>
      <c r="AR179" s="305">
        <v>0.64500000000000002</v>
      </c>
      <c r="AS179" s="110" t="s">
        <v>617</v>
      </c>
    </row>
    <row r="180" spans="1:45" s="41" customFormat="1" ht="38.25" hidden="1" x14ac:dyDescent="0.2">
      <c r="A180" s="187" t="s">
        <v>279</v>
      </c>
      <c r="B180" s="187" t="s">
        <v>288</v>
      </c>
      <c r="C180" s="229" t="s">
        <v>59</v>
      </c>
      <c r="D180" s="232" t="s">
        <v>915</v>
      </c>
      <c r="E180" s="230">
        <v>60</v>
      </c>
      <c r="F180" s="228"/>
      <c r="G180" s="257">
        <v>43839</v>
      </c>
      <c r="H180" s="97" t="s">
        <v>281</v>
      </c>
      <c r="I180" s="101" t="s">
        <v>789</v>
      </c>
      <c r="J180" s="102"/>
      <c r="K180" s="53" t="s">
        <v>696</v>
      </c>
      <c r="L180" s="53" t="s">
        <v>696</v>
      </c>
      <c r="M180" s="53" t="s">
        <v>696</v>
      </c>
      <c r="N180" s="105">
        <v>43860</v>
      </c>
      <c r="O180" s="53"/>
      <c r="P180" s="105">
        <v>43860</v>
      </c>
      <c r="Q180" s="105">
        <v>43860</v>
      </c>
      <c r="R180" s="103">
        <f t="shared" si="38"/>
        <v>43839</v>
      </c>
      <c r="S180" s="104">
        <f t="shared" si="39"/>
        <v>43850</v>
      </c>
      <c r="T180" s="105">
        <v>43850</v>
      </c>
      <c r="U180" s="105"/>
      <c r="V180" s="105"/>
      <c r="W180" s="105"/>
      <c r="X180" s="105"/>
      <c r="Y180" s="106" t="str">
        <f t="shared" si="40"/>
        <v>Y</v>
      </c>
      <c r="Z180" s="106">
        <f t="shared" si="41"/>
        <v>1</v>
      </c>
      <c r="AA180" s="48" t="s">
        <v>826</v>
      </c>
      <c r="AB180" s="48"/>
      <c r="AC180" s="56"/>
      <c r="AD180" s="53" t="s">
        <v>696</v>
      </c>
      <c r="AE180" s="310" t="s">
        <v>696</v>
      </c>
      <c r="AF180" s="48"/>
      <c r="AG180" s="107"/>
      <c r="AH180" s="48" t="s">
        <v>290</v>
      </c>
      <c r="AI180" s="48" t="s">
        <v>56</v>
      </c>
      <c r="AJ180" s="48" t="s">
        <v>56</v>
      </c>
      <c r="AK180" s="48" t="s">
        <v>282</v>
      </c>
      <c r="AL180" s="48"/>
      <c r="AM180" s="104">
        <v>43812</v>
      </c>
      <c r="AN180" s="97" t="s">
        <v>281</v>
      </c>
      <c r="AO180" s="108" t="s">
        <v>53</v>
      </c>
      <c r="AP180" s="108" t="s">
        <v>288</v>
      </c>
      <c r="AQ180" s="109"/>
      <c r="AR180" s="309">
        <v>0.6</v>
      </c>
      <c r="AS180" s="110" t="s">
        <v>614</v>
      </c>
    </row>
    <row r="181" spans="1:45" s="42" customFormat="1" hidden="1" x14ac:dyDescent="0.2">
      <c r="A181" s="229" t="s">
        <v>279</v>
      </c>
      <c r="B181" s="229" t="s">
        <v>303</v>
      </c>
      <c r="C181" s="228" t="s">
        <v>59</v>
      </c>
      <c r="D181" s="229" t="s">
        <v>304</v>
      </c>
      <c r="E181" s="230">
        <v>60</v>
      </c>
      <c r="F181" s="228"/>
      <c r="G181" s="257">
        <v>43851</v>
      </c>
      <c r="H181" s="97" t="s">
        <v>281</v>
      </c>
      <c r="I181" s="101" t="s">
        <v>789</v>
      </c>
      <c r="J181" s="102"/>
      <c r="K181" s="53" t="s">
        <v>696</v>
      </c>
      <c r="L181" s="53" t="s">
        <v>696</v>
      </c>
      <c r="M181" s="53" t="s">
        <v>696</v>
      </c>
      <c r="N181" s="105">
        <v>43860</v>
      </c>
      <c r="O181" s="53"/>
      <c r="P181" s="105">
        <v>43860</v>
      </c>
      <c r="Q181" s="105">
        <v>43860</v>
      </c>
      <c r="R181" s="103">
        <f t="shared" si="38"/>
        <v>43851</v>
      </c>
      <c r="S181" s="104">
        <f t="shared" si="39"/>
        <v>43851</v>
      </c>
      <c r="T181" s="105"/>
      <c r="U181" s="105"/>
      <c r="V181" s="105"/>
      <c r="W181" s="105"/>
      <c r="X181" s="105"/>
      <c r="Y181" s="106" t="str">
        <f t="shared" si="40"/>
        <v>N</v>
      </c>
      <c r="Z181" s="106">
        <f t="shared" si="41"/>
        <v>0</v>
      </c>
      <c r="AA181" s="48"/>
      <c r="AB181" s="48"/>
      <c r="AC181" s="56"/>
      <c r="AD181" s="53" t="s">
        <v>696</v>
      </c>
      <c r="AE181" s="53" t="s">
        <v>696</v>
      </c>
      <c r="AF181" s="48"/>
      <c r="AG181" s="107"/>
      <c r="AH181" s="48" t="s">
        <v>305</v>
      </c>
      <c r="AI181" s="48" t="s">
        <v>56</v>
      </c>
      <c r="AJ181" s="48" t="s">
        <v>56</v>
      </c>
      <c r="AK181" s="48" t="s">
        <v>282</v>
      </c>
      <c r="AL181" s="48" t="s">
        <v>306</v>
      </c>
      <c r="AM181" s="104">
        <v>43819</v>
      </c>
      <c r="AN181" s="97" t="s">
        <v>281</v>
      </c>
      <c r="AO181" s="108" t="s">
        <v>53</v>
      </c>
      <c r="AP181" s="108" t="s">
        <v>303</v>
      </c>
      <c r="AQ181" s="109"/>
      <c r="AR181" s="309">
        <v>0.6</v>
      </c>
      <c r="AS181" s="110" t="s">
        <v>616</v>
      </c>
    </row>
    <row r="182" spans="1:45" s="41" customFormat="1" hidden="1" x14ac:dyDescent="0.2">
      <c r="A182" s="229" t="s">
        <v>279</v>
      </c>
      <c r="B182" s="229" t="s">
        <v>288</v>
      </c>
      <c r="C182" s="228" t="s">
        <v>3</v>
      </c>
      <c r="D182" s="229" t="s">
        <v>289</v>
      </c>
      <c r="E182" s="230">
        <v>60</v>
      </c>
      <c r="F182" s="228"/>
      <c r="G182" s="257">
        <v>43850</v>
      </c>
      <c r="H182" s="97" t="s">
        <v>211</v>
      </c>
      <c r="I182" s="101"/>
      <c r="J182" s="102"/>
      <c r="K182" s="53" t="s">
        <v>696</v>
      </c>
      <c r="L182" s="53" t="s">
        <v>696</v>
      </c>
      <c r="M182" s="53" t="s">
        <v>696</v>
      </c>
      <c r="N182" s="105">
        <v>43854</v>
      </c>
      <c r="O182" s="53"/>
      <c r="P182" s="105">
        <v>43860</v>
      </c>
      <c r="Q182" s="105">
        <v>43860</v>
      </c>
      <c r="R182" s="103">
        <f t="shared" si="38"/>
        <v>43850</v>
      </c>
      <c r="S182" s="104">
        <f t="shared" si="39"/>
        <v>43850</v>
      </c>
      <c r="T182" s="105"/>
      <c r="U182" s="105"/>
      <c r="V182" s="105"/>
      <c r="W182" s="105"/>
      <c r="X182" s="105"/>
      <c r="Y182" s="106" t="str">
        <f t="shared" si="40"/>
        <v>N</v>
      </c>
      <c r="Z182" s="106">
        <f t="shared" si="41"/>
        <v>0</v>
      </c>
      <c r="AA182" s="48"/>
      <c r="AB182" s="48"/>
      <c r="AC182" s="56"/>
      <c r="AD182" s="48"/>
      <c r="AE182" s="48"/>
      <c r="AF182" s="48"/>
      <c r="AG182" s="56"/>
      <c r="AH182" s="48" t="s">
        <v>290</v>
      </c>
      <c r="AI182" s="48" t="s">
        <v>56</v>
      </c>
      <c r="AJ182" s="48" t="s">
        <v>56</v>
      </c>
      <c r="AK182" s="48" t="s">
        <v>282</v>
      </c>
      <c r="AL182" s="48"/>
      <c r="AM182" s="104">
        <v>43829</v>
      </c>
      <c r="AN182" s="97" t="s">
        <v>211</v>
      </c>
      <c r="AO182" s="108" t="s">
        <v>53</v>
      </c>
      <c r="AP182" s="97" t="s">
        <v>288</v>
      </c>
      <c r="AQ182" s="109" t="s">
        <v>291</v>
      </c>
      <c r="AR182" s="192">
        <v>0.6</v>
      </c>
      <c r="AS182" s="110" t="s">
        <v>614</v>
      </c>
    </row>
    <row r="183" spans="1:45" s="41" customFormat="1" hidden="1" x14ac:dyDescent="0.2">
      <c r="A183" s="187" t="s">
        <v>279</v>
      </c>
      <c r="B183" s="187" t="s">
        <v>311</v>
      </c>
      <c r="C183" s="228" t="s">
        <v>59</v>
      </c>
      <c r="D183" s="229" t="s">
        <v>632</v>
      </c>
      <c r="E183" s="230">
        <v>60</v>
      </c>
      <c r="F183" s="228"/>
      <c r="G183" s="257">
        <v>43850</v>
      </c>
      <c r="H183" s="97" t="s">
        <v>281</v>
      </c>
      <c r="I183" s="101" t="s">
        <v>789</v>
      </c>
      <c r="J183" s="102"/>
      <c r="K183" s="53" t="s">
        <v>696</v>
      </c>
      <c r="L183" s="53" t="s">
        <v>696</v>
      </c>
      <c r="M183" s="53" t="s">
        <v>696</v>
      </c>
      <c r="N183" s="105">
        <v>43860</v>
      </c>
      <c r="O183" s="53"/>
      <c r="P183" s="105">
        <v>43860</v>
      </c>
      <c r="Q183" s="105">
        <v>43860</v>
      </c>
      <c r="R183" s="103">
        <f t="shared" si="38"/>
        <v>43850</v>
      </c>
      <c r="S183" s="104">
        <f t="shared" si="39"/>
        <v>43850</v>
      </c>
      <c r="T183" s="105"/>
      <c r="U183" s="105"/>
      <c r="V183" s="105"/>
      <c r="W183" s="105"/>
      <c r="X183" s="105"/>
      <c r="Y183" s="106" t="str">
        <f t="shared" si="40"/>
        <v>N</v>
      </c>
      <c r="Z183" s="106">
        <f t="shared" si="41"/>
        <v>0</v>
      </c>
      <c r="AA183" s="69"/>
      <c r="AB183" s="48"/>
      <c r="AC183" s="56"/>
      <c r="AD183" s="53" t="s">
        <v>696</v>
      </c>
      <c r="AE183" s="53" t="s">
        <v>696</v>
      </c>
      <c r="AF183" s="48"/>
      <c r="AG183" s="107"/>
      <c r="AH183" s="48" t="s">
        <v>739</v>
      </c>
      <c r="AI183" s="48" t="s">
        <v>56</v>
      </c>
      <c r="AJ183" s="48" t="s">
        <v>312</v>
      </c>
      <c r="AK183" s="48" t="s">
        <v>282</v>
      </c>
      <c r="AL183" s="48"/>
      <c r="AM183" s="104">
        <v>43816</v>
      </c>
      <c r="AN183" s="97" t="s">
        <v>281</v>
      </c>
      <c r="AO183" s="108" t="s">
        <v>53</v>
      </c>
      <c r="AP183" s="108" t="s">
        <v>311</v>
      </c>
      <c r="AQ183" s="109"/>
      <c r="AR183" s="309">
        <v>0.6</v>
      </c>
      <c r="AS183" s="110" t="s">
        <v>617</v>
      </c>
    </row>
    <row r="184" spans="1:45" s="41" customFormat="1" ht="38.25" hidden="1" x14ac:dyDescent="0.2">
      <c r="A184" s="234" t="s">
        <v>279</v>
      </c>
      <c r="B184" s="234" t="s">
        <v>293</v>
      </c>
      <c r="C184" s="228" t="s">
        <v>2</v>
      </c>
      <c r="D184" s="232" t="s">
        <v>863</v>
      </c>
      <c r="E184" s="230">
        <v>60</v>
      </c>
      <c r="F184" s="228"/>
      <c r="G184" s="257">
        <v>43843</v>
      </c>
      <c r="H184" s="97" t="s">
        <v>86</v>
      </c>
      <c r="I184" s="101"/>
      <c r="J184" s="102"/>
      <c r="K184" s="53" t="s">
        <v>696</v>
      </c>
      <c r="L184" s="53" t="s">
        <v>696</v>
      </c>
      <c r="M184" s="53" t="s">
        <v>696</v>
      </c>
      <c r="N184" s="105">
        <v>43846</v>
      </c>
      <c r="O184" s="53"/>
      <c r="P184" s="105">
        <v>43851</v>
      </c>
      <c r="Q184" s="105">
        <v>43851</v>
      </c>
      <c r="R184" s="103">
        <f t="shared" si="38"/>
        <v>43843</v>
      </c>
      <c r="S184" s="104">
        <f t="shared" si="39"/>
        <v>43846</v>
      </c>
      <c r="T184" s="105">
        <v>43846</v>
      </c>
      <c r="U184" s="105"/>
      <c r="V184" s="105"/>
      <c r="W184" s="105"/>
      <c r="X184" s="105"/>
      <c r="Y184" s="106" t="str">
        <f t="shared" si="40"/>
        <v>Y</v>
      </c>
      <c r="Z184" s="106">
        <f t="shared" si="41"/>
        <v>1</v>
      </c>
      <c r="AA184" s="69" t="s">
        <v>864</v>
      </c>
      <c r="AB184" s="48"/>
      <c r="AC184" s="56"/>
      <c r="AD184" s="48"/>
      <c r="AE184" s="48"/>
      <c r="AF184" s="48"/>
      <c r="AG184" s="107"/>
      <c r="AH184" s="48" t="s">
        <v>738</v>
      </c>
      <c r="AI184" s="48" t="s">
        <v>56</v>
      </c>
      <c r="AJ184" s="48"/>
      <c r="AK184" s="48" t="s">
        <v>282</v>
      </c>
      <c r="AL184" s="48" t="s">
        <v>296</v>
      </c>
      <c r="AM184" s="104">
        <v>43819</v>
      </c>
      <c r="AN184" s="97" t="s">
        <v>86</v>
      </c>
      <c r="AO184" s="108" t="s">
        <v>53</v>
      </c>
      <c r="AP184" s="108" t="s">
        <v>293</v>
      </c>
      <c r="AQ184" s="109"/>
      <c r="AR184" s="192">
        <v>0.6</v>
      </c>
      <c r="AS184" s="110" t="s">
        <v>615</v>
      </c>
    </row>
    <row r="185" spans="1:45" s="41" customFormat="1" hidden="1" x14ac:dyDescent="0.2">
      <c r="A185" s="187" t="s">
        <v>279</v>
      </c>
      <c r="B185" s="187" t="s">
        <v>303</v>
      </c>
      <c r="C185" s="228" t="s">
        <v>2</v>
      </c>
      <c r="D185" s="229" t="s">
        <v>810</v>
      </c>
      <c r="E185" s="230">
        <v>60</v>
      </c>
      <c r="F185" s="228"/>
      <c r="G185" s="257">
        <v>43844</v>
      </c>
      <c r="H185" s="97" t="s">
        <v>86</v>
      </c>
      <c r="I185" s="101"/>
      <c r="J185" s="102"/>
      <c r="K185" s="53" t="s">
        <v>696</v>
      </c>
      <c r="L185" s="53" t="s">
        <v>696</v>
      </c>
      <c r="M185" s="53" t="s">
        <v>696</v>
      </c>
      <c r="N185" s="105"/>
      <c r="O185" s="53"/>
      <c r="P185" s="105">
        <v>43867</v>
      </c>
      <c r="Q185" s="105">
        <v>43867</v>
      </c>
      <c r="R185" s="103">
        <f t="shared" si="38"/>
        <v>43844</v>
      </c>
      <c r="S185" s="104">
        <f t="shared" si="39"/>
        <v>43860</v>
      </c>
      <c r="T185" s="105">
        <v>43853</v>
      </c>
      <c r="U185" s="105">
        <v>43859</v>
      </c>
      <c r="V185" s="105">
        <v>43860</v>
      </c>
      <c r="W185" s="105"/>
      <c r="X185" s="105"/>
      <c r="Y185" s="106" t="str">
        <f t="shared" si="40"/>
        <v>Y</v>
      </c>
      <c r="Z185" s="106">
        <f t="shared" si="41"/>
        <v>3</v>
      </c>
      <c r="AA185" s="48" t="s">
        <v>902</v>
      </c>
      <c r="AB185" s="48" t="s">
        <v>696</v>
      </c>
      <c r="AC185" s="56"/>
      <c r="AD185" s="48"/>
      <c r="AE185" s="48"/>
      <c r="AF185" s="48"/>
      <c r="AG185" s="107"/>
      <c r="AH185" s="48" t="s">
        <v>305</v>
      </c>
      <c r="AI185" s="48" t="s">
        <v>56</v>
      </c>
      <c r="AJ185" s="48" t="s">
        <v>56</v>
      </c>
      <c r="AK185" s="48" t="s">
        <v>282</v>
      </c>
      <c r="AL185" s="48" t="s">
        <v>307</v>
      </c>
      <c r="AM185" s="104">
        <v>43819</v>
      </c>
      <c r="AN185" s="97" t="s">
        <v>86</v>
      </c>
      <c r="AO185" s="108" t="s">
        <v>53</v>
      </c>
      <c r="AP185" s="108" t="s">
        <v>303</v>
      </c>
      <c r="AQ185" s="109"/>
      <c r="AR185" s="113"/>
      <c r="AS185" s="110" t="s">
        <v>616</v>
      </c>
    </row>
    <row r="186" spans="1:45" s="41" customFormat="1" hidden="1" x14ac:dyDescent="0.2">
      <c r="A186" s="187" t="s">
        <v>279</v>
      </c>
      <c r="B186" s="187" t="s">
        <v>280</v>
      </c>
      <c r="C186" s="228" t="s">
        <v>70</v>
      </c>
      <c r="D186" s="229" t="s">
        <v>816</v>
      </c>
      <c r="E186" s="230">
        <v>60</v>
      </c>
      <c r="F186" s="228"/>
      <c r="G186" s="257">
        <v>43840</v>
      </c>
      <c r="H186" s="97" t="s">
        <v>100</v>
      </c>
      <c r="I186" s="101"/>
      <c r="J186" s="102"/>
      <c r="K186" s="53" t="s">
        <v>696</v>
      </c>
      <c r="L186" s="53" t="s">
        <v>696</v>
      </c>
      <c r="M186" s="53" t="s">
        <v>696</v>
      </c>
      <c r="N186" s="105">
        <v>43864</v>
      </c>
      <c r="O186" s="53" t="s">
        <v>696</v>
      </c>
      <c r="P186" s="105">
        <v>43864</v>
      </c>
      <c r="Q186" s="105">
        <v>43864</v>
      </c>
      <c r="R186" s="103">
        <f t="shared" si="38"/>
        <v>43840</v>
      </c>
      <c r="S186" s="104">
        <f t="shared" si="39"/>
        <v>43840</v>
      </c>
      <c r="T186" s="105"/>
      <c r="U186" s="105"/>
      <c r="V186" s="105"/>
      <c r="W186" s="105"/>
      <c r="X186" s="105"/>
      <c r="Y186" s="106" t="str">
        <f t="shared" si="40"/>
        <v>N</v>
      </c>
      <c r="Z186" s="106">
        <f t="shared" si="41"/>
        <v>0</v>
      </c>
      <c r="AA186" s="48"/>
      <c r="AB186" s="48"/>
      <c r="AC186" s="56"/>
      <c r="AD186" s="48"/>
      <c r="AE186" s="48"/>
      <c r="AF186" s="105" t="s">
        <v>696</v>
      </c>
      <c r="AG186" s="107"/>
      <c r="AH186" s="53" t="s">
        <v>736</v>
      </c>
      <c r="AI186" s="48" t="s">
        <v>56</v>
      </c>
      <c r="AJ186" s="48" t="s">
        <v>56</v>
      </c>
      <c r="AK186" s="48" t="s">
        <v>282</v>
      </c>
      <c r="AL186" s="48" t="s">
        <v>283</v>
      </c>
      <c r="AM186" s="104">
        <v>43810</v>
      </c>
      <c r="AN186" s="97" t="s">
        <v>100</v>
      </c>
      <c r="AO186" s="108" t="s">
        <v>53</v>
      </c>
      <c r="AP186" s="108" t="s">
        <v>280</v>
      </c>
      <c r="AQ186" s="155"/>
      <c r="AR186" s="192">
        <v>0.64700000000000002</v>
      </c>
      <c r="AS186" s="110" t="s">
        <v>613</v>
      </c>
    </row>
    <row r="187" spans="1:45" s="41" customFormat="1" hidden="1" x14ac:dyDescent="0.2">
      <c r="A187" s="229" t="s">
        <v>279</v>
      </c>
      <c r="B187" s="229" t="s">
        <v>303</v>
      </c>
      <c r="C187" s="228" t="s">
        <v>309</v>
      </c>
      <c r="D187" s="229" t="s">
        <v>310</v>
      </c>
      <c r="E187" s="230">
        <v>60</v>
      </c>
      <c r="F187" s="228"/>
      <c r="G187" s="257">
        <v>43839</v>
      </c>
      <c r="H187" s="97" t="s">
        <v>100</v>
      </c>
      <c r="I187" s="101"/>
      <c r="J187" s="102"/>
      <c r="K187" s="53" t="s">
        <v>696</v>
      </c>
      <c r="L187" s="53" t="s">
        <v>696</v>
      </c>
      <c r="M187" s="53" t="s">
        <v>696</v>
      </c>
      <c r="N187" s="105">
        <v>43864</v>
      </c>
      <c r="O187" s="53" t="s">
        <v>696</v>
      </c>
      <c r="P187" s="105">
        <v>43864</v>
      </c>
      <c r="Q187" s="105">
        <v>43864</v>
      </c>
      <c r="R187" s="103">
        <f t="shared" si="38"/>
        <v>43839</v>
      </c>
      <c r="S187" s="104">
        <f t="shared" si="39"/>
        <v>43843</v>
      </c>
      <c r="T187" s="105">
        <v>43843</v>
      </c>
      <c r="U187" s="105"/>
      <c r="V187" s="105"/>
      <c r="W187" s="105"/>
      <c r="X187" s="105"/>
      <c r="Y187" s="106" t="str">
        <f t="shared" si="40"/>
        <v>Y</v>
      </c>
      <c r="Z187" s="106">
        <f t="shared" si="41"/>
        <v>1</v>
      </c>
      <c r="AA187" s="48" t="s">
        <v>841</v>
      </c>
      <c r="AB187" s="48"/>
      <c r="AC187" s="56"/>
      <c r="AD187" s="48"/>
      <c r="AE187" s="48"/>
      <c r="AF187" s="53" t="s">
        <v>696</v>
      </c>
      <c r="AG187" s="107"/>
      <c r="AH187" s="48" t="s">
        <v>305</v>
      </c>
      <c r="AI187" s="48" t="s">
        <v>56</v>
      </c>
      <c r="AJ187" s="48" t="s">
        <v>56</v>
      </c>
      <c r="AK187" s="48" t="s">
        <v>282</v>
      </c>
      <c r="AL187" s="48" t="s">
        <v>307</v>
      </c>
      <c r="AM187" s="104">
        <v>43809</v>
      </c>
      <c r="AN187" s="97" t="s">
        <v>100</v>
      </c>
      <c r="AO187" s="108" t="s">
        <v>53</v>
      </c>
      <c r="AP187" s="108" t="s">
        <v>303</v>
      </c>
      <c r="AQ187" s="109"/>
      <c r="AR187" s="192">
        <v>0.60699999999999998</v>
      </c>
      <c r="AS187" s="110" t="s">
        <v>616</v>
      </c>
    </row>
    <row r="188" spans="1:45" s="41" customFormat="1" hidden="1" x14ac:dyDescent="0.2">
      <c r="A188" s="229" t="s">
        <v>279</v>
      </c>
      <c r="B188" s="229" t="s">
        <v>311</v>
      </c>
      <c r="C188" s="228" t="s">
        <v>3</v>
      </c>
      <c r="D188" s="228" t="s">
        <v>834</v>
      </c>
      <c r="E188" s="228">
        <v>60</v>
      </c>
      <c r="F188" s="228"/>
      <c r="G188" s="257">
        <v>43844</v>
      </c>
      <c r="H188" s="97" t="s">
        <v>90</v>
      </c>
      <c r="I188" s="97"/>
      <c r="J188" s="152"/>
      <c r="K188" s="53" t="s">
        <v>696</v>
      </c>
      <c r="L188" s="53" t="s">
        <v>696</v>
      </c>
      <c r="M188" s="53" t="s">
        <v>696</v>
      </c>
      <c r="N188" s="105">
        <v>43857</v>
      </c>
      <c r="O188" s="53"/>
      <c r="P188" s="105">
        <v>43860</v>
      </c>
      <c r="Q188" s="105">
        <v>43860</v>
      </c>
      <c r="R188" s="103">
        <f t="shared" si="38"/>
        <v>43844</v>
      </c>
      <c r="S188" s="104">
        <f t="shared" si="39"/>
        <v>43850</v>
      </c>
      <c r="T188" s="105">
        <v>43850</v>
      </c>
      <c r="U188" s="105"/>
      <c r="V188" s="105"/>
      <c r="W188" s="105"/>
      <c r="X188" s="105"/>
      <c r="Y188" s="106" t="str">
        <f t="shared" si="40"/>
        <v>Y</v>
      </c>
      <c r="Z188" s="106">
        <f t="shared" si="41"/>
        <v>1</v>
      </c>
      <c r="AA188" s="48" t="s">
        <v>811</v>
      </c>
      <c r="AB188" s="48"/>
      <c r="AC188" s="56"/>
      <c r="AD188" s="48"/>
      <c r="AE188" s="48"/>
      <c r="AF188" s="48"/>
      <c r="AG188" s="199" t="s">
        <v>739</v>
      </c>
      <c r="AH188" s="48" t="s">
        <v>739</v>
      </c>
      <c r="AI188" s="48" t="s">
        <v>56</v>
      </c>
      <c r="AJ188" s="48" t="s">
        <v>312</v>
      </c>
      <c r="AK188" s="48" t="s">
        <v>282</v>
      </c>
      <c r="AL188" s="48"/>
      <c r="AM188" s="104">
        <v>43817</v>
      </c>
      <c r="AN188" s="97" t="s">
        <v>90</v>
      </c>
      <c r="AO188" s="97" t="s">
        <v>53</v>
      </c>
      <c r="AP188" s="97" t="s">
        <v>311</v>
      </c>
      <c r="AQ188" s="153"/>
      <c r="AR188" s="305">
        <v>0.6</v>
      </c>
      <c r="AS188" s="154" t="s">
        <v>617</v>
      </c>
    </row>
    <row r="189" spans="1:45" s="41" customFormat="1" ht="25.5" hidden="1" x14ac:dyDescent="0.2">
      <c r="A189" s="234" t="s">
        <v>317</v>
      </c>
      <c r="B189" s="126" t="s">
        <v>790</v>
      </c>
      <c r="C189" s="228" t="s">
        <v>2</v>
      </c>
      <c r="D189" s="232" t="s">
        <v>802</v>
      </c>
      <c r="E189" s="230">
        <v>60</v>
      </c>
      <c r="F189" s="228"/>
      <c r="G189" s="257">
        <v>43839</v>
      </c>
      <c r="H189" s="97" t="s">
        <v>320</v>
      </c>
      <c r="I189" s="101"/>
      <c r="J189" s="102"/>
      <c r="K189" s="53" t="s">
        <v>696</v>
      </c>
      <c r="L189" s="53" t="s">
        <v>696</v>
      </c>
      <c r="M189" s="53" t="s">
        <v>696</v>
      </c>
      <c r="N189" s="105">
        <v>43839</v>
      </c>
      <c r="O189" s="53"/>
      <c r="P189" s="105">
        <v>43846</v>
      </c>
      <c r="Q189" s="105">
        <v>43846</v>
      </c>
      <c r="R189" s="103">
        <f t="shared" si="38"/>
        <v>43839</v>
      </c>
      <c r="S189" s="104">
        <f t="shared" si="39"/>
        <v>43839</v>
      </c>
      <c r="T189" s="105"/>
      <c r="U189" s="105"/>
      <c r="V189" s="105"/>
      <c r="W189" s="105"/>
      <c r="X189" s="105"/>
      <c r="Y189" s="106" t="str">
        <f t="shared" si="40"/>
        <v>N</v>
      </c>
      <c r="Z189" s="106">
        <f t="shared" si="41"/>
        <v>0</v>
      </c>
      <c r="AA189" s="48"/>
      <c r="AB189" s="48"/>
      <c r="AC189" s="56"/>
      <c r="AD189" s="48"/>
      <c r="AE189" s="48"/>
      <c r="AF189" s="48"/>
      <c r="AG189" s="107"/>
      <c r="AH189" s="48" t="s">
        <v>741</v>
      </c>
      <c r="AI189" s="48" t="s">
        <v>319</v>
      </c>
      <c r="AJ189" s="48"/>
      <c r="AK189" s="48" t="s">
        <v>132</v>
      </c>
      <c r="AL189" s="48" t="s">
        <v>321</v>
      </c>
      <c r="AM189" s="104">
        <v>43816</v>
      </c>
      <c r="AN189" s="97" t="s">
        <v>320</v>
      </c>
      <c r="AO189" s="108" t="s">
        <v>53</v>
      </c>
      <c r="AP189" s="108" t="s">
        <v>318</v>
      </c>
      <c r="AQ189" s="109" t="s">
        <v>322</v>
      </c>
      <c r="AR189" s="192">
        <v>0.6</v>
      </c>
      <c r="AS189" s="110" t="s">
        <v>620</v>
      </c>
    </row>
    <row r="190" spans="1:45" ht="25.5" hidden="1" x14ac:dyDescent="0.2">
      <c r="A190" s="229" t="s">
        <v>317</v>
      </c>
      <c r="B190" s="126" t="s">
        <v>795</v>
      </c>
      <c r="C190" s="228" t="s">
        <v>3</v>
      </c>
      <c r="D190" s="232" t="s">
        <v>803</v>
      </c>
      <c r="E190" s="230">
        <v>60</v>
      </c>
      <c r="F190" s="228"/>
      <c r="G190" s="257">
        <v>43838</v>
      </c>
      <c r="H190" s="97" t="s">
        <v>159</v>
      </c>
      <c r="I190" s="101"/>
      <c r="J190" s="102"/>
      <c r="K190" s="53" t="s">
        <v>696</v>
      </c>
      <c r="L190" s="53" t="s">
        <v>696</v>
      </c>
      <c r="M190" s="53" t="s">
        <v>696</v>
      </c>
      <c r="N190" s="105">
        <v>43850</v>
      </c>
      <c r="O190" s="53"/>
      <c r="P190" s="105">
        <v>43851</v>
      </c>
      <c r="Q190" s="105">
        <v>43851</v>
      </c>
      <c r="R190" s="103">
        <f t="shared" si="38"/>
        <v>43838</v>
      </c>
      <c r="S190" s="104">
        <f t="shared" si="39"/>
        <v>43838</v>
      </c>
      <c r="T190" s="105"/>
      <c r="U190" s="105"/>
      <c r="V190" s="105"/>
      <c r="W190" s="105"/>
      <c r="X190" s="105"/>
      <c r="Y190" s="106" t="str">
        <f t="shared" si="40"/>
        <v>N</v>
      </c>
      <c r="Z190" s="106">
        <f t="shared" si="41"/>
        <v>0</v>
      </c>
      <c r="AA190" s="48"/>
      <c r="AB190" s="48"/>
      <c r="AC190" s="56"/>
      <c r="AD190" s="48"/>
      <c r="AE190" s="48"/>
      <c r="AF190" s="48"/>
      <c r="AG190" s="107"/>
      <c r="AH190" s="48" t="s">
        <v>741</v>
      </c>
      <c r="AI190" s="48" t="s">
        <v>319</v>
      </c>
      <c r="AJ190" s="48"/>
      <c r="AK190" s="48" t="s">
        <v>132</v>
      </c>
      <c r="AL190" s="48" t="s">
        <v>321</v>
      </c>
      <c r="AM190" s="104">
        <v>43810</v>
      </c>
      <c r="AN190" s="97" t="s">
        <v>159</v>
      </c>
      <c r="AO190" s="108" t="s">
        <v>53</v>
      </c>
      <c r="AP190" s="108" t="s">
        <v>324</v>
      </c>
      <c r="AQ190" s="155"/>
      <c r="AR190" s="192">
        <v>0.6</v>
      </c>
      <c r="AS190" s="110" t="s">
        <v>620</v>
      </c>
    </row>
    <row r="191" spans="1:45" s="41" customFormat="1" ht="15" hidden="1" customHeight="1" x14ac:dyDescent="0.2">
      <c r="A191" s="187" t="s">
        <v>317</v>
      </c>
      <c r="B191" s="126" t="s">
        <v>790</v>
      </c>
      <c r="C191" s="228" t="s">
        <v>70</v>
      </c>
      <c r="D191" s="232" t="s">
        <v>798</v>
      </c>
      <c r="E191" s="230">
        <v>60</v>
      </c>
      <c r="F191" s="228"/>
      <c r="G191" s="257">
        <v>43843</v>
      </c>
      <c r="H191" s="299" t="s">
        <v>299</v>
      </c>
      <c r="I191" s="200"/>
      <c r="J191" s="300"/>
      <c r="K191" s="159" t="s">
        <v>696</v>
      </c>
      <c r="L191" s="159" t="s">
        <v>696</v>
      </c>
      <c r="M191" s="159" t="s">
        <v>696</v>
      </c>
      <c r="N191" s="162">
        <v>43846</v>
      </c>
      <c r="O191" s="162"/>
      <c r="P191" s="162">
        <v>43859</v>
      </c>
      <c r="Q191" s="162">
        <v>43859</v>
      </c>
      <c r="R191" s="103">
        <f t="shared" si="38"/>
        <v>43843</v>
      </c>
      <c r="S191" s="104">
        <f t="shared" si="39"/>
        <v>43843</v>
      </c>
      <c r="T191" s="105"/>
      <c r="U191" s="105"/>
      <c r="V191" s="105"/>
      <c r="W191" s="105"/>
      <c r="X191" s="105"/>
      <c r="Y191" s="106" t="str">
        <f t="shared" si="40"/>
        <v>N</v>
      </c>
      <c r="Z191" s="106">
        <f t="shared" si="41"/>
        <v>0</v>
      </c>
      <c r="AA191" s="48"/>
      <c r="AB191" s="48"/>
      <c r="AC191" s="56"/>
      <c r="AD191" s="48"/>
      <c r="AE191" s="48"/>
      <c r="AF191" s="105" t="s">
        <v>696</v>
      </c>
      <c r="AG191" s="107"/>
      <c r="AH191" s="48" t="s">
        <v>741</v>
      </c>
      <c r="AI191" s="48" t="s">
        <v>299</v>
      </c>
      <c r="AJ191" s="48" t="s">
        <v>53</v>
      </c>
      <c r="AK191" s="48"/>
      <c r="AL191" s="48"/>
      <c r="AM191" s="104">
        <v>43818</v>
      </c>
      <c r="AN191" s="97" t="s">
        <v>100</v>
      </c>
      <c r="AO191" s="108" t="s">
        <v>53</v>
      </c>
      <c r="AP191" s="108" t="s">
        <v>323</v>
      </c>
      <c r="AQ191" s="155"/>
      <c r="AR191" s="192">
        <v>0.6</v>
      </c>
      <c r="AS191" s="110" t="s">
        <v>621</v>
      </c>
    </row>
    <row r="192" spans="1:45" s="41" customFormat="1" ht="14.25" hidden="1" x14ac:dyDescent="0.2">
      <c r="A192" s="229" t="s">
        <v>317</v>
      </c>
      <c r="B192" s="126" t="s">
        <v>790</v>
      </c>
      <c r="C192" s="228" t="s">
        <v>59</v>
      </c>
      <c r="D192" s="229" t="s">
        <v>801</v>
      </c>
      <c r="E192" s="230">
        <v>60</v>
      </c>
      <c r="F192" s="228"/>
      <c r="G192" s="257">
        <v>43850</v>
      </c>
      <c r="H192" s="97" t="s">
        <v>789</v>
      </c>
      <c r="I192" s="101"/>
      <c r="J192" s="102"/>
      <c r="K192" s="53" t="s">
        <v>696</v>
      </c>
      <c r="L192" s="53" t="s">
        <v>696</v>
      </c>
      <c r="M192" s="53" t="s">
        <v>696</v>
      </c>
      <c r="N192" s="105">
        <v>43862</v>
      </c>
      <c r="O192" s="53"/>
      <c r="P192" s="105">
        <v>43862</v>
      </c>
      <c r="Q192" s="105">
        <v>43862</v>
      </c>
      <c r="R192" s="103">
        <f t="shared" si="38"/>
        <v>43850</v>
      </c>
      <c r="S192" s="104">
        <f t="shared" si="39"/>
        <v>43853</v>
      </c>
      <c r="T192" s="105">
        <v>43853</v>
      </c>
      <c r="U192" s="105"/>
      <c r="V192" s="105"/>
      <c r="W192" s="105"/>
      <c r="X192" s="105"/>
      <c r="Y192" s="106" t="str">
        <f t="shared" si="40"/>
        <v>Y</v>
      </c>
      <c r="Z192" s="106">
        <f t="shared" si="41"/>
        <v>1</v>
      </c>
      <c r="AA192" s="48"/>
      <c r="AB192" s="48"/>
      <c r="AC192" s="56"/>
      <c r="AD192" s="53" t="s">
        <v>696</v>
      </c>
      <c r="AE192" s="53" t="s">
        <v>696</v>
      </c>
      <c r="AF192" s="48"/>
      <c r="AG192" s="107"/>
      <c r="AH192" s="48" t="s">
        <v>740</v>
      </c>
      <c r="AI192" s="48" t="s">
        <v>319</v>
      </c>
      <c r="AJ192" s="48"/>
      <c r="AK192" s="48" t="s">
        <v>132</v>
      </c>
      <c r="AL192" s="48"/>
      <c r="AM192" s="104">
        <v>43822</v>
      </c>
      <c r="AN192" s="97" t="s">
        <v>77</v>
      </c>
      <c r="AO192" s="108" t="s">
        <v>53</v>
      </c>
      <c r="AP192" s="108" t="s">
        <v>318</v>
      </c>
      <c r="AQ192" s="109" t="s">
        <v>876</v>
      </c>
      <c r="AR192" s="309">
        <v>0.6</v>
      </c>
      <c r="AS192" s="110" t="s">
        <v>620</v>
      </c>
    </row>
    <row r="193" spans="1:45" s="45" customFormat="1" hidden="1" x14ac:dyDescent="0.2">
      <c r="A193" s="234" t="s">
        <v>325</v>
      </c>
      <c r="B193" s="234" t="s">
        <v>326</v>
      </c>
      <c r="C193" s="228" t="s">
        <v>59</v>
      </c>
      <c r="D193" s="229" t="s">
        <v>327</v>
      </c>
      <c r="E193" s="230">
        <v>60</v>
      </c>
      <c r="F193" s="228"/>
      <c r="G193" s="100" t="s">
        <v>79</v>
      </c>
      <c r="H193" s="120" t="s">
        <v>281</v>
      </c>
      <c r="I193" s="178"/>
      <c r="J193" s="301"/>
      <c r="K193" s="172"/>
      <c r="L193" s="172"/>
      <c r="M193" s="172"/>
      <c r="N193" s="207"/>
      <c r="O193" s="172"/>
      <c r="P193" s="207"/>
      <c r="Q193" s="207"/>
      <c r="R193" s="103" t="str">
        <f t="shared" si="38"/>
        <v>NA</v>
      </c>
      <c r="S193" s="104" t="str">
        <f t="shared" si="39"/>
        <v>NA</v>
      </c>
      <c r="T193" s="105"/>
      <c r="U193" s="105"/>
      <c r="V193" s="105"/>
      <c r="W193" s="105"/>
      <c r="X193" s="105"/>
      <c r="Y193" s="106" t="str">
        <f t="shared" si="40"/>
        <v>N</v>
      </c>
      <c r="Z193" s="106">
        <f t="shared" si="41"/>
        <v>0</v>
      </c>
      <c r="AA193" s="69"/>
      <c r="AB193" s="48"/>
      <c r="AC193" s="56"/>
      <c r="AD193" s="53"/>
      <c r="AE193" s="53"/>
      <c r="AF193" s="48"/>
      <c r="AG193" s="107"/>
      <c r="AH193" s="48" t="s">
        <v>742</v>
      </c>
      <c r="AI193" s="48" t="s">
        <v>63</v>
      </c>
      <c r="AJ193" s="48" t="s">
        <v>328</v>
      </c>
      <c r="AK193" s="48" t="s">
        <v>107</v>
      </c>
      <c r="AL193" s="48" t="s">
        <v>329</v>
      </c>
      <c r="AM193" s="104">
        <v>43809</v>
      </c>
      <c r="AN193" s="97" t="s">
        <v>281</v>
      </c>
      <c r="AO193" s="108" t="s">
        <v>53</v>
      </c>
      <c r="AP193" s="108" t="s">
        <v>326</v>
      </c>
      <c r="AQ193" s="109" t="s">
        <v>813</v>
      </c>
      <c r="AR193" s="193"/>
      <c r="AS193" s="110" t="s">
        <v>622</v>
      </c>
    </row>
    <row r="194" spans="1:45" s="41" customFormat="1" ht="26.25" hidden="1" x14ac:dyDescent="0.25">
      <c r="A194" s="187" t="s">
        <v>524</v>
      </c>
      <c r="B194" s="187" t="s">
        <v>533</v>
      </c>
      <c r="C194" s="228" t="s">
        <v>59</v>
      </c>
      <c r="D194" s="241" t="s">
        <v>858</v>
      </c>
      <c r="E194" s="230">
        <v>60</v>
      </c>
      <c r="F194" s="231"/>
      <c r="G194" s="257" t="s">
        <v>79</v>
      </c>
      <c r="H194" s="108" t="s">
        <v>50</v>
      </c>
      <c r="I194" s="101"/>
      <c r="J194" s="48"/>
      <c r="K194" s="53"/>
      <c r="L194" s="53"/>
      <c r="M194" s="53"/>
      <c r="N194" s="105"/>
      <c r="O194" s="53"/>
      <c r="P194" s="105"/>
      <c r="Q194" s="105"/>
      <c r="R194" s="103" t="str">
        <f t="shared" si="38"/>
        <v>NA</v>
      </c>
      <c r="S194" s="104" t="str">
        <f t="shared" si="39"/>
        <v>NA</v>
      </c>
      <c r="T194" s="111"/>
      <c r="U194" s="111"/>
      <c r="V194" s="111"/>
      <c r="W194" s="111"/>
      <c r="X194" s="55"/>
      <c r="Y194" s="106" t="str">
        <f t="shared" si="40"/>
        <v>N</v>
      </c>
      <c r="Z194" s="106">
        <f t="shared" si="41"/>
        <v>0</v>
      </c>
      <c r="AA194" s="48"/>
      <c r="AB194" s="55"/>
      <c r="AC194" s="56"/>
      <c r="AD194" s="53"/>
      <c r="AE194" s="53"/>
      <c r="AF194" s="48"/>
      <c r="AG194" s="107"/>
      <c r="AH194" s="55" t="s">
        <v>726</v>
      </c>
      <c r="AI194" s="55"/>
      <c r="AJ194" s="55"/>
      <c r="AK194" s="55"/>
      <c r="AL194" s="55"/>
      <c r="AM194" s="104">
        <v>43822</v>
      </c>
      <c r="AN194" s="108" t="s">
        <v>50</v>
      </c>
      <c r="AO194" s="291" t="s">
        <v>53</v>
      </c>
      <c r="AP194" s="108" t="s">
        <v>533</v>
      </c>
      <c r="AQ194" s="109" t="s">
        <v>786</v>
      </c>
      <c r="AR194" s="113"/>
      <c r="AS194" s="110" t="s">
        <v>623</v>
      </c>
    </row>
    <row r="195" spans="1:45" s="45" customFormat="1" hidden="1" x14ac:dyDescent="0.2">
      <c r="A195" s="229" t="s">
        <v>330</v>
      </c>
      <c r="B195" s="229" t="s">
        <v>331</v>
      </c>
      <c r="C195" s="228" t="s">
        <v>59</v>
      </c>
      <c r="D195" s="229" t="s">
        <v>332</v>
      </c>
      <c r="E195" s="230">
        <v>60</v>
      </c>
      <c r="F195" s="228"/>
      <c r="G195" s="257" t="s">
        <v>79</v>
      </c>
      <c r="H195" s="97" t="s">
        <v>789</v>
      </c>
      <c r="I195" s="101"/>
      <c r="J195" s="102"/>
      <c r="K195" s="53"/>
      <c r="L195" s="53"/>
      <c r="M195" s="53"/>
      <c r="N195" s="105"/>
      <c r="O195" s="53"/>
      <c r="P195" s="105"/>
      <c r="Q195" s="105"/>
      <c r="R195" s="103" t="str">
        <f t="shared" si="38"/>
        <v>NA</v>
      </c>
      <c r="S195" s="104" t="str">
        <f t="shared" si="39"/>
        <v>NA</v>
      </c>
      <c r="T195" s="105"/>
      <c r="U195" s="105"/>
      <c r="V195" s="105"/>
      <c r="W195" s="105"/>
      <c r="X195" s="105"/>
      <c r="Y195" s="106" t="str">
        <f t="shared" si="40"/>
        <v>N</v>
      </c>
      <c r="Z195" s="106">
        <f t="shared" si="41"/>
        <v>0</v>
      </c>
      <c r="AA195" s="48"/>
      <c r="AB195" s="48"/>
      <c r="AC195" s="56"/>
      <c r="AD195" s="53" t="s">
        <v>79</v>
      </c>
      <c r="AE195" s="53" t="s">
        <v>79</v>
      </c>
      <c r="AF195" s="48"/>
      <c r="AG195" s="107"/>
      <c r="AH195" s="48" t="s">
        <v>333</v>
      </c>
      <c r="AI195" s="48" t="s">
        <v>92</v>
      </c>
      <c r="AJ195" s="48"/>
      <c r="AK195" s="48" t="s">
        <v>92</v>
      </c>
      <c r="AL195" s="48" t="s">
        <v>334</v>
      </c>
      <c r="AM195" s="104" t="s">
        <v>79</v>
      </c>
      <c r="AN195" s="97" t="s">
        <v>77</v>
      </c>
      <c r="AO195" s="108" t="s">
        <v>82</v>
      </c>
      <c r="AP195" s="108" t="s">
        <v>331</v>
      </c>
      <c r="AQ195" s="109" t="s">
        <v>651</v>
      </c>
      <c r="AR195" s="116"/>
      <c r="AS195" s="101">
        <v>2</v>
      </c>
    </row>
    <row r="196" spans="1:45" s="41" customFormat="1" hidden="1" x14ac:dyDescent="0.2">
      <c r="A196" s="187" t="s">
        <v>330</v>
      </c>
      <c r="B196" s="187" t="s">
        <v>331</v>
      </c>
      <c r="C196" s="228" t="s">
        <v>70</v>
      </c>
      <c r="D196" s="229" t="s">
        <v>335</v>
      </c>
      <c r="E196" s="230">
        <v>60</v>
      </c>
      <c r="F196" s="228"/>
      <c r="G196" s="257" t="s">
        <v>79</v>
      </c>
      <c r="H196" s="97" t="s">
        <v>336</v>
      </c>
      <c r="I196" s="101"/>
      <c r="J196" s="102"/>
      <c r="K196" s="53"/>
      <c r="L196" s="53"/>
      <c r="M196" s="53"/>
      <c r="N196" s="105"/>
      <c r="O196" s="53"/>
      <c r="P196" s="105"/>
      <c r="Q196" s="105"/>
      <c r="R196" s="103" t="str">
        <f t="shared" si="38"/>
        <v>NA</v>
      </c>
      <c r="S196" s="104" t="str">
        <f t="shared" si="39"/>
        <v>NA</v>
      </c>
      <c r="T196" s="105"/>
      <c r="U196" s="105"/>
      <c r="V196" s="105"/>
      <c r="W196" s="105"/>
      <c r="X196" s="105"/>
      <c r="Y196" s="106" t="str">
        <f t="shared" si="40"/>
        <v>N</v>
      </c>
      <c r="Z196" s="106">
        <f t="shared" si="41"/>
        <v>0</v>
      </c>
      <c r="AA196" s="48"/>
      <c r="AB196" s="48"/>
      <c r="AC196" s="56"/>
      <c r="AD196" s="48"/>
      <c r="AE196" s="48"/>
      <c r="AF196" s="105"/>
      <c r="AG196" s="107"/>
      <c r="AH196" s="48" t="s">
        <v>333</v>
      </c>
      <c r="AI196" s="48" t="s">
        <v>92</v>
      </c>
      <c r="AJ196" s="48"/>
      <c r="AK196" s="48" t="s">
        <v>92</v>
      </c>
      <c r="AL196" s="48" t="s">
        <v>334</v>
      </c>
      <c r="AM196" s="104">
        <v>43808</v>
      </c>
      <c r="AN196" s="97" t="s">
        <v>336</v>
      </c>
      <c r="AO196" s="108" t="s">
        <v>82</v>
      </c>
      <c r="AP196" s="108" t="s">
        <v>331</v>
      </c>
      <c r="AQ196" s="109" t="s">
        <v>338</v>
      </c>
      <c r="AR196" s="113"/>
      <c r="AS196" s="101">
        <v>2</v>
      </c>
    </row>
    <row r="197" spans="1:45" s="41" customFormat="1" hidden="1" x14ac:dyDescent="0.2">
      <c r="A197" s="241" t="s">
        <v>339</v>
      </c>
      <c r="B197" s="241" t="s">
        <v>340</v>
      </c>
      <c r="C197" s="228" t="s">
        <v>59</v>
      </c>
      <c r="D197" s="229" t="s">
        <v>341</v>
      </c>
      <c r="E197" s="230">
        <v>60</v>
      </c>
      <c r="F197" s="228"/>
      <c r="G197" s="257" t="s">
        <v>79</v>
      </c>
      <c r="H197" s="195" t="s">
        <v>789</v>
      </c>
      <c r="I197" s="157"/>
      <c r="J197" s="158"/>
      <c r="K197" s="159"/>
      <c r="L197" s="159"/>
      <c r="M197" s="159"/>
      <c r="N197" s="162"/>
      <c r="O197" s="159"/>
      <c r="P197" s="162"/>
      <c r="Q197" s="162"/>
      <c r="R197" s="160" t="str">
        <f t="shared" si="38"/>
        <v>NA</v>
      </c>
      <c r="S197" s="161" t="str">
        <f t="shared" si="39"/>
        <v>NA</v>
      </c>
      <c r="T197" s="162"/>
      <c r="U197" s="162"/>
      <c r="V197" s="162"/>
      <c r="W197" s="162"/>
      <c r="X197" s="162"/>
      <c r="Y197" s="163" t="str">
        <f t="shared" si="40"/>
        <v>N</v>
      </c>
      <c r="Z197" s="163">
        <f t="shared" si="41"/>
        <v>0</v>
      </c>
      <c r="AA197" s="164"/>
      <c r="AB197" s="164"/>
      <c r="AC197" s="166"/>
      <c r="AD197" s="159" t="s">
        <v>79</v>
      </c>
      <c r="AE197" s="159" t="s">
        <v>79</v>
      </c>
      <c r="AF197" s="164"/>
      <c r="AG197" s="167"/>
      <c r="AH197" s="48" t="s">
        <v>342</v>
      </c>
      <c r="AI197" s="144" t="s">
        <v>343</v>
      </c>
      <c r="AJ197" s="144"/>
      <c r="AK197" s="144" t="s">
        <v>344</v>
      </c>
      <c r="AL197" s="144"/>
      <c r="AM197" s="161" t="s">
        <v>79</v>
      </c>
      <c r="AN197" s="195" t="s">
        <v>77</v>
      </c>
      <c r="AO197" s="156" t="s">
        <v>82</v>
      </c>
      <c r="AP197" s="156" t="s">
        <v>916</v>
      </c>
      <c r="AQ197" s="169" t="s">
        <v>653</v>
      </c>
      <c r="AR197" s="206"/>
      <c r="AS197" s="200">
        <v>121</v>
      </c>
    </row>
    <row r="198" spans="1:45" s="41" customFormat="1" hidden="1" x14ac:dyDescent="0.2">
      <c r="A198" s="229" t="s">
        <v>541</v>
      </c>
      <c r="B198" s="229" t="s">
        <v>542</v>
      </c>
      <c r="C198" s="228" t="s">
        <v>3</v>
      </c>
      <c r="D198" s="229" t="s">
        <v>887</v>
      </c>
      <c r="E198" s="230"/>
      <c r="F198" s="251"/>
      <c r="G198" s="257">
        <v>43853</v>
      </c>
      <c r="H198" s="97" t="s">
        <v>159</v>
      </c>
      <c r="I198" s="101"/>
      <c r="J198" s="102"/>
      <c r="K198" s="53" t="s">
        <v>696</v>
      </c>
      <c r="L198" s="53" t="s">
        <v>696</v>
      </c>
      <c r="M198" s="53" t="s">
        <v>696</v>
      </c>
      <c r="N198" s="105">
        <v>43860</v>
      </c>
      <c r="O198" s="53"/>
      <c r="P198" s="105">
        <v>43864</v>
      </c>
      <c r="Q198" s="105">
        <v>43864</v>
      </c>
      <c r="R198" s="161">
        <f>IF(COUNT(S198:W198)&gt;0,MAX(S198:W198),F198)</f>
        <v>43853</v>
      </c>
      <c r="S198" s="161">
        <f>IF(COUNT(T198:X198)&gt;0,MAX(T198:X198),G198)</f>
        <v>43853</v>
      </c>
      <c r="T198" s="162"/>
      <c r="U198" s="162"/>
      <c r="V198" s="162"/>
      <c r="W198" s="162"/>
      <c r="X198" s="162"/>
      <c r="Y198" s="163"/>
      <c r="Z198" s="163"/>
      <c r="AA198" s="164"/>
      <c r="AB198" s="164"/>
      <c r="AC198" s="166"/>
      <c r="AD198" s="164"/>
      <c r="AE198" s="164"/>
      <c r="AF198" s="164"/>
      <c r="AG198" s="167"/>
      <c r="AH198" s="144"/>
      <c r="AI198" s="144"/>
      <c r="AJ198" s="144"/>
      <c r="AK198" s="144"/>
      <c r="AL198" s="144"/>
      <c r="AM198" s="161"/>
      <c r="AN198" s="195"/>
      <c r="AO198" s="156"/>
      <c r="AP198" s="156"/>
      <c r="AQ198" s="169"/>
      <c r="AR198" s="311">
        <v>0.2</v>
      </c>
      <c r="AS198" s="200"/>
    </row>
    <row r="199" spans="1:45" s="41" customFormat="1" hidden="1" x14ac:dyDescent="0.2">
      <c r="A199" s="229" t="s">
        <v>541</v>
      </c>
      <c r="B199" s="229" t="s">
        <v>542</v>
      </c>
      <c r="C199" s="228" t="s">
        <v>59</v>
      </c>
      <c r="D199" s="187" t="s">
        <v>800</v>
      </c>
      <c r="E199" s="230">
        <v>60</v>
      </c>
      <c r="F199" s="249">
        <v>43732</v>
      </c>
      <c r="G199" s="257">
        <v>43843</v>
      </c>
      <c r="H199" s="121" t="s">
        <v>50</v>
      </c>
      <c r="I199" s="157"/>
      <c r="J199" s="158"/>
      <c r="K199" s="302" t="s">
        <v>696</v>
      </c>
      <c r="L199" s="303" t="s">
        <v>696</v>
      </c>
      <c r="M199" s="172" t="s">
        <v>696</v>
      </c>
      <c r="N199" s="304">
        <v>43863</v>
      </c>
      <c r="O199" s="302"/>
      <c r="P199" s="105">
        <v>43864</v>
      </c>
      <c r="Q199" s="105">
        <v>43864</v>
      </c>
      <c r="R199" s="160">
        <f t="shared" si="38"/>
        <v>43843</v>
      </c>
      <c r="S199" s="161">
        <f>IF(COUNT(T199:X199)&gt;0,MAX(T199:X199),G199)</f>
        <v>43843</v>
      </c>
      <c r="T199" s="162"/>
      <c r="U199" s="162"/>
      <c r="V199" s="162"/>
      <c r="W199" s="162"/>
      <c r="X199" s="162"/>
      <c r="Y199" s="163" t="str">
        <f t="shared" si="40"/>
        <v>N</v>
      </c>
      <c r="Z199" s="163">
        <f t="shared" si="41"/>
        <v>0</v>
      </c>
      <c r="AA199" s="164"/>
      <c r="AB199" s="164"/>
      <c r="AC199" s="166"/>
      <c r="AD199" s="159" t="s">
        <v>696</v>
      </c>
      <c r="AE199" s="159" t="s">
        <v>696</v>
      </c>
      <c r="AF199" s="164"/>
      <c r="AG199" s="167"/>
      <c r="AH199" s="144" t="s">
        <v>742</v>
      </c>
      <c r="AI199" s="144"/>
      <c r="AJ199" s="144"/>
      <c r="AK199" s="144"/>
      <c r="AL199" s="144"/>
      <c r="AM199" s="161">
        <v>43826</v>
      </c>
      <c r="AN199" s="108" t="s">
        <v>50</v>
      </c>
      <c r="AO199" s="156"/>
      <c r="AP199" s="156"/>
      <c r="AQ199" s="169"/>
      <c r="AR199" s="311">
        <v>0.6</v>
      </c>
      <c r="AS199" s="170" t="s">
        <v>630</v>
      </c>
    </row>
    <row r="200" spans="1:45" s="41" customFormat="1" hidden="1" x14ac:dyDescent="0.2">
      <c r="A200" s="229" t="s">
        <v>541</v>
      </c>
      <c r="B200" s="98" t="s">
        <v>542</v>
      </c>
      <c r="C200" s="228" t="s">
        <v>59</v>
      </c>
      <c r="D200" s="187" t="s">
        <v>800</v>
      </c>
      <c r="E200" s="230">
        <v>60</v>
      </c>
      <c r="F200" s="250">
        <v>43732</v>
      </c>
      <c r="G200" s="258">
        <v>43858</v>
      </c>
      <c r="H200" s="108" t="s">
        <v>50</v>
      </c>
      <c r="I200" s="157"/>
      <c r="J200" s="102"/>
      <c r="K200" s="53" t="s">
        <v>696</v>
      </c>
      <c r="L200" s="209" t="s">
        <v>696</v>
      </c>
      <c r="M200" s="53" t="s">
        <v>696</v>
      </c>
      <c r="N200" s="226">
        <v>43863</v>
      </c>
      <c r="O200" s="53"/>
      <c r="P200" s="105">
        <v>43864</v>
      </c>
      <c r="Q200" s="105">
        <v>43864</v>
      </c>
      <c r="R200" s="171">
        <f t="shared" si="38"/>
        <v>43858</v>
      </c>
      <c r="S200" s="171">
        <f t="shared" si="39"/>
        <v>43858</v>
      </c>
      <c r="T200" s="105"/>
      <c r="U200" s="105"/>
      <c r="V200" s="105"/>
      <c r="W200" s="105"/>
      <c r="X200" s="105"/>
      <c r="Y200" s="106" t="str">
        <f t="shared" si="40"/>
        <v>N</v>
      </c>
      <c r="Z200" s="106">
        <f t="shared" si="41"/>
        <v>0</v>
      </c>
      <c r="AA200" s="114"/>
      <c r="AB200" s="55"/>
      <c r="AC200" s="56"/>
      <c r="AD200" s="53" t="s">
        <v>696</v>
      </c>
      <c r="AE200" s="53" t="s">
        <v>696</v>
      </c>
      <c r="AF200" s="48"/>
      <c r="AG200" s="56"/>
      <c r="AH200" s="48" t="s">
        <v>742</v>
      </c>
      <c r="AI200" s="55"/>
      <c r="AJ200" s="55"/>
      <c r="AK200" s="55"/>
      <c r="AL200" s="55"/>
      <c r="AM200" s="171">
        <v>43812</v>
      </c>
      <c r="AN200" s="108" t="s">
        <v>50</v>
      </c>
      <c r="AO200" s="108"/>
      <c r="AP200" s="108"/>
      <c r="AQ200" s="108"/>
      <c r="AR200" s="192">
        <v>0.6</v>
      </c>
      <c r="AS200" s="110" t="s">
        <v>630</v>
      </c>
    </row>
    <row r="201" spans="1:45" s="45" customFormat="1" hidden="1" x14ac:dyDescent="0.2">
      <c r="A201" s="276" t="s">
        <v>369</v>
      </c>
      <c r="B201" s="276" t="s">
        <v>664</v>
      </c>
      <c r="C201" s="127" t="s">
        <v>59</v>
      </c>
      <c r="D201" s="276" t="s">
        <v>641</v>
      </c>
      <c r="E201" s="277">
        <v>60</v>
      </c>
      <c r="F201" s="231"/>
      <c r="G201" s="257" t="s">
        <v>79</v>
      </c>
      <c r="H201" s="123" t="s">
        <v>281</v>
      </c>
      <c r="I201" s="101"/>
      <c r="J201" s="176"/>
      <c r="K201" s="197"/>
      <c r="L201" s="172"/>
      <c r="M201" s="172"/>
      <c r="N201" s="172"/>
      <c r="O201" s="172"/>
      <c r="P201" s="172"/>
      <c r="Q201" s="172"/>
      <c r="R201" s="173" t="str">
        <f t="shared" si="38"/>
        <v>NA</v>
      </c>
      <c r="S201" s="174" t="str">
        <f t="shared" si="39"/>
        <v>NA</v>
      </c>
      <c r="T201" s="201"/>
      <c r="U201" s="201"/>
      <c r="V201" s="124"/>
      <c r="W201" s="124"/>
      <c r="X201" s="124"/>
      <c r="Y201" s="175" t="str">
        <f t="shared" si="40"/>
        <v>N</v>
      </c>
      <c r="Z201" s="175">
        <f t="shared" si="41"/>
        <v>0</v>
      </c>
      <c r="AA201" s="124"/>
      <c r="AB201" s="124"/>
      <c r="AC201" s="203"/>
      <c r="AD201" s="172"/>
      <c r="AE201" s="172"/>
      <c r="AF201" s="172"/>
      <c r="AG201" s="177"/>
      <c r="AH201" s="168"/>
      <c r="AI201" s="168"/>
      <c r="AJ201" s="168"/>
      <c r="AK201" s="168"/>
      <c r="AL201" s="168"/>
      <c r="AM201" s="174">
        <v>43817</v>
      </c>
      <c r="AN201" s="123" t="s">
        <v>50</v>
      </c>
      <c r="AO201" s="121"/>
      <c r="AP201" s="121"/>
      <c r="AQ201" s="122"/>
      <c r="AR201" s="121"/>
      <c r="AS201" s="178"/>
    </row>
    <row r="202" spans="1:45" s="324" customFormat="1" ht="14.25" hidden="1" customHeight="1" x14ac:dyDescent="0.2">
      <c r="A202" s="127" t="s">
        <v>345</v>
      </c>
      <c r="B202" s="275" t="s">
        <v>788</v>
      </c>
      <c r="C202" s="127" t="s">
        <v>59</v>
      </c>
      <c r="D202" s="325"/>
      <c r="E202" s="277">
        <v>60</v>
      </c>
      <c r="F202" s="326"/>
      <c r="G202" s="128">
        <v>43858</v>
      </c>
      <c r="H202" s="273" t="s">
        <v>50</v>
      </c>
      <c r="I202" s="323"/>
      <c r="J202" s="275"/>
      <c r="K202" s="316"/>
      <c r="L202" s="327"/>
      <c r="M202" s="316"/>
      <c r="N202" s="328"/>
      <c r="O202" s="316"/>
      <c r="P202" s="316"/>
      <c r="Q202" s="316"/>
      <c r="R202" s="317"/>
      <c r="S202" s="318"/>
      <c r="T202" s="319"/>
      <c r="U202" s="319"/>
      <c r="V202" s="319"/>
      <c r="W202" s="319"/>
      <c r="X202" s="319"/>
      <c r="Y202" s="320"/>
      <c r="Z202" s="320"/>
      <c r="AA202" s="262"/>
      <c r="AB202" s="275"/>
      <c r="AC202" s="275"/>
      <c r="AD202" s="316"/>
      <c r="AE202" s="316"/>
      <c r="AF202" s="275"/>
      <c r="AG202" s="321"/>
      <c r="AH202" s="329"/>
      <c r="AI202" s="329"/>
      <c r="AJ202" s="329"/>
      <c r="AK202" s="329"/>
      <c r="AL202" s="329"/>
      <c r="AM202" s="318"/>
      <c r="AN202" s="275"/>
      <c r="AO202" s="275"/>
      <c r="AP202" s="275"/>
      <c r="AQ202" s="330"/>
      <c r="AR202" s="275"/>
      <c r="AS202" s="323"/>
    </row>
    <row r="203" spans="1:45" s="41" customFormat="1" hidden="1" x14ac:dyDescent="0.2">
      <c r="A203" s="228" t="s">
        <v>345</v>
      </c>
      <c r="B203" s="231" t="s">
        <v>797</v>
      </c>
      <c r="C203" s="228" t="s">
        <v>804</v>
      </c>
      <c r="D203" s="241"/>
      <c r="E203" s="235">
        <v>90</v>
      </c>
      <c r="F203" s="246"/>
      <c r="G203" s="314"/>
      <c r="H203" s="123" t="s">
        <v>50</v>
      </c>
      <c r="I203" s="101"/>
      <c r="J203" s="130"/>
      <c r="K203" s="53"/>
      <c r="L203" s="209"/>
      <c r="M203" s="53"/>
      <c r="N203" s="217"/>
      <c r="O203" s="53"/>
      <c r="P203" s="53"/>
      <c r="Q203" s="53"/>
      <c r="R203" s="103"/>
      <c r="S203" s="104"/>
      <c r="T203" s="105"/>
      <c r="U203" s="105"/>
      <c r="V203" s="105"/>
      <c r="W203" s="105"/>
      <c r="X203" s="105"/>
      <c r="Y203" s="106"/>
      <c r="Z203" s="106"/>
      <c r="AA203" s="48"/>
      <c r="AB203" s="55"/>
      <c r="AC203" s="117"/>
      <c r="AD203" s="55"/>
      <c r="AE203" s="55"/>
      <c r="AF203" s="55"/>
      <c r="AG203" s="107"/>
      <c r="AH203" s="168"/>
      <c r="AI203" s="168"/>
      <c r="AJ203" s="168"/>
      <c r="AK203" s="168"/>
      <c r="AL203" s="168"/>
      <c r="AM203" s="104"/>
      <c r="AN203" s="116"/>
      <c r="AO203" s="116"/>
      <c r="AP203" s="116"/>
      <c r="AQ203" s="119"/>
      <c r="AR203" s="116"/>
      <c r="AS203" s="101"/>
    </row>
    <row r="204" spans="1:45" s="324" customFormat="1" hidden="1" x14ac:dyDescent="0.2">
      <c r="A204" s="127" t="s">
        <v>345</v>
      </c>
      <c r="B204" s="275" t="s">
        <v>797</v>
      </c>
      <c r="C204" s="127" t="s">
        <v>59</v>
      </c>
      <c r="D204" s="325"/>
      <c r="E204" s="277">
        <v>60</v>
      </c>
      <c r="F204" s="326"/>
      <c r="G204" s="128">
        <v>43858</v>
      </c>
      <c r="H204" s="273" t="s">
        <v>50</v>
      </c>
      <c r="I204" s="323"/>
      <c r="J204" s="275"/>
      <c r="K204" s="316"/>
      <c r="L204" s="327"/>
      <c r="M204" s="316"/>
      <c r="N204" s="328"/>
      <c r="O204" s="316"/>
      <c r="P204" s="316"/>
      <c r="Q204" s="316"/>
      <c r="R204" s="317"/>
      <c r="S204" s="318"/>
      <c r="T204" s="319"/>
      <c r="U204" s="319"/>
      <c r="V204" s="319"/>
      <c r="W204" s="319"/>
      <c r="X204" s="319"/>
      <c r="Y204" s="320"/>
      <c r="Z204" s="320"/>
      <c r="AA204" s="262"/>
      <c r="AB204" s="275"/>
      <c r="AC204" s="275"/>
      <c r="AD204" s="316"/>
      <c r="AE204" s="316"/>
      <c r="AF204" s="275"/>
      <c r="AG204" s="321"/>
      <c r="AH204" s="329"/>
      <c r="AI204" s="329"/>
      <c r="AJ204" s="329"/>
      <c r="AK204" s="329"/>
      <c r="AL204" s="329"/>
      <c r="AM204" s="318"/>
      <c r="AN204" s="275"/>
      <c r="AO204" s="275"/>
      <c r="AP204" s="275"/>
      <c r="AQ204" s="330"/>
      <c r="AR204" s="275"/>
      <c r="AS204" s="323"/>
    </row>
    <row r="205" spans="1:45" s="41" customFormat="1" hidden="1" x14ac:dyDescent="0.2">
      <c r="A205" s="228" t="s">
        <v>345</v>
      </c>
      <c r="B205" s="228" t="s">
        <v>348</v>
      </c>
      <c r="C205" s="228" t="s">
        <v>70</v>
      </c>
      <c r="D205" s="229" t="s">
        <v>349</v>
      </c>
      <c r="E205" s="230">
        <v>60</v>
      </c>
      <c r="F205" s="228"/>
      <c r="G205" s="257">
        <v>43846</v>
      </c>
      <c r="H205" s="97" t="s">
        <v>100</v>
      </c>
      <c r="I205" s="101" t="s">
        <v>50</v>
      </c>
      <c r="J205" s="102"/>
      <c r="K205" s="53" t="s">
        <v>696</v>
      </c>
      <c r="L205" s="53" t="s">
        <v>696</v>
      </c>
      <c r="M205" s="172" t="s">
        <v>696</v>
      </c>
      <c r="N205" s="105">
        <v>43864</v>
      </c>
      <c r="O205" s="53"/>
      <c r="P205" s="105">
        <v>43864</v>
      </c>
      <c r="Q205" s="105">
        <v>43864</v>
      </c>
      <c r="R205" s="103">
        <f t="shared" si="38"/>
        <v>43846</v>
      </c>
      <c r="S205" s="104">
        <f t="shared" si="39"/>
        <v>43851</v>
      </c>
      <c r="T205" s="105">
        <v>43851</v>
      </c>
      <c r="U205" s="105"/>
      <c r="V205" s="105"/>
      <c r="W205" s="105"/>
      <c r="X205" s="105"/>
      <c r="Y205" s="106" t="str">
        <f t="shared" si="40"/>
        <v>Y</v>
      </c>
      <c r="Z205" s="106">
        <f t="shared" si="41"/>
        <v>1</v>
      </c>
      <c r="AA205" s="48" t="s">
        <v>839</v>
      </c>
      <c r="AB205" s="55"/>
      <c r="AC205" s="56"/>
      <c r="AD205" s="48"/>
      <c r="AE205" s="48"/>
      <c r="AF205" s="105" t="s">
        <v>696</v>
      </c>
      <c r="AG205" s="107"/>
      <c r="AH205" s="168" t="s">
        <v>723</v>
      </c>
      <c r="AI205" s="168" t="s">
        <v>131</v>
      </c>
      <c r="AJ205" s="168"/>
      <c r="AK205" s="168" t="s">
        <v>132</v>
      </c>
      <c r="AL205" s="168"/>
      <c r="AM205" s="104">
        <v>43815</v>
      </c>
      <c r="AN205" s="97" t="s">
        <v>100</v>
      </c>
      <c r="AO205" s="108" t="s">
        <v>53</v>
      </c>
      <c r="AP205" s="108"/>
      <c r="AQ205" s="109"/>
      <c r="AR205" s="192">
        <v>0.6</v>
      </c>
      <c r="AS205" s="110" t="s">
        <v>625</v>
      </c>
    </row>
    <row r="206" spans="1:45" s="41" customFormat="1" hidden="1" x14ac:dyDescent="0.2">
      <c r="A206" s="228" t="s">
        <v>345</v>
      </c>
      <c r="B206" s="228" t="s">
        <v>350</v>
      </c>
      <c r="C206" s="228" t="s">
        <v>70</v>
      </c>
      <c r="D206" s="228" t="s">
        <v>351</v>
      </c>
      <c r="E206" s="230">
        <v>60</v>
      </c>
      <c r="F206" s="246">
        <v>43724</v>
      </c>
      <c r="G206" s="257">
        <v>43846</v>
      </c>
      <c r="H206" s="97" t="s">
        <v>100</v>
      </c>
      <c r="I206" s="97"/>
      <c r="J206" s="102"/>
      <c r="K206" s="53" t="s">
        <v>696</v>
      </c>
      <c r="L206" s="53" t="s">
        <v>696</v>
      </c>
      <c r="M206" s="53" t="s">
        <v>696</v>
      </c>
      <c r="N206" s="105">
        <v>43864</v>
      </c>
      <c r="O206" s="53"/>
      <c r="P206" s="105">
        <v>43864</v>
      </c>
      <c r="Q206" s="105">
        <v>43864</v>
      </c>
      <c r="R206" s="103">
        <f t="shared" ref="R206:R229" si="42">G206</f>
        <v>43846</v>
      </c>
      <c r="S206" s="104">
        <f t="shared" ref="S206:S229" si="43">IF(COUNT(T206:X206)&gt;0,MAX(T206:X206),G206)</f>
        <v>43850</v>
      </c>
      <c r="T206" s="105">
        <v>43850</v>
      </c>
      <c r="U206" s="105"/>
      <c r="V206" s="105"/>
      <c r="W206" s="105"/>
      <c r="X206" s="105"/>
      <c r="Y206" s="106" t="str">
        <f t="shared" ref="Y206:Y229" si="44">IF(R206&lt;&gt;S206,"Y","N")</f>
        <v>Y</v>
      </c>
      <c r="Z206" s="106">
        <f t="shared" ref="Z206:Z229" si="45">COUNTA(T206:X206)</f>
        <v>1</v>
      </c>
      <c r="AA206" s="48" t="s">
        <v>839</v>
      </c>
      <c r="AB206" s="48"/>
      <c r="AC206" s="56"/>
      <c r="AD206" s="48"/>
      <c r="AE206" s="48"/>
      <c r="AF206" s="53" t="s">
        <v>696</v>
      </c>
      <c r="AG206" s="107"/>
      <c r="AH206" s="144" t="s">
        <v>723</v>
      </c>
      <c r="AI206" s="144" t="s">
        <v>131</v>
      </c>
      <c r="AJ206" s="144"/>
      <c r="AK206" s="144" t="s">
        <v>132</v>
      </c>
      <c r="AL206" s="144"/>
      <c r="AM206" s="104">
        <v>43816</v>
      </c>
      <c r="AN206" s="97" t="s">
        <v>100</v>
      </c>
      <c r="AO206" s="108" t="s">
        <v>53</v>
      </c>
      <c r="AP206" s="108"/>
      <c r="AQ206" s="109"/>
      <c r="AR206" s="192">
        <v>0.6</v>
      </c>
      <c r="AS206" s="110" t="s">
        <v>624</v>
      </c>
    </row>
    <row r="207" spans="1:45" s="41" customFormat="1" ht="12.75" hidden="1" customHeight="1" x14ac:dyDescent="0.2">
      <c r="A207" s="228" t="s">
        <v>345</v>
      </c>
      <c r="B207" s="228" t="s">
        <v>567</v>
      </c>
      <c r="C207" s="228" t="s">
        <v>2</v>
      </c>
      <c r="D207" s="229" t="s">
        <v>347</v>
      </c>
      <c r="E207" s="230">
        <v>60</v>
      </c>
      <c r="F207" s="228"/>
      <c r="G207" s="257">
        <v>43846</v>
      </c>
      <c r="H207" s="97" t="s">
        <v>116</v>
      </c>
      <c r="I207" s="101"/>
      <c r="J207" s="102"/>
      <c r="K207" s="51" t="s">
        <v>696</v>
      </c>
      <c r="L207" s="53" t="s">
        <v>696</v>
      </c>
      <c r="M207" s="53" t="s">
        <v>696</v>
      </c>
      <c r="N207" s="105">
        <v>43851</v>
      </c>
      <c r="O207" s="53"/>
      <c r="P207" s="105">
        <v>43860</v>
      </c>
      <c r="Q207" s="105">
        <v>43860</v>
      </c>
      <c r="R207" s="103">
        <f t="shared" si="42"/>
        <v>43846</v>
      </c>
      <c r="S207" s="104">
        <f t="shared" si="43"/>
        <v>43851</v>
      </c>
      <c r="T207" s="105">
        <v>43847</v>
      </c>
      <c r="U207" s="105">
        <v>43851</v>
      </c>
      <c r="V207" s="105"/>
      <c r="W207" s="105"/>
      <c r="X207" s="105"/>
      <c r="Y207" s="106" t="str">
        <f t="shared" si="44"/>
        <v>Y</v>
      </c>
      <c r="Z207" s="106">
        <f t="shared" si="45"/>
        <v>2</v>
      </c>
      <c r="AA207" s="48" t="s">
        <v>840</v>
      </c>
      <c r="AB207" s="55"/>
      <c r="AC207" s="56"/>
      <c r="AD207" s="48"/>
      <c r="AE207" s="48"/>
      <c r="AF207" s="48"/>
      <c r="AG207" s="107"/>
      <c r="AH207" s="168" t="s">
        <v>723</v>
      </c>
      <c r="AI207" s="168" t="s">
        <v>131</v>
      </c>
      <c r="AJ207" s="168"/>
      <c r="AK207" s="168" t="s">
        <v>132</v>
      </c>
      <c r="AL207" s="168"/>
      <c r="AM207" s="104">
        <v>43816</v>
      </c>
      <c r="AN207" s="97" t="s">
        <v>116</v>
      </c>
      <c r="AO207" s="99" t="s">
        <v>53</v>
      </c>
      <c r="AP207" s="108"/>
      <c r="AQ207" s="109"/>
      <c r="AR207" s="192">
        <v>0.6</v>
      </c>
      <c r="AS207" s="101"/>
    </row>
    <row r="208" spans="1:45" s="41" customFormat="1" ht="12.75" hidden="1" customHeight="1" x14ac:dyDescent="0.2">
      <c r="A208" s="228" t="s">
        <v>345</v>
      </c>
      <c r="B208" s="228" t="s">
        <v>531</v>
      </c>
      <c r="C208" s="228" t="s">
        <v>3</v>
      </c>
      <c r="D208" s="232" t="s">
        <v>819</v>
      </c>
      <c r="E208" s="230">
        <v>60</v>
      </c>
      <c r="F208" s="228"/>
      <c r="G208" s="257">
        <v>43838</v>
      </c>
      <c r="H208" s="97" t="s">
        <v>159</v>
      </c>
      <c r="I208" s="101" t="s">
        <v>50</v>
      </c>
      <c r="J208" s="48"/>
      <c r="K208" s="53" t="s">
        <v>696</v>
      </c>
      <c r="L208" s="53" t="s">
        <v>696</v>
      </c>
      <c r="M208" s="53" t="s">
        <v>696</v>
      </c>
      <c r="N208" s="105">
        <v>43850</v>
      </c>
      <c r="O208" s="53"/>
      <c r="P208" s="105">
        <v>43851</v>
      </c>
      <c r="Q208" s="105">
        <v>43851</v>
      </c>
      <c r="R208" s="103">
        <f t="shared" si="42"/>
        <v>43838</v>
      </c>
      <c r="S208" s="104">
        <f t="shared" si="43"/>
        <v>43838</v>
      </c>
      <c r="T208" s="111"/>
      <c r="U208" s="55"/>
      <c r="V208" s="55"/>
      <c r="W208" s="55"/>
      <c r="X208" s="55"/>
      <c r="Y208" s="106" t="str">
        <f t="shared" si="44"/>
        <v>N</v>
      </c>
      <c r="Z208" s="106">
        <f t="shared" si="45"/>
        <v>0</v>
      </c>
      <c r="AA208" s="55"/>
      <c r="AB208" s="55"/>
      <c r="AC208" s="56"/>
      <c r="AD208" s="48"/>
      <c r="AE208" s="48"/>
      <c r="AF208" s="48"/>
      <c r="AG208" s="107"/>
      <c r="AH208" s="168" t="s">
        <v>723</v>
      </c>
      <c r="AI208" s="168" t="s">
        <v>131</v>
      </c>
      <c r="AJ208" s="168"/>
      <c r="AK208" s="168" t="s">
        <v>132</v>
      </c>
      <c r="AL208" s="168"/>
      <c r="AM208" s="104">
        <v>43811</v>
      </c>
      <c r="AN208" s="97" t="s">
        <v>159</v>
      </c>
      <c r="AO208" s="108" t="s">
        <v>53</v>
      </c>
      <c r="AP208" s="108" t="s">
        <v>346</v>
      </c>
      <c r="AQ208" s="109"/>
      <c r="AR208" s="192">
        <v>0.6</v>
      </c>
      <c r="AS208" s="110" t="s">
        <v>624</v>
      </c>
    </row>
    <row r="209" spans="1:45" s="41" customFormat="1" ht="25.5" hidden="1" x14ac:dyDescent="0.2">
      <c r="A209" s="228" t="s">
        <v>345</v>
      </c>
      <c r="B209" s="228" t="s">
        <v>530</v>
      </c>
      <c r="C209" s="228" t="s">
        <v>3</v>
      </c>
      <c r="D209" s="232" t="s">
        <v>820</v>
      </c>
      <c r="E209" s="230">
        <v>60</v>
      </c>
      <c r="F209" s="228"/>
      <c r="G209" s="257">
        <v>43838</v>
      </c>
      <c r="H209" s="97" t="s">
        <v>159</v>
      </c>
      <c r="I209" s="101" t="s">
        <v>50</v>
      </c>
      <c r="J209" s="102"/>
      <c r="K209" s="53" t="s">
        <v>696</v>
      </c>
      <c r="L209" s="53" t="s">
        <v>696</v>
      </c>
      <c r="M209" s="53" t="s">
        <v>696</v>
      </c>
      <c r="N209" s="105">
        <v>43850</v>
      </c>
      <c r="O209" s="53"/>
      <c r="P209" s="105">
        <v>43851</v>
      </c>
      <c r="Q209" s="105">
        <v>43851</v>
      </c>
      <c r="R209" s="103">
        <f t="shared" si="42"/>
        <v>43838</v>
      </c>
      <c r="S209" s="104">
        <f t="shared" si="43"/>
        <v>43838</v>
      </c>
      <c r="T209" s="105"/>
      <c r="U209" s="105"/>
      <c r="V209" s="105"/>
      <c r="W209" s="105"/>
      <c r="X209" s="105"/>
      <c r="Y209" s="106" t="str">
        <f t="shared" si="44"/>
        <v>N</v>
      </c>
      <c r="Z209" s="106">
        <f t="shared" si="45"/>
        <v>0</v>
      </c>
      <c r="AA209" s="48"/>
      <c r="AB209" s="55"/>
      <c r="AC209" s="56"/>
      <c r="AD209" s="48"/>
      <c r="AE209" s="48"/>
      <c r="AF209" s="48"/>
      <c r="AG209" s="107"/>
      <c r="AH209" s="168" t="s">
        <v>723</v>
      </c>
      <c r="AI209" s="168" t="s">
        <v>131</v>
      </c>
      <c r="AJ209" s="168"/>
      <c r="AK209" s="168" t="s">
        <v>132</v>
      </c>
      <c r="AL209" s="168"/>
      <c r="AM209" s="104">
        <v>43816</v>
      </c>
      <c r="AN209" s="97" t="s">
        <v>159</v>
      </c>
      <c r="AO209" s="108" t="s">
        <v>53</v>
      </c>
      <c r="AP209" s="108" t="s">
        <v>346</v>
      </c>
      <c r="AQ209" s="109"/>
      <c r="AR209" s="192">
        <v>0.6</v>
      </c>
      <c r="AS209" s="110" t="s">
        <v>625</v>
      </c>
    </row>
    <row r="210" spans="1:45" s="48" customFormat="1" hidden="1" x14ac:dyDescent="0.2">
      <c r="A210" s="228" t="s">
        <v>352</v>
      </c>
      <c r="B210" s="228" t="s">
        <v>353</v>
      </c>
      <c r="C210" s="228" t="s">
        <v>59</v>
      </c>
      <c r="D210" s="228" t="s">
        <v>354</v>
      </c>
      <c r="E210" s="230">
        <v>30</v>
      </c>
      <c r="F210" s="251"/>
      <c r="G210" s="257" t="s">
        <v>79</v>
      </c>
      <c r="H210" s="97" t="s">
        <v>789</v>
      </c>
      <c r="I210" s="97"/>
      <c r="J210" s="102"/>
      <c r="K210" s="53"/>
      <c r="L210" s="53"/>
      <c r="M210" s="53"/>
      <c r="N210" s="105"/>
      <c r="O210" s="53"/>
      <c r="P210" s="105"/>
      <c r="Q210" s="105"/>
      <c r="R210" s="103" t="str">
        <f t="shared" si="42"/>
        <v>NA</v>
      </c>
      <c r="S210" s="104" t="str">
        <f t="shared" si="43"/>
        <v>NA</v>
      </c>
      <c r="T210" s="105"/>
      <c r="U210" s="105"/>
      <c r="V210" s="105"/>
      <c r="W210" s="105"/>
      <c r="X210" s="105"/>
      <c r="Y210" s="106" t="str">
        <f t="shared" si="44"/>
        <v>N</v>
      </c>
      <c r="Z210" s="106">
        <f t="shared" si="45"/>
        <v>0</v>
      </c>
      <c r="AB210" s="55"/>
      <c r="AC210" s="56"/>
      <c r="AD210" s="53" t="s">
        <v>79</v>
      </c>
      <c r="AE210" s="53" t="s">
        <v>79</v>
      </c>
      <c r="AF210" s="53"/>
      <c r="AG210" s="107"/>
      <c r="AH210" s="55" t="s">
        <v>92</v>
      </c>
      <c r="AI210" s="55" t="s">
        <v>92</v>
      </c>
      <c r="AJ210" s="55"/>
      <c r="AK210" s="55" t="s">
        <v>355</v>
      </c>
      <c r="AL210" s="55" t="s">
        <v>356</v>
      </c>
      <c r="AM210" s="104" t="s">
        <v>79</v>
      </c>
      <c r="AN210" s="97" t="s">
        <v>77</v>
      </c>
      <c r="AO210" s="108" t="s">
        <v>82</v>
      </c>
      <c r="AP210" s="108" t="s">
        <v>353</v>
      </c>
      <c r="AQ210" s="108" t="s">
        <v>654</v>
      </c>
      <c r="AR210" s="108"/>
      <c r="AS210" s="110" t="s">
        <v>626</v>
      </c>
    </row>
    <row r="211" spans="1:45" s="55" customFormat="1" hidden="1" x14ac:dyDescent="0.2">
      <c r="A211" s="228" t="s">
        <v>352</v>
      </c>
      <c r="B211" s="228" t="s">
        <v>353</v>
      </c>
      <c r="C211" s="228" t="s">
        <v>70</v>
      </c>
      <c r="D211" s="229" t="s">
        <v>357</v>
      </c>
      <c r="E211" s="230">
        <v>60</v>
      </c>
      <c r="F211" s="251"/>
      <c r="G211" s="257" t="s">
        <v>79</v>
      </c>
      <c r="H211" s="97" t="s">
        <v>336</v>
      </c>
      <c r="I211" s="101"/>
      <c r="J211" s="102"/>
      <c r="K211" s="53"/>
      <c r="L211" s="53"/>
      <c r="M211" s="53"/>
      <c r="N211" s="105"/>
      <c r="O211" s="53"/>
      <c r="P211" s="53"/>
      <c r="Q211" s="53"/>
      <c r="R211" s="103" t="str">
        <f t="shared" si="42"/>
        <v>NA</v>
      </c>
      <c r="S211" s="104" t="str">
        <f t="shared" si="43"/>
        <v>NA</v>
      </c>
      <c r="T211" s="105"/>
      <c r="U211" s="105"/>
      <c r="V211" s="105"/>
      <c r="W211" s="105"/>
      <c r="X211" s="105"/>
      <c r="Y211" s="106" t="str">
        <f t="shared" si="44"/>
        <v>N</v>
      </c>
      <c r="Z211" s="106">
        <f t="shared" si="45"/>
        <v>0</v>
      </c>
      <c r="AA211" s="48"/>
      <c r="AB211" s="48"/>
      <c r="AC211" s="56"/>
      <c r="AD211" s="48"/>
      <c r="AE211" s="48"/>
      <c r="AF211" s="105"/>
      <c r="AG211" s="107"/>
      <c r="AH211" s="48" t="s">
        <v>92</v>
      </c>
      <c r="AI211" s="48" t="s">
        <v>92</v>
      </c>
      <c r="AJ211" s="48"/>
      <c r="AK211" s="48" t="s">
        <v>355</v>
      </c>
      <c r="AL211" s="48" t="s">
        <v>356</v>
      </c>
      <c r="AM211" s="104">
        <v>43809</v>
      </c>
      <c r="AN211" s="97" t="s">
        <v>336</v>
      </c>
      <c r="AO211" s="108" t="s">
        <v>82</v>
      </c>
      <c r="AP211" s="108" t="s">
        <v>353</v>
      </c>
      <c r="AQ211" s="313" t="s">
        <v>914</v>
      </c>
      <c r="AR211" s="113"/>
      <c r="AS211" s="110" t="s">
        <v>626</v>
      </c>
    </row>
    <row r="212" spans="1:45" s="48" customFormat="1" hidden="1" x14ac:dyDescent="0.2">
      <c r="A212" s="228" t="s">
        <v>358</v>
      </c>
      <c r="B212" s="228" t="s">
        <v>359</v>
      </c>
      <c r="C212" s="228" t="s">
        <v>59</v>
      </c>
      <c r="D212" s="229" t="s">
        <v>360</v>
      </c>
      <c r="E212" s="230">
        <v>45</v>
      </c>
      <c r="F212" s="246" t="s">
        <v>361</v>
      </c>
      <c r="G212" s="257" t="s">
        <v>79</v>
      </c>
      <c r="H212" s="97" t="s">
        <v>789</v>
      </c>
      <c r="I212" s="101"/>
      <c r="J212" s="102"/>
      <c r="K212" s="53"/>
      <c r="L212" s="53"/>
      <c r="M212" s="53"/>
      <c r="N212" s="105"/>
      <c r="O212" s="53"/>
      <c r="P212" s="105"/>
      <c r="Q212" s="105"/>
      <c r="R212" s="103" t="str">
        <f t="shared" si="42"/>
        <v>NA</v>
      </c>
      <c r="S212" s="104" t="str">
        <f t="shared" si="43"/>
        <v>NA</v>
      </c>
      <c r="T212" s="105"/>
      <c r="U212" s="105"/>
      <c r="V212" s="105"/>
      <c r="W212" s="105"/>
      <c r="X212" s="105"/>
      <c r="Y212" s="106" t="str">
        <f t="shared" si="44"/>
        <v>N</v>
      </c>
      <c r="Z212" s="106">
        <f t="shared" si="45"/>
        <v>0</v>
      </c>
      <c r="AC212" s="56"/>
      <c r="AD212" s="53" t="s">
        <v>79</v>
      </c>
      <c r="AE212" s="53" t="s">
        <v>79</v>
      </c>
      <c r="AG212" s="107"/>
      <c r="AH212" s="48" t="s">
        <v>362</v>
      </c>
      <c r="AI212" s="48" t="s">
        <v>343</v>
      </c>
      <c r="AK212" s="48" t="s">
        <v>343</v>
      </c>
      <c r="AM212" s="104" t="s">
        <v>79</v>
      </c>
      <c r="AN212" s="97" t="s">
        <v>77</v>
      </c>
      <c r="AO212" s="108" t="s">
        <v>82</v>
      </c>
      <c r="AP212" s="108" t="s">
        <v>359</v>
      </c>
      <c r="AQ212" s="108" t="s">
        <v>655</v>
      </c>
      <c r="AR212" s="116"/>
      <c r="AS212" s="110" t="s">
        <v>627</v>
      </c>
    </row>
    <row r="213" spans="1:45" s="48" customFormat="1" hidden="1" x14ac:dyDescent="0.2">
      <c r="A213" s="228" t="s">
        <v>365</v>
      </c>
      <c r="B213" s="228" t="s">
        <v>650</v>
      </c>
      <c r="C213" s="228" t="s">
        <v>59</v>
      </c>
      <c r="D213" s="229" t="s">
        <v>363</v>
      </c>
      <c r="E213" s="228">
        <v>45</v>
      </c>
      <c r="F213" s="252"/>
      <c r="G213" s="257" t="s">
        <v>79</v>
      </c>
      <c r="H213" s="97" t="s">
        <v>281</v>
      </c>
      <c r="I213" s="101"/>
      <c r="J213" s="102"/>
      <c r="K213" s="51" t="s">
        <v>79</v>
      </c>
      <c r="L213" s="51" t="s">
        <v>79</v>
      </c>
      <c r="M213" s="51" t="s">
        <v>79</v>
      </c>
      <c r="N213" s="51" t="s">
        <v>79</v>
      </c>
      <c r="O213" s="51" t="s">
        <v>79</v>
      </c>
      <c r="P213" s="51" t="s">
        <v>79</v>
      </c>
      <c r="Q213" s="51" t="s">
        <v>79</v>
      </c>
      <c r="R213" s="103" t="str">
        <f t="shared" si="42"/>
        <v>NA</v>
      </c>
      <c r="S213" s="104" t="str">
        <f t="shared" si="43"/>
        <v>NA</v>
      </c>
      <c r="T213" s="105"/>
      <c r="U213" s="105"/>
      <c r="V213" s="105"/>
      <c r="W213" s="105"/>
      <c r="X213" s="105"/>
      <c r="Y213" s="106" t="str">
        <f t="shared" si="44"/>
        <v>N</v>
      </c>
      <c r="Z213" s="106">
        <f t="shared" si="45"/>
        <v>0</v>
      </c>
      <c r="AB213" s="55"/>
      <c r="AC213" s="56"/>
      <c r="AD213" s="53"/>
      <c r="AE213" s="53"/>
      <c r="AG213" s="107"/>
      <c r="AH213" s="55" t="s">
        <v>744</v>
      </c>
      <c r="AI213" s="55"/>
      <c r="AJ213" s="55"/>
      <c r="AK213" s="55"/>
      <c r="AL213" s="55"/>
      <c r="AM213" s="104">
        <v>43811</v>
      </c>
      <c r="AN213" s="97" t="s">
        <v>50</v>
      </c>
      <c r="AO213" s="108"/>
      <c r="AP213" s="108"/>
      <c r="AQ213" s="108" t="s">
        <v>919</v>
      </c>
      <c r="AR213" s="113"/>
      <c r="AS213" s="110" t="s">
        <v>628</v>
      </c>
    </row>
    <row r="214" spans="1:45" s="48" customFormat="1" hidden="1" x14ac:dyDescent="0.2">
      <c r="A214" s="228" t="s">
        <v>365</v>
      </c>
      <c r="B214" s="228" t="s">
        <v>366</v>
      </c>
      <c r="C214" s="228" t="s">
        <v>59</v>
      </c>
      <c r="D214" s="229" t="s">
        <v>367</v>
      </c>
      <c r="E214" s="228">
        <v>45</v>
      </c>
      <c r="F214" s="249">
        <v>43721</v>
      </c>
      <c r="G214" s="257" t="s">
        <v>79</v>
      </c>
      <c r="H214" s="97" t="s">
        <v>281</v>
      </c>
      <c r="I214" s="101"/>
      <c r="J214" s="102"/>
      <c r="K214" s="51" t="s">
        <v>79</v>
      </c>
      <c r="L214" s="51" t="s">
        <v>79</v>
      </c>
      <c r="M214" s="51" t="s">
        <v>79</v>
      </c>
      <c r="N214" s="51" t="s">
        <v>79</v>
      </c>
      <c r="O214" s="51" t="s">
        <v>79</v>
      </c>
      <c r="P214" s="51" t="s">
        <v>79</v>
      </c>
      <c r="Q214" s="51" t="s">
        <v>79</v>
      </c>
      <c r="R214" s="103" t="str">
        <f t="shared" si="42"/>
        <v>NA</v>
      </c>
      <c r="S214" s="104" t="str">
        <f t="shared" si="43"/>
        <v>NA</v>
      </c>
      <c r="T214" s="105"/>
      <c r="U214" s="105"/>
      <c r="V214" s="105"/>
      <c r="W214" s="105"/>
      <c r="X214" s="105"/>
      <c r="Y214" s="106" t="str">
        <f t="shared" si="44"/>
        <v>N</v>
      </c>
      <c r="Z214" s="106">
        <f t="shared" si="45"/>
        <v>0</v>
      </c>
      <c r="AB214" s="55"/>
      <c r="AC214" s="56"/>
      <c r="AD214" s="53"/>
      <c r="AE214" s="53"/>
      <c r="AG214" s="107"/>
      <c r="AH214" s="55" t="s">
        <v>745</v>
      </c>
      <c r="AI214" s="55"/>
      <c r="AJ214" s="55"/>
      <c r="AK214" s="55"/>
      <c r="AL214" s="55"/>
      <c r="AM214" s="104">
        <v>43823</v>
      </c>
      <c r="AN214" s="108" t="s">
        <v>50</v>
      </c>
      <c r="AO214" s="108"/>
      <c r="AP214" s="108"/>
      <c r="AQ214" s="108" t="s">
        <v>919</v>
      </c>
      <c r="AR214" s="113"/>
      <c r="AS214" s="110" t="s">
        <v>629</v>
      </c>
    </row>
    <row r="215" spans="1:45" s="48" customFormat="1" hidden="1" x14ac:dyDescent="0.2">
      <c r="A215" s="228" t="s">
        <v>365</v>
      </c>
      <c r="B215" s="228" t="s">
        <v>650</v>
      </c>
      <c r="C215" s="228" t="s">
        <v>70</v>
      </c>
      <c r="D215" s="229" t="s">
        <v>700</v>
      </c>
      <c r="E215" s="228">
        <v>60</v>
      </c>
      <c r="F215" s="252"/>
      <c r="G215" s="257" t="s">
        <v>79</v>
      </c>
      <c r="H215" s="97" t="s">
        <v>100</v>
      </c>
      <c r="I215" s="101"/>
      <c r="J215" s="102"/>
      <c r="K215" s="51"/>
      <c r="L215" s="51"/>
      <c r="M215" s="51"/>
      <c r="N215" s="51"/>
      <c r="O215" s="51"/>
      <c r="P215" s="51"/>
      <c r="Q215" s="51"/>
      <c r="R215" s="103" t="str">
        <f t="shared" si="42"/>
        <v>NA</v>
      </c>
      <c r="S215" s="104" t="str">
        <f t="shared" si="43"/>
        <v>NA</v>
      </c>
      <c r="T215" s="105"/>
      <c r="U215" s="105"/>
      <c r="V215" s="105"/>
      <c r="W215" s="105"/>
      <c r="X215" s="105"/>
      <c r="Y215" s="106" t="str">
        <f t="shared" si="44"/>
        <v>N</v>
      </c>
      <c r="Z215" s="106">
        <f t="shared" si="45"/>
        <v>0</v>
      </c>
      <c r="AB215" s="55"/>
      <c r="AC215" s="56"/>
      <c r="AD215" s="53"/>
      <c r="AE215" s="53"/>
      <c r="AF215" s="53"/>
      <c r="AG215" s="107"/>
      <c r="AH215" s="55" t="s">
        <v>743</v>
      </c>
      <c r="AI215" s="55"/>
      <c r="AJ215" s="55"/>
      <c r="AK215" s="55"/>
      <c r="AL215" s="55"/>
      <c r="AM215" s="104">
        <v>43808</v>
      </c>
      <c r="AN215" s="97" t="s">
        <v>100</v>
      </c>
      <c r="AO215" s="108"/>
      <c r="AP215" s="108"/>
      <c r="AQ215" s="108"/>
      <c r="AR215" s="113"/>
      <c r="AS215" s="110" t="s">
        <v>628</v>
      </c>
    </row>
    <row r="216" spans="1:45" s="55" customFormat="1" hidden="1" x14ac:dyDescent="0.2">
      <c r="A216" s="228" t="s">
        <v>365</v>
      </c>
      <c r="B216" s="228" t="s">
        <v>366</v>
      </c>
      <c r="C216" s="228" t="s">
        <v>70</v>
      </c>
      <c r="D216" s="229" t="s">
        <v>368</v>
      </c>
      <c r="E216" s="228">
        <v>60</v>
      </c>
      <c r="F216" s="249">
        <v>43732</v>
      </c>
      <c r="G216" s="257" t="s">
        <v>79</v>
      </c>
      <c r="H216" s="108" t="s">
        <v>100</v>
      </c>
      <c r="I216" s="101"/>
      <c r="J216" s="102"/>
      <c r="K216" s="51"/>
      <c r="L216" s="51"/>
      <c r="M216" s="51"/>
      <c r="N216" s="51"/>
      <c r="O216" s="51"/>
      <c r="P216" s="51"/>
      <c r="Q216" s="51"/>
      <c r="R216" s="103" t="str">
        <f t="shared" si="42"/>
        <v>NA</v>
      </c>
      <c r="S216" s="104" t="str">
        <f t="shared" si="43"/>
        <v>NA</v>
      </c>
      <c r="T216" s="105"/>
      <c r="U216" s="105"/>
      <c r="V216" s="105"/>
      <c r="W216" s="105"/>
      <c r="X216" s="105"/>
      <c r="Y216" s="106" t="str">
        <f t="shared" si="44"/>
        <v>N</v>
      </c>
      <c r="Z216" s="106">
        <f t="shared" si="45"/>
        <v>0</v>
      </c>
      <c r="AA216" s="48"/>
      <c r="AC216" s="56"/>
      <c r="AD216" s="48"/>
      <c r="AE216" s="48"/>
      <c r="AF216" s="53"/>
      <c r="AG216" s="107"/>
      <c r="AH216" s="55" t="s">
        <v>746</v>
      </c>
      <c r="AM216" s="104">
        <v>43801</v>
      </c>
      <c r="AN216" s="108" t="s">
        <v>100</v>
      </c>
      <c r="AO216" s="108" t="s">
        <v>53</v>
      </c>
      <c r="AP216" s="108"/>
      <c r="AQ216" s="108"/>
      <c r="AR216" s="108"/>
      <c r="AS216" s="110" t="s">
        <v>629</v>
      </c>
    </row>
    <row r="217" spans="1:45" s="55" customFormat="1" hidden="1" x14ac:dyDescent="0.2">
      <c r="C217" s="50"/>
      <c r="E217" s="51"/>
      <c r="F217" s="45"/>
      <c r="G217" s="51"/>
      <c r="I217" s="49"/>
      <c r="R217" s="103">
        <f t="shared" si="42"/>
        <v>0</v>
      </c>
      <c r="S217" s="104">
        <f t="shared" si="43"/>
        <v>0</v>
      </c>
      <c r="Y217" s="106" t="str">
        <f t="shared" si="44"/>
        <v>N</v>
      </c>
      <c r="Z217" s="106">
        <f t="shared" si="45"/>
        <v>0</v>
      </c>
      <c r="AC217" s="117"/>
      <c r="AG217" s="107"/>
      <c r="AM217" s="104">
        <v>0</v>
      </c>
      <c r="AN217" s="116"/>
      <c r="AO217" s="116"/>
      <c r="AP217" s="116"/>
      <c r="AQ217" s="116"/>
      <c r="AR217" s="116"/>
      <c r="AS217" s="101"/>
    </row>
    <row r="218" spans="1:45" s="55" customFormat="1" hidden="1" x14ac:dyDescent="0.2">
      <c r="C218" s="50"/>
      <c r="E218" s="51"/>
      <c r="F218" s="45"/>
      <c r="G218" s="51"/>
      <c r="I218" s="49"/>
      <c r="K218" s="53"/>
      <c r="L218" s="53"/>
      <c r="M218" s="53"/>
      <c r="N218" s="53"/>
      <c r="O218" s="53"/>
      <c r="P218" s="53"/>
      <c r="Q218" s="53"/>
      <c r="R218" s="103">
        <f t="shared" si="42"/>
        <v>0</v>
      </c>
      <c r="S218" s="104">
        <f t="shared" si="43"/>
        <v>0</v>
      </c>
      <c r="Y218" s="106" t="str">
        <f t="shared" si="44"/>
        <v>N</v>
      </c>
      <c r="Z218" s="106">
        <f t="shared" si="45"/>
        <v>0</v>
      </c>
      <c r="AC218" s="117"/>
      <c r="AD218" s="53"/>
      <c r="AE218" s="53"/>
      <c r="AF218" s="53"/>
      <c r="AG218" s="107"/>
      <c r="AM218" s="104">
        <v>0</v>
      </c>
      <c r="AN218" s="116"/>
      <c r="AO218" s="116"/>
      <c r="AP218" s="116"/>
      <c r="AQ218" s="116"/>
      <c r="AR218" s="116"/>
      <c r="AS218" s="101"/>
    </row>
    <row r="219" spans="1:45" s="55" customFormat="1" hidden="1" x14ac:dyDescent="0.2">
      <c r="C219" s="50"/>
      <c r="E219" s="51"/>
      <c r="F219" s="45"/>
      <c r="G219" s="51"/>
      <c r="I219" s="49"/>
      <c r="K219" s="53"/>
      <c r="L219" s="53"/>
      <c r="M219" s="53"/>
      <c r="N219" s="53"/>
      <c r="O219" s="53"/>
      <c r="P219" s="53"/>
      <c r="Q219" s="53"/>
      <c r="R219" s="103">
        <f t="shared" si="42"/>
        <v>0</v>
      </c>
      <c r="S219" s="104">
        <f t="shared" si="43"/>
        <v>0</v>
      </c>
      <c r="Y219" s="106" t="str">
        <f t="shared" si="44"/>
        <v>N</v>
      </c>
      <c r="Z219" s="106">
        <f t="shared" si="45"/>
        <v>0</v>
      </c>
      <c r="AC219" s="117"/>
      <c r="AD219" s="53"/>
      <c r="AE219" s="53"/>
      <c r="AF219" s="53"/>
      <c r="AG219" s="107"/>
      <c r="AM219" s="104">
        <v>0</v>
      </c>
      <c r="AN219" s="116"/>
      <c r="AO219" s="116"/>
      <c r="AP219" s="116"/>
      <c r="AQ219" s="116"/>
      <c r="AR219" s="116"/>
      <c r="AS219" s="101"/>
    </row>
    <row r="220" spans="1:45" s="55" customFormat="1" hidden="1" x14ac:dyDescent="0.2">
      <c r="C220" s="50"/>
      <c r="E220" s="51"/>
      <c r="F220" s="45"/>
      <c r="G220" s="51"/>
      <c r="I220" s="49"/>
      <c r="K220" s="53"/>
      <c r="L220" s="53"/>
      <c r="M220" s="53"/>
      <c r="N220" s="53"/>
      <c r="O220" s="53"/>
      <c r="P220" s="53"/>
      <c r="Q220" s="53"/>
      <c r="R220" s="103">
        <f t="shared" si="42"/>
        <v>0</v>
      </c>
      <c r="S220" s="104">
        <f t="shared" si="43"/>
        <v>0</v>
      </c>
      <c r="Y220" s="106" t="str">
        <f t="shared" si="44"/>
        <v>N</v>
      </c>
      <c r="Z220" s="106">
        <f t="shared" si="45"/>
        <v>0</v>
      </c>
      <c r="AC220" s="117"/>
      <c r="AD220" s="53"/>
      <c r="AE220" s="53"/>
      <c r="AF220" s="53"/>
      <c r="AG220" s="107"/>
      <c r="AM220" s="104">
        <v>0</v>
      </c>
      <c r="AN220" s="116"/>
      <c r="AO220" s="116"/>
      <c r="AP220" s="116"/>
      <c r="AQ220" s="116"/>
      <c r="AR220" s="116"/>
      <c r="AS220" s="101"/>
    </row>
    <row r="221" spans="1:45" s="55" customFormat="1" hidden="1" x14ac:dyDescent="0.2">
      <c r="C221" s="50"/>
      <c r="E221" s="51"/>
      <c r="F221" s="45"/>
      <c r="G221" s="51"/>
      <c r="I221" s="49"/>
      <c r="K221" s="53"/>
      <c r="L221" s="53"/>
      <c r="M221" s="53"/>
      <c r="N221" s="53"/>
      <c r="O221" s="53"/>
      <c r="P221" s="53"/>
      <c r="Q221" s="53"/>
      <c r="R221" s="103">
        <f t="shared" si="42"/>
        <v>0</v>
      </c>
      <c r="S221" s="104">
        <f t="shared" si="43"/>
        <v>0</v>
      </c>
      <c r="Y221" s="106" t="str">
        <f t="shared" si="44"/>
        <v>N</v>
      </c>
      <c r="Z221" s="106">
        <f t="shared" si="45"/>
        <v>0</v>
      </c>
      <c r="AC221" s="117"/>
      <c r="AD221" s="53"/>
      <c r="AE221" s="53"/>
      <c r="AF221" s="53"/>
      <c r="AG221" s="107"/>
      <c r="AM221" s="104">
        <v>0</v>
      </c>
      <c r="AS221" s="49"/>
    </row>
    <row r="222" spans="1:45" s="55" customFormat="1" hidden="1" x14ac:dyDescent="0.2">
      <c r="C222" s="50"/>
      <c r="E222" s="51"/>
      <c r="F222" s="45"/>
      <c r="G222" s="51"/>
      <c r="I222" s="49"/>
      <c r="K222" s="53"/>
      <c r="L222" s="53"/>
      <c r="M222" s="53"/>
      <c r="N222" s="53"/>
      <c r="O222" s="53"/>
      <c r="P222" s="53"/>
      <c r="Q222" s="53"/>
      <c r="R222" s="103">
        <f t="shared" si="42"/>
        <v>0</v>
      </c>
      <c r="S222" s="104">
        <f t="shared" si="43"/>
        <v>0</v>
      </c>
      <c r="Y222" s="106" t="str">
        <f t="shared" si="44"/>
        <v>N</v>
      </c>
      <c r="Z222" s="106">
        <f t="shared" si="45"/>
        <v>0</v>
      </c>
      <c r="AC222" s="117"/>
      <c r="AD222" s="53"/>
      <c r="AE222" s="53"/>
      <c r="AF222" s="53"/>
      <c r="AG222" s="107"/>
      <c r="AM222" s="104">
        <v>0</v>
      </c>
      <c r="AS222" s="49"/>
    </row>
    <row r="223" spans="1:45" s="55" customFormat="1" hidden="1" x14ac:dyDescent="0.2">
      <c r="C223" s="50"/>
      <c r="E223" s="51"/>
      <c r="F223" s="45"/>
      <c r="G223" s="51"/>
      <c r="I223" s="49"/>
      <c r="K223" s="53"/>
      <c r="L223" s="53"/>
      <c r="M223" s="53"/>
      <c r="N223" s="53"/>
      <c r="O223" s="53"/>
      <c r="P223" s="53"/>
      <c r="Q223" s="53"/>
      <c r="R223" s="103">
        <f t="shared" si="42"/>
        <v>0</v>
      </c>
      <c r="S223" s="104">
        <f t="shared" si="43"/>
        <v>0</v>
      </c>
      <c r="Y223" s="106" t="str">
        <f t="shared" si="44"/>
        <v>N</v>
      </c>
      <c r="Z223" s="106">
        <f t="shared" si="45"/>
        <v>0</v>
      </c>
      <c r="AC223" s="117"/>
      <c r="AD223" s="53"/>
      <c r="AE223" s="53"/>
      <c r="AF223" s="53"/>
      <c r="AG223" s="107"/>
      <c r="AM223" s="104">
        <v>0</v>
      </c>
      <c r="AS223" s="49"/>
    </row>
    <row r="224" spans="1:45" s="55" customFormat="1" hidden="1" x14ac:dyDescent="0.2">
      <c r="C224" s="50"/>
      <c r="E224" s="51"/>
      <c r="F224" s="45"/>
      <c r="G224" s="51"/>
      <c r="I224" s="49"/>
      <c r="K224" s="53"/>
      <c r="L224" s="53"/>
      <c r="M224" s="53"/>
      <c r="N224" s="53"/>
      <c r="O224" s="53"/>
      <c r="P224" s="53"/>
      <c r="Q224" s="53"/>
      <c r="R224" s="103">
        <f t="shared" si="42"/>
        <v>0</v>
      </c>
      <c r="S224" s="104">
        <f t="shared" si="43"/>
        <v>0</v>
      </c>
      <c r="Y224" s="106" t="str">
        <f t="shared" si="44"/>
        <v>N</v>
      </c>
      <c r="Z224" s="106">
        <f t="shared" si="45"/>
        <v>0</v>
      </c>
      <c r="AC224" s="117"/>
      <c r="AD224" s="53"/>
      <c r="AE224" s="53"/>
      <c r="AF224" s="53"/>
      <c r="AG224" s="107"/>
      <c r="AM224" s="104">
        <v>0</v>
      </c>
      <c r="AS224" s="49"/>
    </row>
    <row r="225" spans="1:45" s="55" customFormat="1" hidden="1" x14ac:dyDescent="0.2">
      <c r="C225" s="50"/>
      <c r="E225" s="51"/>
      <c r="F225" s="45"/>
      <c r="G225" s="51"/>
      <c r="I225" s="49"/>
      <c r="K225" s="53"/>
      <c r="L225" s="53"/>
      <c r="M225" s="53"/>
      <c r="N225" s="53"/>
      <c r="O225" s="53"/>
      <c r="P225" s="53"/>
      <c r="Q225" s="53"/>
      <c r="R225" s="103">
        <f t="shared" si="42"/>
        <v>0</v>
      </c>
      <c r="S225" s="104">
        <f t="shared" si="43"/>
        <v>0</v>
      </c>
      <c r="Y225" s="106" t="str">
        <f t="shared" si="44"/>
        <v>N</v>
      </c>
      <c r="Z225" s="106">
        <f t="shared" si="45"/>
        <v>0</v>
      </c>
      <c r="AC225" s="117"/>
      <c r="AD225" s="53"/>
      <c r="AE225" s="53"/>
      <c r="AF225" s="53"/>
      <c r="AG225" s="107"/>
      <c r="AM225" s="104">
        <v>0</v>
      </c>
      <c r="AS225" s="49"/>
    </row>
    <row r="226" spans="1:45" s="55" customFormat="1" hidden="1" x14ac:dyDescent="0.2">
      <c r="C226" s="50"/>
      <c r="E226" s="51"/>
      <c r="F226" s="45"/>
      <c r="G226" s="51"/>
      <c r="I226" s="49"/>
      <c r="K226" s="53"/>
      <c r="L226" s="53"/>
      <c r="M226" s="53"/>
      <c r="N226" s="53"/>
      <c r="O226" s="53"/>
      <c r="P226" s="53"/>
      <c r="Q226" s="53"/>
      <c r="R226" s="103">
        <f t="shared" si="42"/>
        <v>0</v>
      </c>
      <c r="S226" s="104">
        <f t="shared" si="43"/>
        <v>0</v>
      </c>
      <c r="Y226" s="106" t="str">
        <f t="shared" si="44"/>
        <v>N</v>
      </c>
      <c r="Z226" s="106">
        <f t="shared" si="45"/>
        <v>0</v>
      </c>
      <c r="AC226" s="117"/>
      <c r="AD226" s="53"/>
      <c r="AE226" s="53"/>
      <c r="AF226" s="53"/>
      <c r="AG226" s="107"/>
      <c r="AM226" s="104">
        <v>0</v>
      </c>
      <c r="AS226" s="49"/>
    </row>
    <row r="227" spans="1:45" s="55" customFormat="1" hidden="1" x14ac:dyDescent="0.2">
      <c r="C227" s="50"/>
      <c r="E227" s="51"/>
      <c r="F227" s="45"/>
      <c r="G227" s="51"/>
      <c r="I227" s="49"/>
      <c r="K227" s="53"/>
      <c r="L227" s="53"/>
      <c r="M227" s="53"/>
      <c r="N227" s="53"/>
      <c r="O227" s="53"/>
      <c r="P227" s="53"/>
      <c r="Q227" s="53"/>
      <c r="R227" s="103">
        <f t="shared" si="42"/>
        <v>0</v>
      </c>
      <c r="S227" s="104">
        <f t="shared" si="43"/>
        <v>0</v>
      </c>
      <c r="Y227" s="106" t="str">
        <f t="shared" si="44"/>
        <v>N</v>
      </c>
      <c r="Z227" s="106">
        <f t="shared" si="45"/>
        <v>0</v>
      </c>
      <c r="AC227" s="117"/>
      <c r="AD227" s="53"/>
      <c r="AE227" s="53"/>
      <c r="AF227" s="53"/>
      <c r="AG227" s="107"/>
      <c r="AM227" s="104">
        <v>0</v>
      </c>
      <c r="AS227" s="49"/>
    </row>
    <row r="228" spans="1:45" s="45" customFormat="1" hidden="1" x14ac:dyDescent="0.2">
      <c r="A228" s="165"/>
      <c r="B228" s="165"/>
      <c r="C228" s="180"/>
      <c r="D228" s="165"/>
      <c r="E228" s="181"/>
      <c r="F228" s="55"/>
      <c r="G228" s="181"/>
      <c r="H228" s="165"/>
      <c r="I228" s="49"/>
      <c r="J228" s="168"/>
      <c r="K228" s="115"/>
      <c r="L228" s="115"/>
      <c r="M228" s="115"/>
      <c r="N228" s="115"/>
      <c r="O228" s="115"/>
      <c r="P228" s="115"/>
      <c r="Q228" s="115"/>
      <c r="R228" s="182">
        <f t="shared" si="42"/>
        <v>0</v>
      </c>
      <c r="S228" s="182">
        <f t="shared" si="43"/>
        <v>0</v>
      </c>
      <c r="T228" s="168"/>
      <c r="U228" s="168"/>
      <c r="V228" s="168"/>
      <c r="W228" s="168"/>
      <c r="X228" s="168"/>
      <c r="Y228" s="183" t="str">
        <f t="shared" si="44"/>
        <v>N</v>
      </c>
      <c r="Z228" s="183">
        <f t="shared" si="45"/>
        <v>0</v>
      </c>
      <c r="AA228" s="168"/>
      <c r="AB228" s="168"/>
      <c r="AC228" s="184"/>
      <c r="AD228" s="115"/>
      <c r="AE228" s="115"/>
      <c r="AF228" s="115"/>
      <c r="AG228" s="185"/>
      <c r="AH228" s="168"/>
      <c r="AI228" s="168"/>
      <c r="AJ228" s="168"/>
      <c r="AK228" s="168"/>
      <c r="AL228" s="168"/>
      <c r="AM228" s="182">
        <v>0</v>
      </c>
      <c r="AN228" s="168"/>
      <c r="AO228" s="168"/>
      <c r="AP228" s="168"/>
      <c r="AQ228" s="168"/>
      <c r="AR228" s="165"/>
      <c r="AS228" s="186"/>
    </row>
    <row r="229" spans="1:45" s="41" customFormat="1" ht="15" hidden="1" customHeight="1" x14ac:dyDescent="0.2">
      <c r="A229" s="165"/>
      <c r="B229" s="165"/>
      <c r="C229" s="180"/>
      <c r="D229" s="165"/>
      <c r="E229" s="181"/>
      <c r="F229" s="168"/>
      <c r="G229" s="181"/>
      <c r="H229" s="165"/>
      <c r="I229" s="196"/>
      <c r="J229" s="165"/>
      <c r="K229" s="159"/>
      <c r="L229" s="159"/>
      <c r="M229" s="159"/>
      <c r="N229" s="159"/>
      <c r="O229" s="159"/>
      <c r="P229" s="159"/>
      <c r="Q229" s="159"/>
      <c r="R229" s="253">
        <f t="shared" si="42"/>
        <v>0</v>
      </c>
      <c r="S229" s="253">
        <f t="shared" si="43"/>
        <v>0</v>
      </c>
      <c r="T229" s="165"/>
      <c r="U229" s="165"/>
      <c r="V229" s="165"/>
      <c r="W229" s="165"/>
      <c r="X229" s="165"/>
      <c r="Y229" s="163" t="str">
        <f t="shared" si="44"/>
        <v>N</v>
      </c>
      <c r="Z229" s="163">
        <f t="shared" si="45"/>
        <v>0</v>
      </c>
      <c r="AA229" s="168"/>
      <c r="AB229" s="165"/>
      <c r="AC229" s="254"/>
      <c r="AD229" s="159"/>
      <c r="AE229" s="159"/>
      <c r="AF229" s="159"/>
      <c r="AG229" s="166"/>
      <c r="AH229" s="165"/>
      <c r="AI229" s="165"/>
      <c r="AJ229" s="165"/>
      <c r="AK229" s="165"/>
      <c r="AL229" s="165"/>
      <c r="AM229" s="253">
        <v>0</v>
      </c>
      <c r="AN229" s="165"/>
      <c r="AO229" s="165"/>
      <c r="AP229" s="165"/>
      <c r="AQ229" s="165"/>
      <c r="AR229" s="165"/>
      <c r="AS229" s="186"/>
    </row>
    <row r="234" spans="1:45" x14ac:dyDescent="0.2">
      <c r="K234" s="155"/>
    </row>
    <row r="1048576" spans="43:43" x14ac:dyDescent="0.2">
      <c r="AQ1048576" s="108"/>
    </row>
  </sheetData>
  <sheetProtection formatCells="0" insertRows="0" deleteRows="0" sort="0" autoFilter="0" pivotTables="0"/>
  <autoFilter ref="A18:AS229" xr:uid="{00000000-0009-0000-0000-000001000000}">
    <filterColumn colId="0">
      <filters>
        <filter val="GREENWAY"/>
      </filters>
    </filterColumn>
    <filterColumn colId="2">
      <filters>
        <filter val="EM"/>
      </filters>
    </filterColumn>
  </autoFilter>
  <sortState xmlns:xlrd2="http://schemas.microsoft.com/office/spreadsheetml/2017/richdata2" ref="A19:AS210">
    <sortCondition ref="A19:A210"/>
    <sortCondition ref="B19:B210"/>
    <sortCondition ref="C19:C210"/>
  </sortState>
  <mergeCells count="1">
    <mergeCell ref="A8:A10"/>
  </mergeCells>
  <conditionalFormatting sqref="P31:Q31 K19:Q20 K50:Q51 K207:Q207 K63:O63 K68:O68 K132:Q132 K175:L176 K131:P131 K105:Q106 K127:Q129 K151:K152 K31:N31 K103:Q103 K32:Q33 K164:Q166 K204:Q204 K153:Q154 K61:Q61 N175:Q176 K134:Q135 K42:Q48 K156:Q161 K53:Q55 K177:Q194 K90:Q99 K110:Q123 K199:Q202 K69:Q72 O108:Q108 K64:Q67 K57:Q57 K56:M56 K59:Q59 K58:M58 K107:M108 K124:M124 K22:Q30 K168:Q174 K140:Q148 K75:Q88">
    <cfRule type="containsText" dxfId="1323" priority="1817" operator="containsText" text="Y">
      <formula>NOT(ISERROR(SEARCH("Y",K19)))</formula>
    </cfRule>
    <cfRule type="containsBlanks" dxfId="1322" priority="1818">
      <formula>LEN(TRIM(K19))=0</formula>
    </cfRule>
  </conditionalFormatting>
  <conditionalFormatting sqref="Q32 Q50 Q134:Q135 Q79 Q53:Q55 Q142:Q143 Q160:Q161 Q47 Q64:Q67 Q114:Q118 Q70:Q72 Q75">
    <cfRule type="containsText" dxfId="1321" priority="1815" operator="containsText" text="Y">
      <formula>NOT(ISERROR(SEARCH("Y",Q32)))</formula>
    </cfRule>
    <cfRule type="containsBlanks" dxfId="1320" priority="1816">
      <formula>LEN(TRIM(Q32))=0</formula>
    </cfRule>
  </conditionalFormatting>
  <conditionalFormatting sqref="K123:Q123 K124:M124">
    <cfRule type="containsText" dxfId="1319" priority="1813" operator="containsText" text="Y">
      <formula>NOT(ISERROR(SEARCH("Y",K123)))</formula>
    </cfRule>
    <cfRule type="containsBlanks" dxfId="1318" priority="1814">
      <formula>LEN(TRIM(K123))=0</formula>
    </cfRule>
  </conditionalFormatting>
  <conditionalFormatting sqref="K42">
    <cfRule type="containsText" dxfId="1317" priority="1811" operator="containsText" text="Y">
      <formula>NOT(ISERROR(SEARCH("Y",K42)))</formula>
    </cfRule>
    <cfRule type="containsBlanks" dxfId="1316" priority="1812">
      <formula>LEN(TRIM(K42))=0</formula>
    </cfRule>
  </conditionalFormatting>
  <conditionalFormatting sqref="K164">
    <cfRule type="containsText" dxfId="1315" priority="1809" operator="containsText" text="Y">
      <formula>NOT(ISERROR(SEARCH("Y",K164)))</formula>
    </cfRule>
    <cfRule type="containsBlanks" dxfId="1314" priority="1810">
      <formula>LEN(TRIM(K164))=0</formula>
    </cfRule>
  </conditionalFormatting>
  <conditionalFormatting sqref="K144:K145">
    <cfRule type="containsText" dxfId="1313" priority="1805" operator="containsText" text="Y">
      <formula>NOT(ISERROR(SEARCH("Y",K144)))</formula>
    </cfRule>
    <cfRule type="containsBlanks" dxfId="1312" priority="1806">
      <formula>LEN(TRIM(K144))=0</formula>
    </cfRule>
  </conditionalFormatting>
  <conditionalFormatting sqref="K122">
    <cfRule type="containsText" dxfId="1311" priority="1801" operator="containsText" text="Y">
      <formula>NOT(ISERROR(SEARCH("Y",K122)))</formula>
    </cfRule>
    <cfRule type="containsBlanks" dxfId="1310" priority="1802">
      <formula>LEN(TRIM(K122))=0</formula>
    </cfRule>
  </conditionalFormatting>
  <conditionalFormatting sqref="K59">
    <cfRule type="containsText" dxfId="1309" priority="1799" operator="containsText" text="Y">
      <formula>NOT(ISERROR(SEARCH("Y",K59)))</formula>
    </cfRule>
    <cfRule type="containsBlanks" dxfId="1308" priority="1800">
      <formula>LEN(TRIM(K59))=0</formula>
    </cfRule>
  </conditionalFormatting>
  <conditionalFormatting sqref="K48">
    <cfRule type="containsText" dxfId="1307" priority="1797" operator="containsText" text="Y">
      <formula>NOT(ISERROR(SEARCH("Y",K48)))</formula>
    </cfRule>
    <cfRule type="containsBlanks" dxfId="1306" priority="1798">
      <formula>LEN(TRIM(K48))=0</formula>
    </cfRule>
  </conditionalFormatting>
  <conditionalFormatting sqref="L48:Q48 L42:Q42">
    <cfRule type="containsText" dxfId="1305" priority="1795" operator="containsText" text="Y">
      <formula>NOT(ISERROR(SEARCH("Y",L42)))</formula>
    </cfRule>
    <cfRule type="containsBlanks" dxfId="1304" priority="1796">
      <formula>LEN(TRIM(L42))=0</formula>
    </cfRule>
  </conditionalFormatting>
  <conditionalFormatting sqref="L59:Q59">
    <cfRule type="containsText" dxfId="1303" priority="1793" operator="containsText" text="Y">
      <formula>NOT(ISERROR(SEARCH("Y",L59)))</formula>
    </cfRule>
    <cfRule type="containsBlanks" dxfId="1302" priority="1794">
      <formula>LEN(TRIM(L59))=0</formula>
    </cfRule>
  </conditionalFormatting>
  <conditionalFormatting sqref="L122:Q122">
    <cfRule type="containsText" dxfId="1301" priority="1791" operator="containsText" text="Y">
      <formula>NOT(ISERROR(SEARCH("Y",L122)))</formula>
    </cfRule>
    <cfRule type="containsBlanks" dxfId="1300" priority="1792">
      <formula>LEN(TRIM(L122))=0</formula>
    </cfRule>
  </conditionalFormatting>
  <conditionalFormatting sqref="L144:Q145">
    <cfRule type="containsText" dxfId="1299" priority="1789" operator="containsText" text="Y">
      <formula>NOT(ISERROR(SEARCH("Y",L144)))</formula>
    </cfRule>
    <cfRule type="containsBlanks" dxfId="1298" priority="1790">
      <formula>LEN(TRIM(L144))=0</formula>
    </cfRule>
  </conditionalFormatting>
  <conditionalFormatting sqref="L164:Q164">
    <cfRule type="containsText" dxfId="1297" priority="1787" operator="containsText" text="Y">
      <formula>NOT(ISERROR(SEARCH("Y",L164)))</formula>
    </cfRule>
    <cfRule type="containsBlanks" dxfId="1296" priority="1788">
      <formula>LEN(TRIM(L164))=0</formula>
    </cfRule>
  </conditionalFormatting>
  <conditionalFormatting sqref="L77:Q78">
    <cfRule type="containsText" dxfId="1295" priority="1785" operator="containsText" text="Y">
      <formula>NOT(ISERROR(SEARCH("Y",L77)))</formula>
    </cfRule>
    <cfRule type="containsBlanks" dxfId="1294" priority="1786">
      <formula>LEN(TRIM(L77))=0</formula>
    </cfRule>
  </conditionalFormatting>
  <conditionalFormatting sqref="K53:Q53">
    <cfRule type="containsText" dxfId="1293" priority="1781" operator="containsText" text="Y">
      <formula>NOT(ISERROR(SEARCH("Y",K53)))</formula>
    </cfRule>
    <cfRule type="containsBlanks" dxfId="1292" priority="1782">
      <formula>LEN(TRIM(K53))=0</formula>
    </cfRule>
  </conditionalFormatting>
  <conditionalFormatting sqref="K97:P97">
    <cfRule type="containsText" dxfId="1291" priority="1779" operator="containsText" text="Y">
      <formula>NOT(ISERROR(SEARCH("Y",K97)))</formula>
    </cfRule>
    <cfRule type="containsBlanks" dxfId="1290" priority="1780">
      <formula>LEN(TRIM(K97))=0</formula>
    </cfRule>
  </conditionalFormatting>
  <conditionalFormatting sqref="Q97">
    <cfRule type="containsText" dxfId="1289" priority="1777" operator="containsText" text="Y">
      <formula>NOT(ISERROR(SEARCH("Y",Q97)))</formula>
    </cfRule>
    <cfRule type="containsBlanks" dxfId="1288" priority="1778">
      <formula>LEN(TRIM(Q97))=0</formula>
    </cfRule>
  </conditionalFormatting>
  <conditionalFormatting sqref="Q31">
    <cfRule type="containsText" dxfId="1287" priority="1761" operator="containsText" text="Y">
      <formula>NOT(ISERROR(SEARCH("Y",Q31)))</formula>
    </cfRule>
    <cfRule type="containsBlanks" dxfId="1286" priority="1762">
      <formula>LEN(TRIM(Q31))=0</formula>
    </cfRule>
  </conditionalFormatting>
  <conditionalFormatting sqref="L33:Q33">
    <cfRule type="containsText" dxfId="1285" priority="1759" operator="containsText" text="Y">
      <formula>NOT(ISERROR(SEARCH("Y",L33)))</formula>
    </cfRule>
    <cfRule type="containsBlanks" dxfId="1284" priority="1760">
      <formula>LEN(TRIM(L33))=0</formula>
    </cfRule>
  </conditionalFormatting>
  <conditionalFormatting sqref="K51:Q51">
    <cfRule type="containsText" dxfId="1283" priority="1757" operator="containsText" text="Y">
      <formula>NOT(ISERROR(SEARCH("Y",K51)))</formula>
    </cfRule>
    <cfRule type="containsBlanks" dxfId="1282" priority="1758">
      <formula>LEN(TRIM(K51))=0</formula>
    </cfRule>
  </conditionalFormatting>
  <conditionalFormatting sqref="K141:Q141">
    <cfRule type="containsText" dxfId="1281" priority="1753" operator="containsText" text="Y">
      <formula>NOT(ISERROR(SEARCH("Y",K141)))</formula>
    </cfRule>
    <cfRule type="containsBlanks" dxfId="1280" priority="1754">
      <formula>LEN(TRIM(K141))=0</formula>
    </cfRule>
  </conditionalFormatting>
  <conditionalFormatting sqref="K165:Q166">
    <cfRule type="containsText" dxfId="1279" priority="1751" operator="containsText" text="Y">
      <formula>NOT(ISERROR(SEARCH("Y",K165)))</formula>
    </cfRule>
    <cfRule type="containsBlanks" dxfId="1278" priority="1752">
      <formula>LEN(TRIM(K165))=0</formula>
    </cfRule>
  </conditionalFormatting>
  <conditionalFormatting sqref="K76">
    <cfRule type="containsText" dxfId="1277" priority="1749" operator="containsText" text="Y">
      <formula>NOT(ISERROR(SEARCH("Y",K76)))</formula>
    </cfRule>
    <cfRule type="containsBlanks" dxfId="1276" priority="1750">
      <formula>LEN(TRIM(K76))=0</formula>
    </cfRule>
  </conditionalFormatting>
  <conditionalFormatting sqref="L76:Q76">
    <cfRule type="containsText" dxfId="1275" priority="1747" operator="containsText" text="Y">
      <formula>NOT(ISERROR(SEARCH("Y",L76)))</formula>
    </cfRule>
    <cfRule type="containsBlanks" dxfId="1274" priority="1748">
      <formula>LEN(TRIM(L76))=0</formula>
    </cfRule>
  </conditionalFormatting>
  <conditionalFormatting sqref="K80:Q80">
    <cfRule type="containsText" dxfId="1273" priority="1745" operator="containsText" text="Y">
      <formula>NOT(ISERROR(SEARCH("Y",K80)))</formula>
    </cfRule>
    <cfRule type="containsBlanks" dxfId="1272" priority="1746">
      <formula>LEN(TRIM(K80))=0</formula>
    </cfRule>
  </conditionalFormatting>
  <conditionalFormatting sqref="Q80">
    <cfRule type="containsText" dxfId="1271" priority="1743" operator="containsText" text="Y">
      <formula>NOT(ISERROR(SEARCH("Y",Q80)))</formula>
    </cfRule>
    <cfRule type="containsBlanks" dxfId="1270" priority="1744">
      <formula>LEN(TRIM(Q80))=0</formula>
    </cfRule>
  </conditionalFormatting>
  <conditionalFormatting sqref="K170:Q170">
    <cfRule type="containsText" dxfId="1269" priority="1741" operator="containsText" text="Y">
      <formula>NOT(ISERROR(SEARCH("Y",K170)))</formula>
    </cfRule>
    <cfRule type="containsBlanks" dxfId="1268" priority="1742">
      <formula>LEN(TRIM(K170))=0</formula>
    </cfRule>
  </conditionalFormatting>
  <conditionalFormatting sqref="K171">
    <cfRule type="containsText" dxfId="1267" priority="1739" operator="containsText" text="Y">
      <formula>NOT(ISERROR(SEARCH("Y",K171)))</formula>
    </cfRule>
    <cfRule type="containsBlanks" dxfId="1266" priority="1740">
      <formula>LEN(TRIM(K171))=0</formula>
    </cfRule>
  </conditionalFormatting>
  <conditionalFormatting sqref="M158:Q159">
    <cfRule type="containsText" dxfId="1265" priority="1737" operator="containsText" text="Y">
      <formula>NOT(ISERROR(SEARCH("Y",M158)))</formula>
    </cfRule>
    <cfRule type="containsBlanks" dxfId="1264" priority="1738">
      <formula>LEN(TRIM(M158))=0</formula>
    </cfRule>
  </conditionalFormatting>
  <conditionalFormatting sqref="N46:Q46">
    <cfRule type="containsText" dxfId="1263" priority="1735" operator="containsText" text="Y">
      <formula>NOT(ISERROR(SEARCH("Y",N46)))</formula>
    </cfRule>
    <cfRule type="containsBlanks" dxfId="1262" priority="1736">
      <formula>LEN(TRIM(N46))=0</formula>
    </cfRule>
  </conditionalFormatting>
  <conditionalFormatting sqref="K175:L176 N175:Q176">
    <cfRule type="containsText" dxfId="1261" priority="1727" operator="containsText" text="Y">
      <formula>NOT(ISERROR(SEARCH("Y",K175)))</formula>
    </cfRule>
    <cfRule type="containsBlanks" dxfId="1260" priority="1728">
      <formula>LEN(TRIM(K175))=0</formula>
    </cfRule>
  </conditionalFormatting>
  <conditionalFormatting sqref="M156:Q157">
    <cfRule type="containsText" dxfId="1259" priority="1725" operator="containsText" text="Y">
      <formula>NOT(ISERROR(SEARCH("Y",M156)))</formula>
    </cfRule>
    <cfRule type="containsBlanks" dxfId="1258" priority="1726">
      <formula>LEN(TRIM(M156))=0</formula>
    </cfRule>
  </conditionalFormatting>
  <conditionalFormatting sqref="M69:Q69">
    <cfRule type="containsText" dxfId="1257" priority="1723" operator="containsText" text="Y">
      <formula>NOT(ISERROR(SEARCH("Y",M69)))</formula>
    </cfRule>
    <cfRule type="containsBlanks" dxfId="1256" priority="1724">
      <formula>LEN(TRIM(M69))=0</formula>
    </cfRule>
  </conditionalFormatting>
  <conditionalFormatting sqref="K172:Q172">
    <cfRule type="containsText" dxfId="1255" priority="1721" operator="containsText" text="Y">
      <formula>NOT(ISERROR(SEARCH("Y",K172)))</formula>
    </cfRule>
    <cfRule type="containsBlanks" dxfId="1254" priority="1722">
      <formula>LEN(TRIM(K172))=0</formula>
    </cfRule>
  </conditionalFormatting>
  <conditionalFormatting sqref="L172:Q172">
    <cfRule type="containsText" dxfId="1253" priority="1719" operator="containsText" text="Y">
      <formula>NOT(ISERROR(SEARCH("Y",L172)))</formula>
    </cfRule>
    <cfRule type="containsBlanks" dxfId="1252" priority="1720">
      <formula>LEN(TRIM(L172))=0</formula>
    </cfRule>
  </conditionalFormatting>
  <conditionalFormatting sqref="K174:Q174">
    <cfRule type="containsText" dxfId="1251" priority="1717" operator="containsText" text="Y">
      <formula>NOT(ISERROR(SEARCH("Y",K174)))</formula>
    </cfRule>
    <cfRule type="containsBlanks" dxfId="1250" priority="1718">
      <formula>LEN(TRIM(K174))=0</formula>
    </cfRule>
  </conditionalFormatting>
  <conditionalFormatting sqref="L174:Q174">
    <cfRule type="containsText" dxfId="1249" priority="1715" operator="containsText" text="Y">
      <formula>NOT(ISERROR(SEARCH("Y",L174)))</formula>
    </cfRule>
    <cfRule type="containsBlanks" dxfId="1248" priority="1716">
      <formula>LEN(TRIM(L174))=0</formula>
    </cfRule>
  </conditionalFormatting>
  <conditionalFormatting sqref="K177">
    <cfRule type="containsText" dxfId="1247" priority="1709" operator="containsText" text="Y">
      <formula>NOT(ISERROR(SEARCH("Y",K177)))</formula>
    </cfRule>
    <cfRule type="containsBlanks" dxfId="1246" priority="1710">
      <formula>LEN(TRIM(K177))=0</formula>
    </cfRule>
  </conditionalFormatting>
  <conditionalFormatting sqref="K54:Q54">
    <cfRule type="containsText" dxfId="1245" priority="1705" operator="containsText" text="Y">
      <formula>NOT(ISERROR(SEARCH("Y",K54)))</formula>
    </cfRule>
    <cfRule type="containsBlanks" dxfId="1244" priority="1706">
      <formula>LEN(TRIM(K54))=0</formula>
    </cfRule>
  </conditionalFormatting>
  <conditionalFormatting sqref="L173:Q173">
    <cfRule type="containsText" dxfId="1243" priority="1703" operator="containsText" text="Y">
      <formula>NOT(ISERROR(SEARCH("Y",L173)))</formula>
    </cfRule>
    <cfRule type="containsBlanks" dxfId="1242" priority="1704">
      <formula>LEN(TRIM(L173))=0</formula>
    </cfRule>
  </conditionalFormatting>
  <conditionalFormatting sqref="L173:Q173">
    <cfRule type="containsText" dxfId="1241" priority="1701" operator="containsText" text="Y">
      <formula>NOT(ISERROR(SEARCH("Y",L173)))</formula>
    </cfRule>
    <cfRule type="containsBlanks" dxfId="1240" priority="1702">
      <formula>LEN(TRIM(L173))=0</formula>
    </cfRule>
  </conditionalFormatting>
  <conditionalFormatting sqref="L180:Q180">
    <cfRule type="containsText" dxfId="1239" priority="1695" operator="containsText" text="Y">
      <formula>NOT(ISERROR(SEARCH("Y",L180)))</formula>
    </cfRule>
    <cfRule type="containsBlanks" dxfId="1238" priority="1696">
      <formula>LEN(TRIM(L180))=0</formula>
    </cfRule>
  </conditionalFormatting>
  <conditionalFormatting sqref="K180">
    <cfRule type="containsText" dxfId="1237" priority="1693" operator="containsText" text="Y">
      <formula>NOT(ISERROR(SEARCH("Y",K180)))</formula>
    </cfRule>
    <cfRule type="containsBlanks" dxfId="1236" priority="1694">
      <formula>LEN(TRIM(K180))=0</formula>
    </cfRule>
  </conditionalFormatting>
  <conditionalFormatting sqref="K173">
    <cfRule type="containsText" dxfId="1235" priority="1691" operator="containsText" text="Y">
      <formula>NOT(ISERROR(SEARCH("Y",K173)))</formula>
    </cfRule>
    <cfRule type="containsBlanks" dxfId="1234" priority="1692">
      <formula>LEN(TRIM(K173))=0</formula>
    </cfRule>
  </conditionalFormatting>
  <conditionalFormatting sqref="K179">
    <cfRule type="containsText" dxfId="1233" priority="1689" operator="containsText" text="Y">
      <formula>NOT(ISERROR(SEARCH("Y",K179)))</formula>
    </cfRule>
    <cfRule type="containsBlanks" dxfId="1232" priority="1690">
      <formula>LEN(TRIM(K179))=0</formula>
    </cfRule>
  </conditionalFormatting>
  <conditionalFormatting sqref="K182">
    <cfRule type="containsText" dxfId="1231" priority="1687" operator="containsText" text="Y">
      <formula>NOT(ISERROR(SEARCH("Y",K182)))</formula>
    </cfRule>
    <cfRule type="containsBlanks" dxfId="1230" priority="1688">
      <formula>LEN(TRIM(K182))=0</formula>
    </cfRule>
  </conditionalFormatting>
  <conditionalFormatting sqref="L182:Q182 L175:L176 N175:Q176 L177:Q178">
    <cfRule type="containsText" dxfId="1229" priority="1681" operator="containsText" text="Y">
      <formula>NOT(ISERROR(SEARCH("Y",L175)))</formula>
    </cfRule>
    <cfRule type="containsBlanks" dxfId="1228" priority="1682">
      <formula>LEN(TRIM(L175))=0</formula>
    </cfRule>
  </conditionalFormatting>
  <conditionalFormatting sqref="L182:Q182 L175:L176 N175:Q176 L177:Q178">
    <cfRule type="containsText" dxfId="1227" priority="1679" operator="containsText" text="Y">
      <formula>NOT(ISERROR(SEARCH("Y",L175)))</formula>
    </cfRule>
    <cfRule type="containsBlanks" dxfId="1226" priority="1680">
      <formula>LEN(TRIM(L175))=0</formula>
    </cfRule>
  </conditionalFormatting>
  <conditionalFormatting sqref="K183:M183 K181:Q181 K178 O183">
    <cfRule type="containsText" dxfId="1225" priority="1685" operator="containsText" text="Y">
      <formula>NOT(ISERROR(SEARCH("Y",K178)))</formula>
    </cfRule>
    <cfRule type="containsBlanks" dxfId="1224" priority="1686">
      <formula>LEN(TRIM(K178))=0</formula>
    </cfRule>
  </conditionalFormatting>
  <conditionalFormatting sqref="K183:M183 K181:Q181 K178 O183">
    <cfRule type="containsText" dxfId="1223" priority="1683" operator="containsText" text="Y">
      <formula>NOT(ISERROR(SEARCH("Y",K178)))</formula>
    </cfRule>
    <cfRule type="containsBlanks" dxfId="1222" priority="1684">
      <formula>LEN(TRIM(K178))=0</formula>
    </cfRule>
  </conditionalFormatting>
  <conditionalFormatting sqref="K185">
    <cfRule type="containsText" dxfId="1221" priority="1677" operator="containsText" text="Y">
      <formula>NOT(ISERROR(SEARCH("Y",K185)))</formula>
    </cfRule>
    <cfRule type="containsBlanks" dxfId="1220" priority="1678">
      <formula>LEN(TRIM(K185))=0</formula>
    </cfRule>
  </conditionalFormatting>
  <conditionalFormatting sqref="K185">
    <cfRule type="containsText" dxfId="1219" priority="1675" operator="containsText" text="Y">
      <formula>NOT(ISERROR(SEARCH("Y",K185)))</formula>
    </cfRule>
    <cfRule type="containsBlanks" dxfId="1218" priority="1676">
      <formula>LEN(TRIM(K185))=0</formula>
    </cfRule>
  </conditionalFormatting>
  <conditionalFormatting sqref="K186">
    <cfRule type="containsText" dxfId="1217" priority="1673" operator="containsText" text="Y">
      <formula>NOT(ISERROR(SEARCH("Y",K186)))</formula>
    </cfRule>
    <cfRule type="containsBlanks" dxfId="1216" priority="1674">
      <formula>LEN(TRIM(K186))=0</formula>
    </cfRule>
  </conditionalFormatting>
  <conditionalFormatting sqref="K186">
    <cfRule type="containsText" dxfId="1215" priority="1671" operator="containsText" text="Y">
      <formula>NOT(ISERROR(SEARCH("Y",K186)))</formula>
    </cfRule>
    <cfRule type="containsBlanks" dxfId="1214" priority="1672">
      <formula>LEN(TRIM(K186))=0</formula>
    </cfRule>
  </conditionalFormatting>
  <conditionalFormatting sqref="M186">
    <cfRule type="containsText" dxfId="1213" priority="1663" operator="containsText" text="Y">
      <formula>NOT(ISERROR(SEARCH("Y",M186)))</formula>
    </cfRule>
    <cfRule type="containsBlanks" dxfId="1212" priority="1664">
      <formula>LEN(TRIM(M186))=0</formula>
    </cfRule>
  </conditionalFormatting>
  <conditionalFormatting sqref="M186">
    <cfRule type="containsText" dxfId="1211" priority="1661" operator="containsText" text="Y">
      <formula>NOT(ISERROR(SEARCH("Y",M186)))</formula>
    </cfRule>
    <cfRule type="containsBlanks" dxfId="1210" priority="1662">
      <formula>LEN(TRIM(M186))=0</formula>
    </cfRule>
  </conditionalFormatting>
  <conditionalFormatting sqref="K190 M190">
    <cfRule type="containsText" dxfId="1209" priority="1659" operator="containsText" text="Y">
      <formula>NOT(ISERROR(SEARCH("Y",K190)))</formula>
    </cfRule>
    <cfRule type="containsBlanks" dxfId="1208" priority="1660">
      <formula>LEN(TRIM(K190))=0</formula>
    </cfRule>
  </conditionalFormatting>
  <conditionalFormatting sqref="K57">
    <cfRule type="containsText" dxfId="1207" priority="1655" operator="containsText" text="Y">
      <formula>NOT(ISERROR(SEARCH("Y",K57)))</formula>
    </cfRule>
    <cfRule type="containsBlanks" dxfId="1206" priority="1656">
      <formula>LEN(TRIM(K57))=0</formula>
    </cfRule>
  </conditionalFormatting>
  <conditionalFormatting sqref="M140">
    <cfRule type="containsText" dxfId="1205" priority="1653" operator="containsText" text="Y">
      <formula>NOT(ISERROR(SEARCH("Y",M140)))</formula>
    </cfRule>
    <cfRule type="containsBlanks" dxfId="1204" priority="1654">
      <formula>LEN(TRIM(M140))=0</formula>
    </cfRule>
  </conditionalFormatting>
  <conditionalFormatting sqref="K184:Q184">
    <cfRule type="containsText" dxfId="1203" priority="1651" operator="containsText" text="Y">
      <formula>NOT(ISERROR(SEARCH("Y",K184)))</formula>
    </cfRule>
    <cfRule type="containsBlanks" dxfId="1202" priority="1652">
      <formula>LEN(TRIM(K184))=0</formula>
    </cfRule>
  </conditionalFormatting>
  <conditionalFormatting sqref="AF191 AI191:AL191">
    <cfRule type="containsText" dxfId="1201" priority="1649" operator="containsText" text="Y">
      <formula>NOT(ISERROR(SEARCH("Y",AF191)))</formula>
    </cfRule>
    <cfRule type="containsBlanks" dxfId="1200" priority="1650">
      <formula>LEN(TRIM(AF191))=0</formula>
    </cfRule>
  </conditionalFormatting>
  <conditionalFormatting sqref="AF191">
    <cfRule type="containsText" dxfId="1199" priority="1647" operator="containsText" text="Y">
      <formula>NOT(ISERROR(SEARCH("Y",AF191)))</formula>
    </cfRule>
    <cfRule type="containsBlanks" dxfId="1198" priority="1648">
      <formula>LEN(TRIM(AF191))=0</formula>
    </cfRule>
  </conditionalFormatting>
  <conditionalFormatting sqref="AI191:AL191">
    <cfRule type="containsText" dxfId="1197" priority="1645" operator="containsText" text="Y">
      <formula>NOT(ISERROR(SEARCH("Y",AI191)))</formula>
    </cfRule>
    <cfRule type="containsBlanks" dxfId="1196" priority="1646">
      <formula>LEN(TRIM(AI191))=0</formula>
    </cfRule>
  </conditionalFormatting>
  <conditionalFormatting sqref="K191:Q191">
    <cfRule type="containsText" dxfId="1195" priority="1637" operator="containsText" text="Y">
      <formula>NOT(ISERROR(SEARCH("Y",K191)))</formula>
    </cfRule>
    <cfRule type="containsBlanks" dxfId="1194" priority="1638">
      <formula>LEN(TRIM(K191))=0</formula>
    </cfRule>
  </conditionalFormatting>
  <conditionalFormatting sqref="K191">
    <cfRule type="containsText" dxfId="1193" priority="1635" operator="containsText" text="Y">
      <formula>NOT(ISERROR(SEARCH("Y",K191)))</formula>
    </cfRule>
    <cfRule type="containsBlanks" dxfId="1192" priority="1636">
      <formula>LEN(TRIM(K191))=0</formula>
    </cfRule>
  </conditionalFormatting>
  <conditionalFormatting sqref="L191:Q191">
    <cfRule type="containsText" dxfId="1191" priority="1633" operator="containsText" text="Y">
      <formula>NOT(ISERROR(SEARCH("Y",L191)))</formula>
    </cfRule>
    <cfRule type="containsBlanks" dxfId="1190" priority="1634">
      <formula>LEN(TRIM(L191))=0</formula>
    </cfRule>
  </conditionalFormatting>
  <conditionalFormatting sqref="AF192">
    <cfRule type="containsText" dxfId="1189" priority="1625" operator="containsText" text="Y">
      <formula>NOT(ISERROR(SEARCH("Y",AF192)))</formula>
    </cfRule>
    <cfRule type="containsBlanks" dxfId="1188" priority="1626">
      <formula>LEN(TRIM(AF192))=0</formula>
    </cfRule>
  </conditionalFormatting>
  <conditionalFormatting sqref="AF192">
    <cfRule type="containsText" dxfId="1187" priority="1623" operator="containsText" text="Y">
      <formula>NOT(ISERROR(SEARCH("Y",AF192)))</formula>
    </cfRule>
    <cfRule type="containsBlanks" dxfId="1186" priority="1624">
      <formula>LEN(TRIM(AF192))=0</formula>
    </cfRule>
  </conditionalFormatting>
  <conditionalFormatting sqref="K192:Q192">
    <cfRule type="containsText" dxfId="1185" priority="1619" operator="containsText" text="Y">
      <formula>NOT(ISERROR(SEARCH("Y",K192)))</formula>
    </cfRule>
    <cfRule type="containsBlanks" dxfId="1184" priority="1620">
      <formula>LEN(TRIM(K192))=0</formula>
    </cfRule>
  </conditionalFormatting>
  <conditionalFormatting sqref="K192">
    <cfRule type="containsText" dxfId="1183" priority="1617" operator="containsText" text="Y">
      <formula>NOT(ISERROR(SEARCH("Y",K192)))</formula>
    </cfRule>
    <cfRule type="containsBlanks" dxfId="1182" priority="1618">
      <formula>LEN(TRIM(K192))=0</formula>
    </cfRule>
  </conditionalFormatting>
  <conditionalFormatting sqref="L192:Q192">
    <cfRule type="containsText" dxfId="1181" priority="1615" operator="containsText" text="Y">
      <formula>NOT(ISERROR(SEARCH("Y",L192)))</formula>
    </cfRule>
    <cfRule type="containsBlanks" dxfId="1180" priority="1616">
      <formula>LEN(TRIM(L192))=0</formula>
    </cfRule>
  </conditionalFormatting>
  <conditionalFormatting sqref="N63">
    <cfRule type="containsText" dxfId="1179" priority="1613" operator="containsText" text="Y">
      <formula>NOT(ISERROR(SEARCH("Y",N63)))</formula>
    </cfRule>
    <cfRule type="containsBlanks" dxfId="1178" priority="1614">
      <formula>LEN(TRIM(N63))=0</formula>
    </cfRule>
  </conditionalFormatting>
  <conditionalFormatting sqref="L190 L186">
    <cfRule type="containsText" dxfId="1177" priority="1607" operator="containsText" text="Y">
      <formula>NOT(ISERROR(SEARCH("Y",L186)))</formula>
    </cfRule>
    <cfRule type="containsBlanks" dxfId="1176" priority="1608">
      <formula>LEN(TRIM(L186))=0</formula>
    </cfRule>
  </conditionalFormatting>
  <conditionalFormatting sqref="N190:Q190 N186:Q186">
    <cfRule type="containsText" dxfId="1175" priority="1605" operator="containsText" text="Y">
      <formula>NOT(ISERROR(SEARCH("Y",N186)))</formula>
    </cfRule>
    <cfRule type="containsBlanks" dxfId="1174" priority="1606">
      <formula>LEN(TRIM(N186))=0</formula>
    </cfRule>
  </conditionalFormatting>
  <conditionalFormatting sqref="L185:Q185 L179:Q179">
    <cfRule type="containsText" dxfId="1173" priority="1597" operator="containsText" text="Y">
      <formula>NOT(ISERROR(SEARCH("Y",L179)))</formula>
    </cfRule>
    <cfRule type="containsBlanks" dxfId="1172" priority="1598">
      <formula>LEN(TRIM(L179))=0</formula>
    </cfRule>
  </conditionalFormatting>
  <conditionalFormatting sqref="L185:Q185 L179:Q179">
    <cfRule type="containsText" dxfId="1171" priority="1595" operator="containsText" text="Y">
      <formula>NOT(ISERROR(SEARCH("Y",L179)))</formula>
    </cfRule>
    <cfRule type="containsBlanks" dxfId="1170" priority="1596">
      <formula>LEN(TRIM(L179))=0</formula>
    </cfRule>
  </conditionalFormatting>
  <conditionalFormatting sqref="K193">
    <cfRule type="containsText" dxfId="1169" priority="1593" operator="containsText" text="Y">
      <formula>NOT(ISERROR(SEARCH("Y",K193)))</formula>
    </cfRule>
    <cfRule type="containsBlanks" dxfId="1168" priority="1594">
      <formula>LEN(TRIM(K193))=0</formula>
    </cfRule>
  </conditionalFormatting>
  <conditionalFormatting sqref="K194:Q194">
    <cfRule type="containsText" dxfId="1167" priority="1589" operator="containsText" text="Y">
      <formula>NOT(ISERROR(SEARCH("Y",K194)))</formula>
    </cfRule>
    <cfRule type="containsBlanks" dxfId="1166" priority="1590">
      <formula>LEN(TRIM(K194))=0</formula>
    </cfRule>
  </conditionalFormatting>
  <conditionalFormatting sqref="L194:Q194">
    <cfRule type="containsText" dxfId="1165" priority="1587" operator="containsText" text="Y">
      <formula>NOT(ISERROR(SEARCH("Y",L194)))</formula>
    </cfRule>
    <cfRule type="containsBlanks" dxfId="1164" priority="1588">
      <formula>LEN(TRIM(L194))=0</formula>
    </cfRule>
  </conditionalFormatting>
  <conditionalFormatting sqref="L193:Q193">
    <cfRule type="containsText" dxfId="1163" priority="1585" operator="containsText" text="Y">
      <formula>NOT(ISERROR(SEARCH("Y",L193)))</formula>
    </cfRule>
    <cfRule type="containsBlanks" dxfId="1162" priority="1586">
      <formula>LEN(TRIM(L193))=0</formula>
    </cfRule>
  </conditionalFormatting>
  <conditionalFormatting sqref="L193:Q193">
    <cfRule type="containsText" dxfId="1161" priority="1583" operator="containsText" text="Y">
      <formula>NOT(ISERROR(SEARCH("Y",L193)))</formula>
    </cfRule>
    <cfRule type="containsBlanks" dxfId="1160" priority="1584">
      <formula>LEN(TRIM(L193))=0</formula>
    </cfRule>
  </conditionalFormatting>
  <conditionalFormatting sqref="N183">
    <cfRule type="containsText" dxfId="1159" priority="1579" operator="containsText" text="Y">
      <formula>NOT(ISERROR(SEARCH("Y",N183)))</formula>
    </cfRule>
    <cfRule type="containsBlanks" dxfId="1158" priority="1580">
      <formula>LEN(TRIM(N183))=0</formula>
    </cfRule>
  </conditionalFormatting>
  <conditionalFormatting sqref="P183:Q183">
    <cfRule type="containsText" dxfId="1157" priority="1577" operator="containsText" text="Y">
      <formula>NOT(ISERROR(SEARCH("Y",P183)))</formula>
    </cfRule>
    <cfRule type="containsBlanks" dxfId="1156" priority="1578">
      <formula>LEN(TRIM(P183))=0</formula>
    </cfRule>
  </conditionalFormatting>
  <conditionalFormatting sqref="N168">
    <cfRule type="containsText" dxfId="1155" priority="1565" operator="containsText" text="Y">
      <formula>NOT(ISERROR(SEARCH("Y",N168)))</formula>
    </cfRule>
    <cfRule type="containsBlanks" dxfId="1154" priority="1566">
      <formula>LEN(TRIM(N168))=0</formula>
    </cfRule>
  </conditionalFormatting>
  <conditionalFormatting sqref="K19:Q20 K28:N29 K208:M208 O208 P28:Q29 K22:Q27">
    <cfRule type="containsText" dxfId="1153" priority="1561" operator="containsText" text="Y">
      <formula>NOT(ISERROR(SEARCH("Y",K19)))</formula>
    </cfRule>
    <cfRule type="containsBlanks" dxfId="1152" priority="1562">
      <formula>LEN(TRIM(K19))=0</formula>
    </cfRule>
  </conditionalFormatting>
  <conditionalFormatting sqref="K199">
    <cfRule type="containsText" dxfId="1151" priority="1559" operator="containsText" text="Y">
      <formula>NOT(ISERROR(SEARCH("Y",K199)))</formula>
    </cfRule>
    <cfRule type="containsBlanks" dxfId="1150" priority="1560">
      <formula>LEN(TRIM(K199))=0</formula>
    </cfRule>
  </conditionalFormatting>
  <conditionalFormatting sqref="K19:Q20 K28:N29 K208:M208 O208 P28:Q29 K22:Q27">
    <cfRule type="containsText" dxfId="1149" priority="1557" operator="containsText" text="Y">
      <formula>NOT(ISERROR(SEARCH("Y",K19)))</formula>
    </cfRule>
    <cfRule type="containsBlanks" dxfId="1148" priority="1558">
      <formula>LEN(TRIM(K19))=0</formula>
    </cfRule>
  </conditionalFormatting>
  <conditionalFormatting sqref="K208">
    <cfRule type="containsText" dxfId="1147" priority="1555" operator="containsText" text="Y">
      <formula>NOT(ISERROR(SEARCH("Y",K208)))</formula>
    </cfRule>
    <cfRule type="containsBlanks" dxfId="1146" priority="1556">
      <formula>LEN(TRIM(K208))=0</formula>
    </cfRule>
  </conditionalFormatting>
  <conditionalFormatting sqref="K34 M34:Q34">
    <cfRule type="containsText" dxfId="1145" priority="1553" operator="containsText" text="Y">
      <formula>NOT(ISERROR(SEARCH("Y",K34)))</formula>
    </cfRule>
    <cfRule type="containsBlanks" dxfId="1144" priority="1554">
      <formula>LEN(TRIM(K34))=0</formula>
    </cfRule>
  </conditionalFormatting>
  <conditionalFormatting sqref="M34:Q34">
    <cfRule type="containsText" dxfId="1143" priority="1551" operator="containsText" text="Y">
      <formula>NOT(ISERROR(SEARCH("Y",M34)))</formula>
    </cfRule>
    <cfRule type="containsBlanks" dxfId="1142" priority="1552">
      <formula>LEN(TRIM(M34))=0</formula>
    </cfRule>
  </conditionalFormatting>
  <conditionalFormatting sqref="K34 M34:Q34">
    <cfRule type="containsText" dxfId="1141" priority="1549" operator="containsText" text="Y">
      <formula>NOT(ISERROR(SEARCH("Y",K34)))</formula>
    </cfRule>
    <cfRule type="containsBlanks" dxfId="1140" priority="1550">
      <formula>LEN(TRIM(K34))=0</formula>
    </cfRule>
  </conditionalFormatting>
  <conditionalFormatting sqref="K34 M34:Q34">
    <cfRule type="containsText" dxfId="1139" priority="1547" operator="containsText" text="Y">
      <formula>NOT(ISERROR(SEARCH("Y",K34)))</formula>
    </cfRule>
    <cfRule type="containsBlanks" dxfId="1138" priority="1548">
      <formula>LEN(TRIM(K34))=0</formula>
    </cfRule>
  </conditionalFormatting>
  <conditionalFormatting sqref="K35:Q35">
    <cfRule type="containsText" dxfId="1137" priority="1537" operator="containsText" text="Y">
      <formula>NOT(ISERROR(SEARCH("Y",K35)))</formula>
    </cfRule>
    <cfRule type="containsBlanks" dxfId="1136" priority="1538">
      <formula>LEN(TRIM(K35))=0</formula>
    </cfRule>
  </conditionalFormatting>
  <conditionalFormatting sqref="L35:Q35">
    <cfRule type="containsText" dxfId="1135" priority="1535" operator="containsText" text="Y">
      <formula>NOT(ISERROR(SEARCH("Y",L35)))</formula>
    </cfRule>
    <cfRule type="containsBlanks" dxfId="1134" priority="1536">
      <formula>LEN(TRIM(L35))=0</formula>
    </cfRule>
  </conditionalFormatting>
  <conditionalFormatting sqref="K35:Q35">
    <cfRule type="containsText" dxfId="1133" priority="1533" operator="containsText" text="Y">
      <formula>NOT(ISERROR(SEARCH("Y",K35)))</formula>
    </cfRule>
    <cfRule type="containsBlanks" dxfId="1132" priority="1534">
      <formula>LEN(TRIM(K35))=0</formula>
    </cfRule>
  </conditionalFormatting>
  <conditionalFormatting sqref="K35:Q35">
    <cfRule type="containsText" dxfId="1131" priority="1531" operator="containsText" text="Y">
      <formula>NOT(ISERROR(SEARCH("Y",K35)))</formula>
    </cfRule>
    <cfRule type="containsBlanks" dxfId="1130" priority="1532">
      <formula>LEN(TRIM(K35))=0</formula>
    </cfRule>
  </conditionalFormatting>
  <conditionalFormatting sqref="K36:Q36">
    <cfRule type="containsText" dxfId="1129" priority="1529" operator="containsText" text="Y">
      <formula>NOT(ISERROR(SEARCH("Y",K36)))</formula>
    </cfRule>
    <cfRule type="containsBlanks" dxfId="1128" priority="1530">
      <formula>LEN(TRIM(K36))=0</formula>
    </cfRule>
  </conditionalFormatting>
  <conditionalFormatting sqref="L36:Q36">
    <cfRule type="containsText" dxfId="1127" priority="1527" operator="containsText" text="Y">
      <formula>NOT(ISERROR(SEARCH("Y",L36)))</formula>
    </cfRule>
    <cfRule type="containsBlanks" dxfId="1126" priority="1528">
      <formula>LEN(TRIM(L36))=0</formula>
    </cfRule>
  </conditionalFormatting>
  <conditionalFormatting sqref="K36:Q36">
    <cfRule type="containsText" dxfId="1125" priority="1525" operator="containsText" text="Y">
      <formula>NOT(ISERROR(SEARCH("Y",K36)))</formula>
    </cfRule>
    <cfRule type="containsBlanks" dxfId="1124" priority="1526">
      <formula>LEN(TRIM(K36))=0</formula>
    </cfRule>
  </conditionalFormatting>
  <conditionalFormatting sqref="K36:Q36">
    <cfRule type="containsText" dxfId="1123" priority="1523" operator="containsText" text="Y">
      <formula>NOT(ISERROR(SEARCH("Y",K36)))</formula>
    </cfRule>
    <cfRule type="containsBlanks" dxfId="1122" priority="1524">
      <formula>LEN(TRIM(K36))=0</formula>
    </cfRule>
  </conditionalFormatting>
  <conditionalFormatting sqref="K37 M37:Q37">
    <cfRule type="containsText" dxfId="1121" priority="1521" operator="containsText" text="Y">
      <formula>NOT(ISERROR(SEARCH("Y",K37)))</formula>
    </cfRule>
    <cfRule type="containsBlanks" dxfId="1120" priority="1522">
      <formula>LEN(TRIM(K37))=0</formula>
    </cfRule>
  </conditionalFormatting>
  <conditionalFormatting sqref="M37:Q37">
    <cfRule type="containsText" dxfId="1119" priority="1519" operator="containsText" text="Y">
      <formula>NOT(ISERROR(SEARCH("Y",M37)))</formula>
    </cfRule>
    <cfRule type="containsBlanks" dxfId="1118" priority="1520">
      <formula>LEN(TRIM(M37))=0</formula>
    </cfRule>
  </conditionalFormatting>
  <conditionalFormatting sqref="K37 M37:Q37">
    <cfRule type="containsText" dxfId="1117" priority="1517" operator="containsText" text="Y">
      <formula>NOT(ISERROR(SEARCH("Y",K37)))</formula>
    </cfRule>
    <cfRule type="containsBlanks" dxfId="1116" priority="1518">
      <formula>LEN(TRIM(K37))=0</formula>
    </cfRule>
  </conditionalFormatting>
  <conditionalFormatting sqref="K37 M37:Q37">
    <cfRule type="containsText" dxfId="1115" priority="1515" operator="containsText" text="Y">
      <formula>NOT(ISERROR(SEARCH("Y",K37)))</formula>
    </cfRule>
    <cfRule type="containsBlanks" dxfId="1114" priority="1516">
      <formula>LEN(TRIM(K37))=0</formula>
    </cfRule>
  </conditionalFormatting>
  <conditionalFormatting sqref="K38 M38:Q38">
    <cfRule type="containsText" dxfId="1113" priority="1499" operator="containsText" text="Y">
      <formula>NOT(ISERROR(SEARCH("Y",K38)))</formula>
    </cfRule>
    <cfRule type="containsBlanks" dxfId="1112" priority="1500">
      <formula>LEN(TRIM(K38))=0</formula>
    </cfRule>
  </conditionalFormatting>
  <conditionalFormatting sqref="M38:Q38">
    <cfRule type="containsText" dxfId="1111" priority="1497" operator="containsText" text="Y">
      <formula>NOT(ISERROR(SEARCH("Y",M38)))</formula>
    </cfRule>
    <cfRule type="containsBlanks" dxfId="1110" priority="1498">
      <formula>LEN(TRIM(M38))=0</formula>
    </cfRule>
  </conditionalFormatting>
  <conditionalFormatting sqref="K38 M38:Q38">
    <cfRule type="containsText" dxfId="1109" priority="1495" operator="containsText" text="Y">
      <formula>NOT(ISERROR(SEARCH("Y",K38)))</formula>
    </cfRule>
    <cfRule type="containsBlanks" dxfId="1108" priority="1496">
      <formula>LEN(TRIM(K38))=0</formula>
    </cfRule>
  </conditionalFormatting>
  <conditionalFormatting sqref="K38 M38:Q38">
    <cfRule type="containsText" dxfId="1107" priority="1493" operator="containsText" text="Y">
      <formula>NOT(ISERROR(SEARCH("Y",K38)))</formula>
    </cfRule>
    <cfRule type="containsBlanks" dxfId="1106" priority="1494">
      <formula>LEN(TRIM(K38))=0</formula>
    </cfRule>
  </conditionalFormatting>
  <conditionalFormatting sqref="K205 M205:Q205">
    <cfRule type="containsText" dxfId="1105" priority="1471" operator="containsText" text="Y">
      <formula>NOT(ISERROR(SEARCH("Y",K205)))</formula>
    </cfRule>
    <cfRule type="containsBlanks" dxfId="1104" priority="1472">
      <formula>LEN(TRIM(K205))=0</formula>
    </cfRule>
  </conditionalFormatting>
  <conditionalFormatting sqref="K205 M205:Q205">
    <cfRule type="containsText" dxfId="1103" priority="1469" operator="containsText" text="Y">
      <formula>NOT(ISERROR(SEARCH("Y",K205)))</formula>
    </cfRule>
    <cfRule type="containsBlanks" dxfId="1102" priority="1470">
      <formula>LEN(TRIM(K205))=0</formula>
    </cfRule>
  </conditionalFormatting>
  <conditionalFormatting sqref="K205">
    <cfRule type="containsText" dxfId="1101" priority="1467" operator="containsText" text="Y">
      <formula>NOT(ISERROR(SEARCH("Y",K205)))</formula>
    </cfRule>
    <cfRule type="containsBlanks" dxfId="1100" priority="1468">
      <formula>LEN(TRIM(K205))=0</formula>
    </cfRule>
  </conditionalFormatting>
  <conditionalFormatting sqref="K145">
    <cfRule type="containsText" dxfId="1099" priority="1465" operator="containsText" text="Y">
      <formula>NOT(ISERROR(SEARCH("Y",K145)))</formula>
    </cfRule>
    <cfRule type="containsBlanks" dxfId="1098" priority="1466">
      <formula>LEN(TRIM(K145))=0</formula>
    </cfRule>
  </conditionalFormatting>
  <conditionalFormatting sqref="K73:K74">
    <cfRule type="containsText" dxfId="1097" priority="1459" operator="containsText" text="Y">
      <formula>NOT(ISERROR(SEARCH("Y",K73)))</formula>
    </cfRule>
    <cfRule type="containsBlanks" dxfId="1096" priority="1460">
      <formula>LEN(TRIM(K73))=0</formula>
    </cfRule>
  </conditionalFormatting>
  <conditionalFormatting sqref="L74:Q74 M73:Q73">
    <cfRule type="containsText" dxfId="1095" priority="1457" operator="containsText" text="Y">
      <formula>NOT(ISERROR(SEARCH("Y",L73)))</formula>
    </cfRule>
    <cfRule type="containsBlanks" dxfId="1094" priority="1458">
      <formula>LEN(TRIM(L73))=0</formula>
    </cfRule>
  </conditionalFormatting>
  <conditionalFormatting sqref="Q147">
    <cfRule type="containsText" dxfId="1093" priority="1449" operator="containsText" text="Y">
      <formula>NOT(ISERROR(SEARCH("Y",Q147)))</formula>
    </cfRule>
    <cfRule type="containsBlanks" dxfId="1092" priority="1450">
      <formula>LEN(TRIM(Q147))=0</formula>
    </cfRule>
  </conditionalFormatting>
  <conditionalFormatting sqref="K196 M196:Q196">
    <cfRule type="containsText" dxfId="1091" priority="1447" operator="containsText" text="Y">
      <formula>NOT(ISERROR(SEARCH("Y",K196)))</formula>
    </cfRule>
    <cfRule type="containsBlanks" dxfId="1090" priority="1448">
      <formula>LEN(TRIM(K196))=0</formula>
    </cfRule>
  </conditionalFormatting>
  <conditionalFormatting sqref="K196">
    <cfRule type="containsText" dxfId="1089" priority="1445" operator="containsText" text="Y">
      <formula>NOT(ISERROR(SEARCH("Y",K196)))</formula>
    </cfRule>
    <cfRule type="containsBlanks" dxfId="1088" priority="1446">
      <formula>LEN(TRIM(K196))=0</formula>
    </cfRule>
  </conditionalFormatting>
  <conditionalFormatting sqref="K21 M21:Q21">
    <cfRule type="containsText" dxfId="1087" priority="1443" operator="containsText" text="Y">
      <formula>NOT(ISERROR(SEARCH("Y",K21)))</formula>
    </cfRule>
    <cfRule type="containsBlanks" dxfId="1086" priority="1444">
      <formula>LEN(TRIM(K21))=0</formula>
    </cfRule>
  </conditionalFormatting>
  <conditionalFormatting sqref="K21 M21:Q21">
    <cfRule type="containsText" dxfId="1085" priority="1441" operator="containsText" text="Y">
      <formula>NOT(ISERROR(SEARCH("Y",K21)))</formula>
    </cfRule>
    <cfRule type="containsBlanks" dxfId="1084" priority="1442">
      <formula>LEN(TRIM(K21))=0</formula>
    </cfRule>
  </conditionalFormatting>
  <conditionalFormatting sqref="K21 M21:Q21">
    <cfRule type="containsText" dxfId="1083" priority="1439" operator="containsText" text="Y">
      <formula>NOT(ISERROR(SEARCH("Y",K21)))</formula>
    </cfRule>
    <cfRule type="containsBlanks" dxfId="1082" priority="1440">
      <formula>LEN(TRIM(K21))=0</formula>
    </cfRule>
  </conditionalFormatting>
  <conditionalFormatting sqref="K104 M104:Q104">
    <cfRule type="containsText" dxfId="1081" priority="1435" operator="containsText" text="Y">
      <formula>NOT(ISERROR(SEARCH("Y",K104)))</formula>
    </cfRule>
    <cfRule type="containsBlanks" dxfId="1080" priority="1436">
      <formula>LEN(TRIM(K104))=0</formula>
    </cfRule>
  </conditionalFormatting>
  <conditionalFormatting sqref="K102">
    <cfRule type="containsText" dxfId="1079" priority="1433" operator="containsText" text="Y">
      <formula>NOT(ISERROR(SEARCH("Y",K102)))</formula>
    </cfRule>
    <cfRule type="containsBlanks" dxfId="1078" priority="1434">
      <formula>LEN(TRIM(K102))=0</formula>
    </cfRule>
  </conditionalFormatting>
  <conditionalFormatting sqref="K136 M136:O136">
    <cfRule type="containsText" dxfId="1077" priority="1429" operator="containsText" text="Y">
      <formula>NOT(ISERROR(SEARCH("Y",K136)))</formula>
    </cfRule>
    <cfRule type="containsBlanks" dxfId="1076" priority="1430">
      <formula>LEN(TRIM(K136))=0</formula>
    </cfRule>
  </conditionalFormatting>
  <conditionalFormatting sqref="M136:O136">
    <cfRule type="containsText" dxfId="1075" priority="1427" operator="containsText" text="Y">
      <formula>NOT(ISERROR(SEARCH("Y",M136)))</formula>
    </cfRule>
    <cfRule type="containsBlanks" dxfId="1074" priority="1428">
      <formula>LEN(TRIM(M136))=0</formula>
    </cfRule>
  </conditionalFormatting>
  <conditionalFormatting sqref="K136">
    <cfRule type="containsText" dxfId="1073" priority="1423" operator="containsText" text="Y">
      <formula>NOT(ISERROR(SEARCH("Y",K136)))</formula>
    </cfRule>
    <cfRule type="containsBlanks" dxfId="1072" priority="1424">
      <formula>LEN(TRIM(K136))=0</formula>
    </cfRule>
  </conditionalFormatting>
  <conditionalFormatting sqref="K206 M206 O206">
    <cfRule type="containsText" dxfId="1071" priority="1409" operator="containsText" text="Y">
      <formula>NOT(ISERROR(SEARCH("Y",K206)))</formula>
    </cfRule>
    <cfRule type="containsBlanks" dxfId="1070" priority="1410">
      <formula>LEN(TRIM(K206))=0</formula>
    </cfRule>
  </conditionalFormatting>
  <conditionalFormatting sqref="K206 M206 O206">
    <cfRule type="containsText" dxfId="1069" priority="1407" operator="containsText" text="Y">
      <formula>NOT(ISERROR(SEARCH("Y",K206)))</formula>
    </cfRule>
    <cfRule type="containsBlanks" dxfId="1068" priority="1408">
      <formula>LEN(TRIM(K206))=0</formula>
    </cfRule>
  </conditionalFormatting>
  <conditionalFormatting sqref="K206">
    <cfRule type="containsText" dxfId="1067" priority="1405" operator="containsText" text="Y">
      <formula>NOT(ISERROR(SEARCH("Y",K206)))</formula>
    </cfRule>
    <cfRule type="containsBlanks" dxfId="1066" priority="1406">
      <formula>LEN(TRIM(K206))=0</formula>
    </cfRule>
  </conditionalFormatting>
  <conditionalFormatting sqref="K49:M49">
    <cfRule type="containsText" dxfId="1065" priority="1403" operator="containsText" text="Y">
      <formula>NOT(ISERROR(SEARCH("Y",K49)))</formula>
    </cfRule>
    <cfRule type="containsBlanks" dxfId="1064" priority="1404">
      <formula>LEN(TRIM(K49))=0</formula>
    </cfRule>
  </conditionalFormatting>
  <conditionalFormatting sqref="K49">
    <cfRule type="containsText" dxfId="1063" priority="1401" operator="containsText" text="Y">
      <formula>NOT(ISERROR(SEARCH("Y",K49)))</formula>
    </cfRule>
    <cfRule type="containsBlanks" dxfId="1062" priority="1402">
      <formula>LEN(TRIM(K49))=0</formula>
    </cfRule>
  </conditionalFormatting>
  <conditionalFormatting sqref="L49:M49">
    <cfRule type="containsText" dxfId="1061" priority="1399" operator="containsText" text="Y">
      <formula>NOT(ISERROR(SEARCH("Y",L49)))</formula>
    </cfRule>
    <cfRule type="containsBlanks" dxfId="1060" priority="1400">
      <formula>LEN(TRIM(L49))=0</formula>
    </cfRule>
  </conditionalFormatting>
  <conditionalFormatting sqref="K60">
    <cfRule type="containsText" dxfId="1059" priority="1391" operator="containsText" text="Y">
      <formula>NOT(ISERROR(SEARCH("Y",K60)))</formula>
    </cfRule>
    <cfRule type="containsBlanks" dxfId="1058" priority="1392">
      <formula>LEN(TRIM(K60))=0</formula>
    </cfRule>
  </conditionalFormatting>
  <conditionalFormatting sqref="K60">
    <cfRule type="containsText" dxfId="1057" priority="1389" operator="containsText" text="Y">
      <formula>NOT(ISERROR(SEARCH("Y",K60)))</formula>
    </cfRule>
    <cfRule type="containsBlanks" dxfId="1056" priority="1390">
      <formula>LEN(TRIM(K60))=0</formula>
    </cfRule>
  </conditionalFormatting>
  <conditionalFormatting sqref="K215">
    <cfRule type="containsText" dxfId="1055" priority="1385" operator="containsText" text="Y">
      <formula>NOT(ISERROR(SEARCH("Y",K215)))</formula>
    </cfRule>
    <cfRule type="containsBlanks" dxfId="1054" priority="1386">
      <formula>LEN(TRIM(K215))=0</formula>
    </cfRule>
  </conditionalFormatting>
  <conditionalFormatting sqref="K214">
    <cfRule type="containsText" dxfId="1053" priority="1377" operator="containsText" text="Y">
      <formula>NOT(ISERROR(SEARCH("Y",K214)))</formula>
    </cfRule>
    <cfRule type="containsBlanks" dxfId="1052" priority="1378">
      <formula>LEN(TRIM(K214))=0</formula>
    </cfRule>
  </conditionalFormatting>
  <conditionalFormatting sqref="K214">
    <cfRule type="containsText" dxfId="1051" priority="1375" operator="containsText" text="Y">
      <formula>NOT(ISERROR(SEARCH("Y",K214)))</formula>
    </cfRule>
    <cfRule type="containsBlanks" dxfId="1050" priority="1376">
      <formula>LEN(TRIM(K214))=0</formula>
    </cfRule>
  </conditionalFormatting>
  <conditionalFormatting sqref="K214">
    <cfRule type="containsText" dxfId="1049" priority="1373" operator="containsText" text="Y">
      <formula>NOT(ISERROR(SEARCH("Y",K214)))</formula>
    </cfRule>
    <cfRule type="containsBlanks" dxfId="1048" priority="1374">
      <formula>LEN(TRIM(K214))=0</formula>
    </cfRule>
  </conditionalFormatting>
  <conditionalFormatting sqref="K213:Q216">
    <cfRule type="containsText" dxfId="1047" priority="1371" operator="containsText" text="Y">
      <formula>NOT(ISERROR(SEARCH("Y",K213)))</formula>
    </cfRule>
    <cfRule type="containsBlanks" dxfId="1046" priority="1372">
      <formula>LEN(TRIM(K213))=0</formula>
    </cfRule>
  </conditionalFormatting>
  <conditionalFormatting sqref="K229">
    <cfRule type="containsText" dxfId="1045" priority="1369" operator="containsText" text="Y">
      <formula>NOT(ISERROR(SEARCH("Y",K229)))</formula>
    </cfRule>
    <cfRule type="containsBlanks" dxfId="1044" priority="1370">
      <formula>LEN(TRIM(K229))=0</formula>
    </cfRule>
  </conditionalFormatting>
  <conditionalFormatting sqref="L229:Q229">
    <cfRule type="containsText" dxfId="1043" priority="1367" operator="containsText" text="Y">
      <formula>NOT(ISERROR(SEARCH("Y",L229)))</formula>
    </cfRule>
    <cfRule type="containsBlanks" dxfId="1042" priority="1368">
      <formula>LEN(TRIM(L229))=0</formula>
    </cfRule>
  </conditionalFormatting>
  <conditionalFormatting sqref="M215">
    <cfRule type="containsText" dxfId="1041" priority="1365" operator="containsText" text="Y">
      <formula>NOT(ISERROR(SEARCH("Y",M215)))</formula>
    </cfRule>
    <cfRule type="containsBlanks" dxfId="1040" priority="1366">
      <formula>LEN(TRIM(M215))=0</formula>
    </cfRule>
  </conditionalFormatting>
  <conditionalFormatting sqref="L21">
    <cfRule type="containsText" dxfId="1039" priority="1363" operator="containsText" text="Y">
      <formula>NOT(ISERROR(SEARCH("Y",L21)))</formula>
    </cfRule>
    <cfRule type="containsBlanks" dxfId="1038" priority="1364">
      <formula>LEN(TRIM(L21))=0</formula>
    </cfRule>
  </conditionalFormatting>
  <conditionalFormatting sqref="L21">
    <cfRule type="containsText" dxfId="1037" priority="1361" operator="containsText" text="Y">
      <formula>NOT(ISERROR(SEARCH("Y",L21)))</formula>
    </cfRule>
    <cfRule type="containsBlanks" dxfId="1036" priority="1362">
      <formula>LEN(TRIM(L21))=0</formula>
    </cfRule>
  </conditionalFormatting>
  <conditionalFormatting sqref="L21">
    <cfRule type="containsText" dxfId="1035" priority="1359" operator="containsText" text="Y">
      <formula>NOT(ISERROR(SEARCH("Y",L21)))</formula>
    </cfRule>
    <cfRule type="containsBlanks" dxfId="1034" priority="1360">
      <formula>LEN(TRIM(L21))=0</formula>
    </cfRule>
  </conditionalFormatting>
  <conditionalFormatting sqref="L30">
    <cfRule type="containsText" dxfId="1033" priority="1357" operator="containsText" text="Y">
      <formula>NOT(ISERROR(SEARCH("Y",L30)))</formula>
    </cfRule>
    <cfRule type="containsBlanks" dxfId="1032" priority="1358">
      <formula>LEN(TRIM(L30))=0</formula>
    </cfRule>
  </conditionalFormatting>
  <conditionalFormatting sqref="L30">
    <cfRule type="containsText" dxfId="1031" priority="1355" operator="containsText" text="Y">
      <formula>NOT(ISERROR(SEARCH("Y",L30)))</formula>
    </cfRule>
    <cfRule type="containsBlanks" dxfId="1030" priority="1356">
      <formula>LEN(TRIM(L30))=0</formula>
    </cfRule>
  </conditionalFormatting>
  <conditionalFormatting sqref="L31">
    <cfRule type="containsText" dxfId="1029" priority="1353" operator="containsText" text="Y">
      <formula>NOT(ISERROR(SEARCH("Y",L31)))</formula>
    </cfRule>
    <cfRule type="containsBlanks" dxfId="1028" priority="1354">
      <formula>LEN(TRIM(L31))=0</formula>
    </cfRule>
  </conditionalFormatting>
  <conditionalFormatting sqref="L31">
    <cfRule type="containsText" dxfId="1027" priority="1351" operator="containsText" text="Y">
      <formula>NOT(ISERROR(SEARCH("Y",L31)))</formula>
    </cfRule>
    <cfRule type="containsBlanks" dxfId="1026" priority="1352">
      <formula>LEN(TRIM(L31))=0</formula>
    </cfRule>
  </conditionalFormatting>
  <conditionalFormatting sqref="L33">
    <cfRule type="containsText" dxfId="1025" priority="1345" operator="containsText" text="Y">
      <formula>NOT(ISERROR(SEARCH("Y",L33)))</formula>
    </cfRule>
    <cfRule type="containsBlanks" dxfId="1024" priority="1346">
      <formula>LEN(TRIM(L33))=0</formula>
    </cfRule>
  </conditionalFormatting>
  <conditionalFormatting sqref="L33">
    <cfRule type="containsText" dxfId="1023" priority="1343" operator="containsText" text="Y">
      <formula>NOT(ISERROR(SEARCH("Y",L33)))</formula>
    </cfRule>
    <cfRule type="containsBlanks" dxfId="1022" priority="1344">
      <formula>LEN(TRIM(L33))=0</formula>
    </cfRule>
  </conditionalFormatting>
  <conditionalFormatting sqref="L34">
    <cfRule type="containsText" dxfId="1021" priority="1341" operator="containsText" text="Y">
      <formula>NOT(ISERROR(SEARCH("Y",L34)))</formula>
    </cfRule>
    <cfRule type="containsBlanks" dxfId="1020" priority="1342">
      <formula>LEN(TRIM(L34))=0</formula>
    </cfRule>
  </conditionalFormatting>
  <conditionalFormatting sqref="L34">
    <cfRule type="containsText" dxfId="1019" priority="1339" operator="containsText" text="Y">
      <formula>NOT(ISERROR(SEARCH("Y",L34)))</formula>
    </cfRule>
    <cfRule type="containsBlanks" dxfId="1018" priority="1340">
      <formula>LEN(TRIM(L34))=0</formula>
    </cfRule>
  </conditionalFormatting>
  <conditionalFormatting sqref="L34">
    <cfRule type="containsText" dxfId="1017" priority="1337" operator="containsText" text="Y">
      <formula>NOT(ISERROR(SEARCH("Y",L34)))</formula>
    </cfRule>
    <cfRule type="containsBlanks" dxfId="1016" priority="1338">
      <formula>LEN(TRIM(L34))=0</formula>
    </cfRule>
  </conditionalFormatting>
  <conditionalFormatting sqref="L37">
    <cfRule type="containsText" dxfId="1015" priority="1335" operator="containsText" text="Y">
      <formula>NOT(ISERROR(SEARCH("Y",L37)))</formula>
    </cfRule>
    <cfRule type="containsBlanks" dxfId="1014" priority="1336">
      <formula>LEN(TRIM(L37))=0</formula>
    </cfRule>
  </conditionalFormatting>
  <conditionalFormatting sqref="L37">
    <cfRule type="containsText" dxfId="1013" priority="1333" operator="containsText" text="Y">
      <formula>NOT(ISERROR(SEARCH("Y",L37)))</formula>
    </cfRule>
    <cfRule type="containsBlanks" dxfId="1012" priority="1334">
      <formula>LEN(TRIM(L37))=0</formula>
    </cfRule>
  </conditionalFormatting>
  <conditionalFormatting sqref="L37">
    <cfRule type="containsText" dxfId="1011" priority="1331" operator="containsText" text="Y">
      <formula>NOT(ISERROR(SEARCH("Y",L37)))</formula>
    </cfRule>
    <cfRule type="containsBlanks" dxfId="1010" priority="1332">
      <formula>LEN(TRIM(L37))=0</formula>
    </cfRule>
  </conditionalFormatting>
  <conditionalFormatting sqref="L38">
    <cfRule type="containsText" dxfId="1009" priority="1329" operator="containsText" text="Y">
      <formula>NOT(ISERROR(SEARCH("Y",L38)))</formula>
    </cfRule>
    <cfRule type="containsBlanks" dxfId="1008" priority="1330">
      <formula>LEN(TRIM(L38))=0</formula>
    </cfRule>
  </conditionalFormatting>
  <conditionalFormatting sqref="L38">
    <cfRule type="containsText" dxfId="1007" priority="1327" operator="containsText" text="Y">
      <formula>NOT(ISERROR(SEARCH("Y",L38)))</formula>
    </cfRule>
    <cfRule type="containsBlanks" dxfId="1006" priority="1328">
      <formula>LEN(TRIM(L38))=0</formula>
    </cfRule>
  </conditionalFormatting>
  <conditionalFormatting sqref="L38">
    <cfRule type="containsText" dxfId="1005" priority="1325" operator="containsText" text="Y">
      <formula>NOT(ISERROR(SEARCH("Y",L38)))</formula>
    </cfRule>
    <cfRule type="containsBlanks" dxfId="1004" priority="1326">
      <formula>LEN(TRIM(L38))=0</formula>
    </cfRule>
  </conditionalFormatting>
  <conditionalFormatting sqref="L42">
    <cfRule type="containsText" dxfId="1003" priority="1315" operator="containsText" text="Y">
      <formula>NOT(ISERROR(SEARCH("Y",L42)))</formula>
    </cfRule>
    <cfRule type="containsBlanks" dxfId="1002" priority="1316">
      <formula>LEN(TRIM(L42))=0</formula>
    </cfRule>
  </conditionalFormatting>
  <conditionalFormatting sqref="L42">
    <cfRule type="containsText" dxfId="1001" priority="1313" operator="containsText" text="Y">
      <formula>NOT(ISERROR(SEARCH("Y",L42)))</formula>
    </cfRule>
    <cfRule type="containsBlanks" dxfId="1000" priority="1314">
      <formula>LEN(TRIM(L42))=0</formula>
    </cfRule>
  </conditionalFormatting>
  <conditionalFormatting sqref="L43">
    <cfRule type="containsText" dxfId="999" priority="1311" operator="containsText" text="Y">
      <formula>NOT(ISERROR(SEARCH("Y",L43)))</formula>
    </cfRule>
    <cfRule type="containsBlanks" dxfId="998" priority="1312">
      <formula>LEN(TRIM(L43))=0</formula>
    </cfRule>
  </conditionalFormatting>
  <conditionalFormatting sqref="L43">
    <cfRule type="containsText" dxfId="997" priority="1309" operator="containsText" text="Y">
      <formula>NOT(ISERROR(SEARCH("Y",L43)))</formula>
    </cfRule>
    <cfRule type="containsBlanks" dxfId="996" priority="1310">
      <formula>LEN(TRIM(L43))=0</formula>
    </cfRule>
  </conditionalFormatting>
  <conditionalFormatting sqref="L44">
    <cfRule type="containsText" dxfId="995" priority="1307" operator="containsText" text="Y">
      <formula>NOT(ISERROR(SEARCH("Y",L44)))</formula>
    </cfRule>
    <cfRule type="containsBlanks" dxfId="994" priority="1308">
      <formula>LEN(TRIM(L44))=0</formula>
    </cfRule>
  </conditionalFormatting>
  <conditionalFormatting sqref="L44">
    <cfRule type="containsText" dxfId="993" priority="1305" operator="containsText" text="Y">
      <formula>NOT(ISERROR(SEARCH("Y",L44)))</formula>
    </cfRule>
    <cfRule type="containsBlanks" dxfId="992" priority="1306">
      <formula>LEN(TRIM(L44))=0</formula>
    </cfRule>
  </conditionalFormatting>
  <conditionalFormatting sqref="L45">
    <cfRule type="containsText" dxfId="991" priority="1303" operator="containsText" text="Y">
      <formula>NOT(ISERROR(SEARCH("Y",L45)))</formula>
    </cfRule>
    <cfRule type="containsBlanks" dxfId="990" priority="1304">
      <formula>LEN(TRIM(L45))=0</formula>
    </cfRule>
  </conditionalFormatting>
  <conditionalFormatting sqref="L45">
    <cfRule type="containsText" dxfId="989" priority="1301" operator="containsText" text="Y">
      <formula>NOT(ISERROR(SEARCH("Y",L45)))</formula>
    </cfRule>
    <cfRule type="containsBlanks" dxfId="988" priority="1302">
      <formula>LEN(TRIM(L45))=0</formula>
    </cfRule>
  </conditionalFormatting>
  <conditionalFormatting sqref="L46">
    <cfRule type="containsText" dxfId="987" priority="1299" operator="containsText" text="Y">
      <formula>NOT(ISERROR(SEARCH("Y",L46)))</formula>
    </cfRule>
    <cfRule type="containsBlanks" dxfId="986" priority="1300">
      <formula>LEN(TRIM(L46))=0</formula>
    </cfRule>
  </conditionalFormatting>
  <conditionalFormatting sqref="L46">
    <cfRule type="containsText" dxfId="985" priority="1297" operator="containsText" text="Y">
      <formula>NOT(ISERROR(SEARCH("Y",L46)))</formula>
    </cfRule>
    <cfRule type="containsBlanks" dxfId="984" priority="1298">
      <formula>LEN(TRIM(L46))=0</formula>
    </cfRule>
  </conditionalFormatting>
  <conditionalFormatting sqref="L47">
    <cfRule type="containsText" dxfId="983" priority="1295" operator="containsText" text="Y">
      <formula>NOT(ISERROR(SEARCH("Y",L47)))</formula>
    </cfRule>
    <cfRule type="containsBlanks" dxfId="982" priority="1296">
      <formula>LEN(TRIM(L47))=0</formula>
    </cfRule>
  </conditionalFormatting>
  <conditionalFormatting sqref="L47">
    <cfRule type="containsText" dxfId="981" priority="1293" operator="containsText" text="Y">
      <formula>NOT(ISERROR(SEARCH("Y",L47)))</formula>
    </cfRule>
    <cfRule type="containsBlanks" dxfId="980" priority="1294">
      <formula>LEN(TRIM(L47))=0</formula>
    </cfRule>
  </conditionalFormatting>
  <conditionalFormatting sqref="L48">
    <cfRule type="containsText" dxfId="979" priority="1291" operator="containsText" text="Y">
      <formula>NOT(ISERROR(SEARCH("Y",L48)))</formula>
    </cfRule>
    <cfRule type="containsBlanks" dxfId="978" priority="1292">
      <formula>LEN(TRIM(L48))=0</formula>
    </cfRule>
  </conditionalFormatting>
  <conditionalFormatting sqref="L48">
    <cfRule type="containsText" dxfId="977" priority="1289" operator="containsText" text="Y">
      <formula>NOT(ISERROR(SEARCH("Y",L48)))</formula>
    </cfRule>
    <cfRule type="containsBlanks" dxfId="976" priority="1290">
      <formula>LEN(TRIM(L48))=0</formula>
    </cfRule>
  </conditionalFormatting>
  <conditionalFormatting sqref="L50">
    <cfRule type="containsText" dxfId="975" priority="1287" operator="containsText" text="Y">
      <formula>NOT(ISERROR(SEARCH("Y",L50)))</formula>
    </cfRule>
    <cfRule type="containsBlanks" dxfId="974" priority="1288">
      <formula>LEN(TRIM(L50))=0</formula>
    </cfRule>
  </conditionalFormatting>
  <conditionalFormatting sqref="L50">
    <cfRule type="containsText" dxfId="973" priority="1285" operator="containsText" text="Y">
      <formula>NOT(ISERROR(SEARCH("Y",L50)))</formula>
    </cfRule>
    <cfRule type="containsBlanks" dxfId="972" priority="1286">
      <formula>LEN(TRIM(L50))=0</formula>
    </cfRule>
  </conditionalFormatting>
  <conditionalFormatting sqref="L51">
    <cfRule type="containsText" dxfId="971" priority="1283" operator="containsText" text="Y">
      <formula>NOT(ISERROR(SEARCH("Y",L51)))</formula>
    </cfRule>
    <cfRule type="containsBlanks" dxfId="970" priority="1284">
      <formula>LEN(TRIM(L51))=0</formula>
    </cfRule>
  </conditionalFormatting>
  <conditionalFormatting sqref="L51">
    <cfRule type="containsText" dxfId="969" priority="1281" operator="containsText" text="Y">
      <formula>NOT(ISERROR(SEARCH("Y",L51)))</formula>
    </cfRule>
    <cfRule type="containsBlanks" dxfId="968" priority="1282">
      <formula>LEN(TRIM(L51))=0</formula>
    </cfRule>
  </conditionalFormatting>
  <conditionalFormatting sqref="L53">
    <cfRule type="containsText" dxfId="967" priority="1273" operator="containsText" text="Y">
      <formula>NOT(ISERROR(SEARCH("Y",L53)))</formula>
    </cfRule>
    <cfRule type="containsBlanks" dxfId="966" priority="1274">
      <formula>LEN(TRIM(L53))=0</formula>
    </cfRule>
  </conditionalFormatting>
  <conditionalFormatting sqref="L53">
    <cfRule type="containsText" dxfId="965" priority="1271" operator="containsText" text="Y">
      <formula>NOT(ISERROR(SEARCH("Y",L53)))</formula>
    </cfRule>
    <cfRule type="containsBlanks" dxfId="964" priority="1272">
      <formula>LEN(TRIM(L53))=0</formula>
    </cfRule>
  </conditionalFormatting>
  <conditionalFormatting sqref="L54">
    <cfRule type="containsText" dxfId="963" priority="1269" operator="containsText" text="Y">
      <formula>NOT(ISERROR(SEARCH("Y",L54)))</formula>
    </cfRule>
    <cfRule type="containsBlanks" dxfId="962" priority="1270">
      <formula>LEN(TRIM(L54))=0</formula>
    </cfRule>
  </conditionalFormatting>
  <conditionalFormatting sqref="L54">
    <cfRule type="containsText" dxfId="961" priority="1267" operator="containsText" text="Y">
      <formula>NOT(ISERROR(SEARCH("Y",L54)))</formula>
    </cfRule>
    <cfRule type="containsBlanks" dxfId="960" priority="1268">
      <formula>LEN(TRIM(L54))=0</formula>
    </cfRule>
  </conditionalFormatting>
  <conditionalFormatting sqref="L55">
    <cfRule type="containsText" dxfId="959" priority="1265" operator="containsText" text="Y">
      <formula>NOT(ISERROR(SEARCH("Y",L55)))</formula>
    </cfRule>
    <cfRule type="containsBlanks" dxfId="958" priority="1266">
      <formula>LEN(TRIM(L55))=0</formula>
    </cfRule>
  </conditionalFormatting>
  <conditionalFormatting sqref="L55">
    <cfRule type="containsText" dxfId="957" priority="1263" operator="containsText" text="Y">
      <formula>NOT(ISERROR(SEARCH("Y",L55)))</formula>
    </cfRule>
    <cfRule type="containsBlanks" dxfId="956" priority="1264">
      <formula>LEN(TRIM(L55))=0</formula>
    </cfRule>
  </conditionalFormatting>
  <conditionalFormatting sqref="L57">
    <cfRule type="containsText" dxfId="955" priority="1261" operator="containsText" text="Y">
      <formula>NOT(ISERROR(SEARCH("Y",L57)))</formula>
    </cfRule>
    <cfRule type="containsBlanks" dxfId="954" priority="1262">
      <formula>LEN(TRIM(L57))=0</formula>
    </cfRule>
  </conditionalFormatting>
  <conditionalFormatting sqref="L57">
    <cfRule type="containsText" dxfId="953" priority="1259" operator="containsText" text="Y">
      <formula>NOT(ISERROR(SEARCH("Y",L57)))</formula>
    </cfRule>
    <cfRule type="containsBlanks" dxfId="952" priority="1260">
      <formula>LEN(TRIM(L57))=0</formula>
    </cfRule>
  </conditionalFormatting>
  <conditionalFormatting sqref="L215">
    <cfRule type="containsText" dxfId="951" priority="1257" operator="containsText" text="Y">
      <formula>NOT(ISERROR(SEARCH("Y",L215)))</formula>
    </cfRule>
    <cfRule type="containsBlanks" dxfId="950" priority="1258">
      <formula>LEN(TRIM(L215))=0</formula>
    </cfRule>
  </conditionalFormatting>
  <conditionalFormatting sqref="L215">
    <cfRule type="containsText" dxfId="949" priority="1255" operator="containsText" text="Y">
      <formula>NOT(ISERROR(SEARCH("Y",L215)))</formula>
    </cfRule>
    <cfRule type="containsBlanks" dxfId="948" priority="1256">
      <formula>LEN(TRIM(L215))=0</formula>
    </cfRule>
  </conditionalFormatting>
  <conditionalFormatting sqref="L215">
    <cfRule type="containsText" dxfId="947" priority="1253" operator="containsText" text="Y">
      <formula>NOT(ISERROR(SEARCH("Y",L215)))</formula>
    </cfRule>
    <cfRule type="containsBlanks" dxfId="946" priority="1254">
      <formula>LEN(TRIM(L215))=0</formula>
    </cfRule>
  </conditionalFormatting>
  <conditionalFormatting sqref="L214">
    <cfRule type="containsText" dxfId="945" priority="1251" operator="containsText" text="Y">
      <formula>NOT(ISERROR(SEARCH("Y",L214)))</formula>
    </cfRule>
    <cfRule type="containsBlanks" dxfId="944" priority="1252">
      <formula>LEN(TRIM(L214))=0</formula>
    </cfRule>
  </conditionalFormatting>
  <conditionalFormatting sqref="L214">
    <cfRule type="containsText" dxfId="943" priority="1249" operator="containsText" text="Y">
      <formula>NOT(ISERROR(SEARCH("Y",L214)))</formula>
    </cfRule>
    <cfRule type="containsBlanks" dxfId="942" priority="1250">
      <formula>LEN(TRIM(L214))=0</formula>
    </cfRule>
  </conditionalFormatting>
  <conditionalFormatting sqref="L214">
    <cfRule type="containsText" dxfId="941" priority="1247" operator="containsText" text="Y">
      <formula>NOT(ISERROR(SEARCH("Y",L214)))</formula>
    </cfRule>
    <cfRule type="containsBlanks" dxfId="940" priority="1248">
      <formula>LEN(TRIM(L214))=0</formula>
    </cfRule>
  </conditionalFormatting>
  <conditionalFormatting sqref="L213">
    <cfRule type="containsText" dxfId="939" priority="1245" operator="containsText" text="Y">
      <formula>NOT(ISERROR(SEARCH("Y",L213)))</formula>
    </cfRule>
    <cfRule type="containsBlanks" dxfId="938" priority="1246">
      <formula>LEN(TRIM(L213))=0</formula>
    </cfRule>
  </conditionalFormatting>
  <conditionalFormatting sqref="L213">
    <cfRule type="containsText" dxfId="937" priority="1243" operator="containsText" text="Y">
      <formula>NOT(ISERROR(SEARCH("Y",L213)))</formula>
    </cfRule>
    <cfRule type="containsBlanks" dxfId="936" priority="1244">
      <formula>LEN(TRIM(L213))=0</formula>
    </cfRule>
  </conditionalFormatting>
  <conditionalFormatting sqref="L213">
    <cfRule type="containsText" dxfId="935" priority="1241" operator="containsText" text="Y">
      <formula>NOT(ISERROR(SEARCH("Y",L213)))</formula>
    </cfRule>
    <cfRule type="containsBlanks" dxfId="934" priority="1242">
      <formula>LEN(TRIM(L213))=0</formula>
    </cfRule>
  </conditionalFormatting>
  <conditionalFormatting sqref="L208">
    <cfRule type="containsText" dxfId="933" priority="1233" operator="containsText" text="Y">
      <formula>NOT(ISERROR(SEARCH("Y",L208)))</formula>
    </cfRule>
    <cfRule type="containsBlanks" dxfId="932" priority="1234">
      <formula>LEN(TRIM(L208))=0</formula>
    </cfRule>
  </conditionalFormatting>
  <conditionalFormatting sqref="L207">
    <cfRule type="containsText" dxfId="931" priority="1231" operator="containsText" text="Y">
      <formula>NOT(ISERROR(SEARCH("Y",L207)))</formula>
    </cfRule>
    <cfRule type="containsBlanks" dxfId="930" priority="1232">
      <formula>LEN(TRIM(L207))=0</formula>
    </cfRule>
  </conditionalFormatting>
  <conditionalFormatting sqref="L207">
    <cfRule type="containsText" dxfId="929" priority="1229" operator="containsText" text="Y">
      <formula>NOT(ISERROR(SEARCH("Y",L207)))</formula>
    </cfRule>
    <cfRule type="containsBlanks" dxfId="928" priority="1230">
      <formula>LEN(TRIM(L207))=0</formula>
    </cfRule>
  </conditionalFormatting>
  <conditionalFormatting sqref="L206">
    <cfRule type="containsText" dxfId="927" priority="1227" operator="containsText" text="Y">
      <formula>NOT(ISERROR(SEARCH("Y",L206)))</formula>
    </cfRule>
    <cfRule type="containsBlanks" dxfId="926" priority="1228">
      <formula>LEN(TRIM(L206))=0</formula>
    </cfRule>
  </conditionalFormatting>
  <conditionalFormatting sqref="L206">
    <cfRule type="containsText" dxfId="925" priority="1225" operator="containsText" text="Y">
      <formula>NOT(ISERROR(SEARCH("Y",L206)))</formula>
    </cfRule>
    <cfRule type="containsBlanks" dxfId="924" priority="1226">
      <formula>LEN(TRIM(L206))=0</formula>
    </cfRule>
  </conditionalFormatting>
  <conditionalFormatting sqref="L206">
    <cfRule type="containsText" dxfId="923" priority="1223" operator="containsText" text="Y">
      <formula>NOT(ISERROR(SEARCH("Y",L206)))</formula>
    </cfRule>
    <cfRule type="containsBlanks" dxfId="922" priority="1224">
      <formula>LEN(TRIM(L206))=0</formula>
    </cfRule>
  </conditionalFormatting>
  <conditionalFormatting sqref="L205">
    <cfRule type="containsText" dxfId="921" priority="1221" operator="containsText" text="Y">
      <formula>NOT(ISERROR(SEARCH("Y",L205)))</formula>
    </cfRule>
    <cfRule type="containsBlanks" dxfId="920" priority="1222">
      <formula>LEN(TRIM(L205))=0</formula>
    </cfRule>
  </conditionalFormatting>
  <conditionalFormatting sqref="L205">
    <cfRule type="containsText" dxfId="919" priority="1219" operator="containsText" text="Y">
      <formula>NOT(ISERROR(SEARCH("Y",L205)))</formula>
    </cfRule>
    <cfRule type="containsBlanks" dxfId="918" priority="1220">
      <formula>LEN(TRIM(L205))=0</formula>
    </cfRule>
  </conditionalFormatting>
  <conditionalFormatting sqref="L205">
    <cfRule type="containsText" dxfId="917" priority="1217" operator="containsText" text="Y">
      <formula>NOT(ISERROR(SEARCH("Y",L205)))</formula>
    </cfRule>
    <cfRule type="containsBlanks" dxfId="916" priority="1218">
      <formula>LEN(TRIM(L205))=0</formula>
    </cfRule>
  </conditionalFormatting>
  <conditionalFormatting sqref="L200">
    <cfRule type="containsText" dxfId="915" priority="1203" operator="containsText" text="Y">
      <formula>NOT(ISERROR(SEARCH("Y",L200)))</formula>
    </cfRule>
    <cfRule type="containsBlanks" dxfId="914" priority="1204">
      <formula>LEN(TRIM(L200))=0</formula>
    </cfRule>
  </conditionalFormatting>
  <conditionalFormatting sqref="L200">
    <cfRule type="containsText" dxfId="913" priority="1201" operator="containsText" text="Y">
      <formula>NOT(ISERROR(SEARCH("Y",L200)))</formula>
    </cfRule>
    <cfRule type="containsBlanks" dxfId="912" priority="1202">
      <formula>LEN(TRIM(L200))=0</formula>
    </cfRule>
  </conditionalFormatting>
  <conditionalFormatting sqref="L199">
    <cfRule type="containsText" dxfId="911" priority="1199" operator="containsText" text="Y">
      <formula>NOT(ISERROR(SEARCH("Y",L199)))</formula>
    </cfRule>
    <cfRule type="containsBlanks" dxfId="910" priority="1200">
      <formula>LEN(TRIM(L199))=0</formula>
    </cfRule>
  </conditionalFormatting>
  <conditionalFormatting sqref="L199">
    <cfRule type="containsText" dxfId="909" priority="1197" operator="containsText" text="Y">
      <formula>NOT(ISERROR(SEARCH("Y",L199)))</formula>
    </cfRule>
    <cfRule type="containsBlanks" dxfId="908" priority="1198">
      <formula>LEN(TRIM(L199))=0</formula>
    </cfRule>
  </conditionalFormatting>
  <conditionalFormatting sqref="L196">
    <cfRule type="containsText" dxfId="907" priority="1195" operator="containsText" text="Y">
      <formula>NOT(ISERROR(SEARCH("Y",L196)))</formula>
    </cfRule>
    <cfRule type="containsBlanks" dxfId="906" priority="1196">
      <formula>LEN(TRIM(L196))=0</formula>
    </cfRule>
  </conditionalFormatting>
  <conditionalFormatting sqref="L196">
    <cfRule type="containsText" dxfId="905" priority="1193" operator="containsText" text="Y">
      <formula>NOT(ISERROR(SEARCH("Y",L196)))</formula>
    </cfRule>
    <cfRule type="containsBlanks" dxfId="904" priority="1194">
      <formula>LEN(TRIM(L196))=0</formula>
    </cfRule>
  </conditionalFormatting>
  <conditionalFormatting sqref="L196">
    <cfRule type="containsText" dxfId="903" priority="1191" operator="containsText" text="Y">
      <formula>NOT(ISERROR(SEARCH("Y",L196)))</formula>
    </cfRule>
    <cfRule type="containsBlanks" dxfId="902" priority="1192">
      <formula>LEN(TRIM(L196))=0</formula>
    </cfRule>
  </conditionalFormatting>
  <conditionalFormatting sqref="L194">
    <cfRule type="containsText" dxfId="901" priority="1189" operator="containsText" text="Y">
      <formula>NOT(ISERROR(SEARCH("Y",L194)))</formula>
    </cfRule>
    <cfRule type="containsBlanks" dxfId="900" priority="1190">
      <formula>LEN(TRIM(L194))=0</formula>
    </cfRule>
  </conditionalFormatting>
  <conditionalFormatting sqref="L194">
    <cfRule type="containsText" dxfId="899" priority="1187" operator="containsText" text="Y">
      <formula>NOT(ISERROR(SEARCH("Y",L194)))</formula>
    </cfRule>
    <cfRule type="containsBlanks" dxfId="898" priority="1188">
      <formula>LEN(TRIM(L194))=0</formula>
    </cfRule>
  </conditionalFormatting>
  <conditionalFormatting sqref="L192">
    <cfRule type="containsText" dxfId="897" priority="1179" operator="containsText" text="Y">
      <formula>NOT(ISERROR(SEARCH("Y",L192)))</formula>
    </cfRule>
    <cfRule type="containsBlanks" dxfId="896" priority="1180">
      <formula>LEN(TRIM(L192))=0</formula>
    </cfRule>
  </conditionalFormatting>
  <conditionalFormatting sqref="L192">
    <cfRule type="containsText" dxfId="895" priority="1177" operator="containsText" text="Y">
      <formula>NOT(ISERROR(SEARCH("Y",L192)))</formula>
    </cfRule>
    <cfRule type="containsBlanks" dxfId="894" priority="1178">
      <formula>LEN(TRIM(L192))=0</formula>
    </cfRule>
  </conditionalFormatting>
  <conditionalFormatting sqref="L191">
    <cfRule type="containsText" dxfId="893" priority="1175" operator="containsText" text="Y">
      <formula>NOT(ISERROR(SEARCH("Y",L191)))</formula>
    </cfRule>
    <cfRule type="containsBlanks" dxfId="892" priority="1176">
      <formula>LEN(TRIM(L191))=0</formula>
    </cfRule>
  </conditionalFormatting>
  <conditionalFormatting sqref="L191">
    <cfRule type="containsText" dxfId="891" priority="1173" operator="containsText" text="Y">
      <formula>NOT(ISERROR(SEARCH("Y",L191)))</formula>
    </cfRule>
    <cfRule type="containsBlanks" dxfId="890" priority="1174">
      <formula>LEN(TRIM(L191))=0</formula>
    </cfRule>
  </conditionalFormatting>
  <conditionalFormatting sqref="L190">
    <cfRule type="containsText" dxfId="889" priority="1171" operator="containsText" text="Y">
      <formula>NOT(ISERROR(SEARCH("Y",L190)))</formula>
    </cfRule>
    <cfRule type="containsBlanks" dxfId="888" priority="1172">
      <formula>LEN(TRIM(L190))=0</formula>
    </cfRule>
  </conditionalFormatting>
  <conditionalFormatting sqref="L190">
    <cfRule type="containsText" dxfId="887" priority="1169" operator="containsText" text="Y">
      <formula>NOT(ISERROR(SEARCH("Y",L190)))</formula>
    </cfRule>
    <cfRule type="containsBlanks" dxfId="886" priority="1170">
      <formula>LEN(TRIM(L190))=0</formula>
    </cfRule>
  </conditionalFormatting>
  <conditionalFormatting sqref="L189">
    <cfRule type="containsText" dxfId="885" priority="1163" operator="containsText" text="Y">
      <formula>NOT(ISERROR(SEARCH("Y",L189)))</formula>
    </cfRule>
    <cfRule type="containsBlanks" dxfId="884" priority="1164">
      <formula>LEN(TRIM(L189))=0</formula>
    </cfRule>
  </conditionalFormatting>
  <conditionalFormatting sqref="L189">
    <cfRule type="containsText" dxfId="883" priority="1161" operator="containsText" text="Y">
      <formula>NOT(ISERROR(SEARCH("Y",L189)))</formula>
    </cfRule>
    <cfRule type="containsBlanks" dxfId="882" priority="1162">
      <formula>LEN(TRIM(L189))=0</formula>
    </cfRule>
  </conditionalFormatting>
  <conditionalFormatting sqref="L188">
    <cfRule type="containsText" dxfId="881" priority="1155" operator="containsText" text="Y">
      <formula>NOT(ISERROR(SEARCH("Y",L188)))</formula>
    </cfRule>
    <cfRule type="containsBlanks" dxfId="880" priority="1156">
      <formula>LEN(TRIM(L188))=0</formula>
    </cfRule>
  </conditionalFormatting>
  <conditionalFormatting sqref="L188">
    <cfRule type="containsText" dxfId="879" priority="1153" operator="containsText" text="Y">
      <formula>NOT(ISERROR(SEARCH("Y",L188)))</formula>
    </cfRule>
    <cfRule type="containsBlanks" dxfId="878" priority="1154">
      <formula>LEN(TRIM(L188))=0</formula>
    </cfRule>
  </conditionalFormatting>
  <conditionalFormatting sqref="L187">
    <cfRule type="containsText" dxfId="877" priority="1151" operator="containsText" text="Y">
      <formula>NOT(ISERROR(SEARCH("Y",L187)))</formula>
    </cfRule>
    <cfRule type="containsBlanks" dxfId="876" priority="1152">
      <formula>LEN(TRIM(L187))=0</formula>
    </cfRule>
  </conditionalFormatting>
  <conditionalFormatting sqref="L187">
    <cfRule type="containsText" dxfId="875" priority="1149" operator="containsText" text="Y">
      <formula>NOT(ISERROR(SEARCH("Y",L187)))</formula>
    </cfRule>
    <cfRule type="containsBlanks" dxfId="874" priority="1150">
      <formula>LEN(TRIM(L187))=0</formula>
    </cfRule>
  </conditionalFormatting>
  <conditionalFormatting sqref="L186">
    <cfRule type="containsText" dxfId="873" priority="1147" operator="containsText" text="Y">
      <formula>NOT(ISERROR(SEARCH("Y",L186)))</formula>
    </cfRule>
    <cfRule type="containsBlanks" dxfId="872" priority="1148">
      <formula>LEN(TRIM(L186))=0</formula>
    </cfRule>
  </conditionalFormatting>
  <conditionalFormatting sqref="L186">
    <cfRule type="containsText" dxfId="871" priority="1145" operator="containsText" text="Y">
      <formula>NOT(ISERROR(SEARCH("Y",L186)))</formula>
    </cfRule>
    <cfRule type="containsBlanks" dxfId="870" priority="1146">
      <formula>LEN(TRIM(L186))=0</formula>
    </cfRule>
  </conditionalFormatting>
  <conditionalFormatting sqref="L185">
    <cfRule type="containsText" dxfId="869" priority="1143" operator="containsText" text="Y">
      <formula>NOT(ISERROR(SEARCH("Y",L185)))</formula>
    </cfRule>
    <cfRule type="containsBlanks" dxfId="868" priority="1144">
      <formula>LEN(TRIM(L185))=0</formula>
    </cfRule>
  </conditionalFormatting>
  <conditionalFormatting sqref="L185">
    <cfRule type="containsText" dxfId="867" priority="1141" operator="containsText" text="Y">
      <formula>NOT(ISERROR(SEARCH("Y",L185)))</formula>
    </cfRule>
    <cfRule type="containsBlanks" dxfId="866" priority="1142">
      <formula>LEN(TRIM(L185))=0</formula>
    </cfRule>
  </conditionalFormatting>
  <conditionalFormatting sqref="L184">
    <cfRule type="containsText" dxfId="865" priority="1139" operator="containsText" text="Y">
      <formula>NOT(ISERROR(SEARCH("Y",L184)))</formula>
    </cfRule>
    <cfRule type="containsBlanks" dxfId="864" priority="1140">
      <formula>LEN(TRIM(L184))=0</formula>
    </cfRule>
  </conditionalFormatting>
  <conditionalFormatting sqref="L184">
    <cfRule type="containsText" dxfId="863" priority="1137" operator="containsText" text="Y">
      <formula>NOT(ISERROR(SEARCH("Y",L184)))</formula>
    </cfRule>
    <cfRule type="containsBlanks" dxfId="862" priority="1138">
      <formula>LEN(TRIM(L184))=0</formula>
    </cfRule>
  </conditionalFormatting>
  <conditionalFormatting sqref="L183">
    <cfRule type="containsText" dxfId="861" priority="1135" operator="containsText" text="Y">
      <formula>NOT(ISERROR(SEARCH("Y",L183)))</formula>
    </cfRule>
    <cfRule type="containsBlanks" dxfId="860" priority="1136">
      <formula>LEN(TRIM(L183))=0</formula>
    </cfRule>
  </conditionalFormatting>
  <conditionalFormatting sqref="L183">
    <cfRule type="containsText" dxfId="859" priority="1133" operator="containsText" text="Y">
      <formula>NOT(ISERROR(SEARCH("Y",L183)))</formula>
    </cfRule>
    <cfRule type="containsBlanks" dxfId="858" priority="1134">
      <formula>LEN(TRIM(L183))=0</formula>
    </cfRule>
  </conditionalFormatting>
  <conditionalFormatting sqref="L58">
    <cfRule type="containsText" dxfId="857" priority="1131" operator="containsText" text="Y">
      <formula>NOT(ISERROR(SEARCH("Y",L58)))</formula>
    </cfRule>
    <cfRule type="containsBlanks" dxfId="856" priority="1132">
      <formula>LEN(TRIM(L58))=0</formula>
    </cfRule>
  </conditionalFormatting>
  <conditionalFormatting sqref="L58">
    <cfRule type="containsText" dxfId="855" priority="1129" operator="containsText" text="Y">
      <formula>NOT(ISERROR(SEARCH("Y",L58)))</formula>
    </cfRule>
    <cfRule type="containsBlanks" dxfId="854" priority="1130">
      <formula>LEN(TRIM(L58))=0</formula>
    </cfRule>
  </conditionalFormatting>
  <conditionalFormatting sqref="L59">
    <cfRule type="containsText" dxfId="853" priority="1127" operator="containsText" text="Y">
      <formula>NOT(ISERROR(SEARCH("Y",L59)))</formula>
    </cfRule>
    <cfRule type="containsBlanks" dxfId="852" priority="1128">
      <formula>LEN(TRIM(L59))=0</formula>
    </cfRule>
  </conditionalFormatting>
  <conditionalFormatting sqref="L59">
    <cfRule type="containsText" dxfId="851" priority="1125" operator="containsText" text="Y">
      <formula>NOT(ISERROR(SEARCH("Y",L59)))</formula>
    </cfRule>
    <cfRule type="containsBlanks" dxfId="850" priority="1126">
      <formula>LEN(TRIM(L59))=0</formula>
    </cfRule>
  </conditionalFormatting>
  <conditionalFormatting sqref="L61">
    <cfRule type="containsText" dxfId="849" priority="1117" operator="containsText" text="Y">
      <formula>NOT(ISERROR(SEARCH("Y",L61)))</formula>
    </cfRule>
    <cfRule type="containsBlanks" dxfId="848" priority="1118">
      <formula>LEN(TRIM(L61))=0</formula>
    </cfRule>
  </conditionalFormatting>
  <conditionalFormatting sqref="L61">
    <cfRule type="containsText" dxfId="847" priority="1115" operator="containsText" text="Y">
      <formula>NOT(ISERROR(SEARCH("Y",L61)))</formula>
    </cfRule>
    <cfRule type="containsBlanks" dxfId="846" priority="1116">
      <formula>LEN(TRIM(L61))=0</formula>
    </cfRule>
  </conditionalFormatting>
  <conditionalFormatting sqref="L63">
    <cfRule type="containsText" dxfId="845" priority="1113" operator="containsText" text="Y">
      <formula>NOT(ISERROR(SEARCH("Y",L63)))</formula>
    </cfRule>
    <cfRule type="containsBlanks" dxfId="844" priority="1114">
      <formula>LEN(TRIM(L63))=0</formula>
    </cfRule>
  </conditionalFormatting>
  <conditionalFormatting sqref="L63">
    <cfRule type="containsText" dxfId="843" priority="1111" operator="containsText" text="Y">
      <formula>NOT(ISERROR(SEARCH("Y",L63)))</formula>
    </cfRule>
    <cfRule type="containsBlanks" dxfId="842" priority="1112">
      <formula>LEN(TRIM(L63))=0</formula>
    </cfRule>
  </conditionalFormatting>
  <conditionalFormatting sqref="L64:L67">
    <cfRule type="containsText" dxfId="841" priority="1109" operator="containsText" text="Y">
      <formula>NOT(ISERROR(SEARCH("Y",L64)))</formula>
    </cfRule>
    <cfRule type="containsBlanks" dxfId="840" priority="1110">
      <formula>LEN(TRIM(L64))=0</formula>
    </cfRule>
  </conditionalFormatting>
  <conditionalFormatting sqref="L64:L67">
    <cfRule type="containsText" dxfId="839" priority="1107" operator="containsText" text="Y">
      <formula>NOT(ISERROR(SEARCH("Y",L64)))</formula>
    </cfRule>
    <cfRule type="containsBlanks" dxfId="838" priority="1108">
      <formula>LEN(TRIM(L64))=0</formula>
    </cfRule>
  </conditionalFormatting>
  <conditionalFormatting sqref="L68">
    <cfRule type="containsText" dxfId="837" priority="1105" operator="containsText" text="Y">
      <formula>NOT(ISERROR(SEARCH("Y",L68)))</formula>
    </cfRule>
    <cfRule type="containsBlanks" dxfId="836" priority="1106">
      <formula>LEN(TRIM(L68))=0</formula>
    </cfRule>
  </conditionalFormatting>
  <conditionalFormatting sqref="L68">
    <cfRule type="containsText" dxfId="835" priority="1103" operator="containsText" text="Y">
      <formula>NOT(ISERROR(SEARCH("Y",L68)))</formula>
    </cfRule>
    <cfRule type="containsBlanks" dxfId="834" priority="1104">
      <formula>LEN(TRIM(L68))=0</formula>
    </cfRule>
  </conditionalFormatting>
  <conditionalFormatting sqref="L69">
    <cfRule type="containsText" dxfId="833" priority="1101" operator="containsText" text="Y">
      <formula>NOT(ISERROR(SEARCH("Y",L69)))</formula>
    </cfRule>
    <cfRule type="containsBlanks" dxfId="832" priority="1102">
      <formula>LEN(TRIM(L69))=0</formula>
    </cfRule>
  </conditionalFormatting>
  <conditionalFormatting sqref="L69">
    <cfRule type="containsText" dxfId="831" priority="1099" operator="containsText" text="Y">
      <formula>NOT(ISERROR(SEARCH("Y",L69)))</formula>
    </cfRule>
    <cfRule type="containsBlanks" dxfId="830" priority="1100">
      <formula>LEN(TRIM(L69))=0</formula>
    </cfRule>
  </conditionalFormatting>
  <conditionalFormatting sqref="L70:L71">
    <cfRule type="containsText" dxfId="829" priority="1097" operator="containsText" text="Y">
      <formula>NOT(ISERROR(SEARCH("Y",L70)))</formula>
    </cfRule>
    <cfRule type="containsBlanks" dxfId="828" priority="1098">
      <formula>LEN(TRIM(L70))=0</formula>
    </cfRule>
  </conditionalFormatting>
  <conditionalFormatting sqref="L70:L71">
    <cfRule type="containsText" dxfId="827" priority="1095" operator="containsText" text="Y">
      <formula>NOT(ISERROR(SEARCH("Y",L70)))</formula>
    </cfRule>
    <cfRule type="containsBlanks" dxfId="826" priority="1096">
      <formula>LEN(TRIM(L70))=0</formula>
    </cfRule>
  </conditionalFormatting>
  <conditionalFormatting sqref="L72">
    <cfRule type="containsText" dxfId="825" priority="1093" operator="containsText" text="Y">
      <formula>NOT(ISERROR(SEARCH("Y",L72)))</formula>
    </cfRule>
    <cfRule type="containsBlanks" dxfId="824" priority="1094">
      <formula>LEN(TRIM(L72))=0</formula>
    </cfRule>
  </conditionalFormatting>
  <conditionalFormatting sqref="L72">
    <cfRule type="containsText" dxfId="823" priority="1091" operator="containsText" text="Y">
      <formula>NOT(ISERROR(SEARCH("Y",L72)))</formula>
    </cfRule>
    <cfRule type="containsBlanks" dxfId="822" priority="1092">
      <formula>LEN(TRIM(L72))=0</formula>
    </cfRule>
  </conditionalFormatting>
  <conditionalFormatting sqref="L73">
    <cfRule type="containsText" dxfId="821" priority="1089" operator="containsText" text="Y">
      <formula>NOT(ISERROR(SEARCH("Y",L73)))</formula>
    </cfRule>
    <cfRule type="containsBlanks" dxfId="820" priority="1090">
      <formula>LEN(TRIM(L73))=0</formula>
    </cfRule>
  </conditionalFormatting>
  <conditionalFormatting sqref="L73">
    <cfRule type="containsText" dxfId="819" priority="1087" operator="containsText" text="Y">
      <formula>NOT(ISERROR(SEARCH("Y",L73)))</formula>
    </cfRule>
    <cfRule type="containsBlanks" dxfId="818" priority="1088">
      <formula>LEN(TRIM(L73))=0</formula>
    </cfRule>
  </conditionalFormatting>
  <conditionalFormatting sqref="L73">
    <cfRule type="containsText" dxfId="817" priority="1085" operator="containsText" text="Y">
      <formula>NOT(ISERROR(SEARCH("Y",L73)))</formula>
    </cfRule>
    <cfRule type="containsBlanks" dxfId="816" priority="1086">
      <formula>LEN(TRIM(L73))=0</formula>
    </cfRule>
  </conditionalFormatting>
  <conditionalFormatting sqref="L75">
    <cfRule type="containsText" dxfId="815" priority="1083" operator="containsText" text="Y">
      <formula>NOT(ISERROR(SEARCH("Y",L75)))</formula>
    </cfRule>
    <cfRule type="containsBlanks" dxfId="814" priority="1084">
      <formula>LEN(TRIM(L75))=0</formula>
    </cfRule>
  </conditionalFormatting>
  <conditionalFormatting sqref="L75">
    <cfRule type="containsText" dxfId="813" priority="1081" operator="containsText" text="Y">
      <formula>NOT(ISERROR(SEARCH("Y",L75)))</formula>
    </cfRule>
    <cfRule type="containsBlanks" dxfId="812" priority="1082">
      <formula>LEN(TRIM(L75))=0</formula>
    </cfRule>
  </conditionalFormatting>
  <conditionalFormatting sqref="L77:L78">
    <cfRule type="containsText" dxfId="811" priority="1079" operator="containsText" text="Y">
      <formula>NOT(ISERROR(SEARCH("Y",L77)))</formula>
    </cfRule>
    <cfRule type="containsBlanks" dxfId="810" priority="1080">
      <formula>LEN(TRIM(L77))=0</formula>
    </cfRule>
  </conditionalFormatting>
  <conditionalFormatting sqref="L77:L78">
    <cfRule type="containsText" dxfId="809" priority="1077" operator="containsText" text="Y">
      <formula>NOT(ISERROR(SEARCH("Y",L77)))</formula>
    </cfRule>
    <cfRule type="containsBlanks" dxfId="808" priority="1078">
      <formula>LEN(TRIM(L77))=0</formula>
    </cfRule>
  </conditionalFormatting>
  <conditionalFormatting sqref="L79">
    <cfRule type="containsText" dxfId="807" priority="1075" operator="containsText" text="Y">
      <formula>NOT(ISERROR(SEARCH("Y",L79)))</formula>
    </cfRule>
    <cfRule type="containsBlanks" dxfId="806" priority="1076">
      <formula>LEN(TRIM(L79))=0</formula>
    </cfRule>
  </conditionalFormatting>
  <conditionalFormatting sqref="L79">
    <cfRule type="containsText" dxfId="805" priority="1073" operator="containsText" text="Y">
      <formula>NOT(ISERROR(SEARCH("Y",L79)))</formula>
    </cfRule>
    <cfRule type="containsBlanks" dxfId="804" priority="1074">
      <formula>LEN(TRIM(L79))=0</formula>
    </cfRule>
  </conditionalFormatting>
  <conditionalFormatting sqref="L80">
    <cfRule type="containsText" dxfId="803" priority="1067" operator="containsText" text="Y">
      <formula>NOT(ISERROR(SEARCH("Y",L80)))</formula>
    </cfRule>
    <cfRule type="containsBlanks" dxfId="802" priority="1068">
      <formula>LEN(TRIM(L80))=0</formula>
    </cfRule>
  </conditionalFormatting>
  <conditionalFormatting sqref="L80">
    <cfRule type="containsText" dxfId="801" priority="1065" operator="containsText" text="Y">
      <formula>NOT(ISERROR(SEARCH("Y",L80)))</formula>
    </cfRule>
    <cfRule type="containsBlanks" dxfId="800" priority="1066">
      <formula>LEN(TRIM(L80))=0</formula>
    </cfRule>
  </conditionalFormatting>
  <conditionalFormatting sqref="L81">
    <cfRule type="containsText" dxfId="799" priority="1063" operator="containsText" text="Y">
      <formula>NOT(ISERROR(SEARCH("Y",L81)))</formula>
    </cfRule>
    <cfRule type="containsBlanks" dxfId="798" priority="1064">
      <formula>LEN(TRIM(L81))=0</formula>
    </cfRule>
  </conditionalFormatting>
  <conditionalFormatting sqref="L81">
    <cfRule type="containsText" dxfId="797" priority="1061" operator="containsText" text="Y">
      <formula>NOT(ISERROR(SEARCH("Y",L81)))</formula>
    </cfRule>
    <cfRule type="containsBlanks" dxfId="796" priority="1062">
      <formula>LEN(TRIM(L81))=0</formula>
    </cfRule>
  </conditionalFormatting>
  <conditionalFormatting sqref="L82">
    <cfRule type="containsText" dxfId="795" priority="1059" operator="containsText" text="Y">
      <formula>NOT(ISERROR(SEARCH("Y",L82)))</formula>
    </cfRule>
    <cfRule type="containsBlanks" dxfId="794" priority="1060">
      <formula>LEN(TRIM(L82))=0</formula>
    </cfRule>
  </conditionalFormatting>
  <conditionalFormatting sqref="L82">
    <cfRule type="containsText" dxfId="793" priority="1057" operator="containsText" text="Y">
      <formula>NOT(ISERROR(SEARCH("Y",L82)))</formula>
    </cfRule>
    <cfRule type="containsBlanks" dxfId="792" priority="1058">
      <formula>LEN(TRIM(L82))=0</formula>
    </cfRule>
  </conditionalFormatting>
  <conditionalFormatting sqref="L84">
    <cfRule type="containsText" dxfId="791" priority="1055" operator="containsText" text="Y">
      <formula>NOT(ISERROR(SEARCH("Y",L84)))</formula>
    </cfRule>
    <cfRule type="containsBlanks" dxfId="790" priority="1056">
      <formula>LEN(TRIM(L84))=0</formula>
    </cfRule>
  </conditionalFormatting>
  <conditionalFormatting sqref="L84">
    <cfRule type="containsText" dxfId="789" priority="1053" operator="containsText" text="Y">
      <formula>NOT(ISERROR(SEARCH("Y",L84)))</formula>
    </cfRule>
    <cfRule type="containsBlanks" dxfId="788" priority="1054">
      <formula>LEN(TRIM(L84))=0</formula>
    </cfRule>
  </conditionalFormatting>
  <conditionalFormatting sqref="L85">
    <cfRule type="containsText" dxfId="787" priority="1051" operator="containsText" text="Y">
      <formula>NOT(ISERROR(SEARCH("Y",L85)))</formula>
    </cfRule>
    <cfRule type="containsBlanks" dxfId="786" priority="1052">
      <formula>LEN(TRIM(L85))=0</formula>
    </cfRule>
  </conditionalFormatting>
  <conditionalFormatting sqref="L85">
    <cfRule type="containsText" dxfId="785" priority="1049" operator="containsText" text="Y">
      <formula>NOT(ISERROR(SEARCH("Y",L85)))</formula>
    </cfRule>
    <cfRule type="containsBlanks" dxfId="784" priority="1050">
      <formula>LEN(TRIM(L85))=0</formula>
    </cfRule>
  </conditionalFormatting>
  <conditionalFormatting sqref="L86">
    <cfRule type="containsText" dxfId="783" priority="1047" operator="containsText" text="Y">
      <formula>NOT(ISERROR(SEARCH("Y",L86)))</formula>
    </cfRule>
    <cfRule type="containsBlanks" dxfId="782" priority="1048">
      <formula>LEN(TRIM(L86))=0</formula>
    </cfRule>
  </conditionalFormatting>
  <conditionalFormatting sqref="L86">
    <cfRule type="containsText" dxfId="781" priority="1045" operator="containsText" text="Y">
      <formula>NOT(ISERROR(SEARCH("Y",L86)))</formula>
    </cfRule>
    <cfRule type="containsBlanks" dxfId="780" priority="1046">
      <formula>LEN(TRIM(L86))=0</formula>
    </cfRule>
  </conditionalFormatting>
  <conditionalFormatting sqref="L87">
    <cfRule type="containsText" dxfId="779" priority="1043" operator="containsText" text="Y">
      <formula>NOT(ISERROR(SEARCH("Y",L87)))</formula>
    </cfRule>
    <cfRule type="containsBlanks" dxfId="778" priority="1044">
      <formula>LEN(TRIM(L87))=0</formula>
    </cfRule>
  </conditionalFormatting>
  <conditionalFormatting sqref="L87">
    <cfRule type="containsText" dxfId="777" priority="1041" operator="containsText" text="Y">
      <formula>NOT(ISERROR(SEARCH("Y",L87)))</formula>
    </cfRule>
    <cfRule type="containsBlanks" dxfId="776" priority="1042">
      <formula>LEN(TRIM(L87))=0</formula>
    </cfRule>
  </conditionalFormatting>
  <conditionalFormatting sqref="L88">
    <cfRule type="containsText" dxfId="775" priority="1039" operator="containsText" text="Y">
      <formula>NOT(ISERROR(SEARCH("Y",L88)))</formula>
    </cfRule>
    <cfRule type="containsBlanks" dxfId="774" priority="1040">
      <formula>LEN(TRIM(L88))=0</formula>
    </cfRule>
  </conditionalFormatting>
  <conditionalFormatting sqref="L88">
    <cfRule type="containsText" dxfId="773" priority="1037" operator="containsText" text="Y">
      <formula>NOT(ISERROR(SEARCH("Y",L88)))</formula>
    </cfRule>
    <cfRule type="containsBlanks" dxfId="772" priority="1038">
      <formula>LEN(TRIM(L88))=0</formula>
    </cfRule>
  </conditionalFormatting>
  <conditionalFormatting sqref="L90">
    <cfRule type="containsText" dxfId="771" priority="1031" operator="containsText" text="Y">
      <formula>NOT(ISERROR(SEARCH("Y",L90)))</formula>
    </cfRule>
    <cfRule type="containsBlanks" dxfId="770" priority="1032">
      <formula>LEN(TRIM(L90))=0</formula>
    </cfRule>
  </conditionalFormatting>
  <conditionalFormatting sqref="L90">
    <cfRule type="containsText" dxfId="769" priority="1029" operator="containsText" text="Y">
      <formula>NOT(ISERROR(SEARCH("Y",L90)))</formula>
    </cfRule>
    <cfRule type="containsBlanks" dxfId="768" priority="1030">
      <formula>LEN(TRIM(L90))=0</formula>
    </cfRule>
  </conditionalFormatting>
  <conditionalFormatting sqref="L91">
    <cfRule type="containsText" dxfId="767" priority="1027" operator="containsText" text="Y">
      <formula>NOT(ISERROR(SEARCH("Y",L91)))</formula>
    </cfRule>
    <cfRule type="containsBlanks" dxfId="766" priority="1028">
      <formula>LEN(TRIM(L91))=0</formula>
    </cfRule>
  </conditionalFormatting>
  <conditionalFormatting sqref="L91">
    <cfRule type="containsText" dxfId="765" priority="1025" operator="containsText" text="Y">
      <formula>NOT(ISERROR(SEARCH("Y",L91)))</formula>
    </cfRule>
    <cfRule type="containsBlanks" dxfId="764" priority="1026">
      <formula>LEN(TRIM(L91))=0</formula>
    </cfRule>
  </conditionalFormatting>
  <conditionalFormatting sqref="L92">
    <cfRule type="containsText" dxfId="763" priority="1023" operator="containsText" text="Y">
      <formula>NOT(ISERROR(SEARCH("Y",L92)))</formula>
    </cfRule>
    <cfRule type="containsBlanks" dxfId="762" priority="1024">
      <formula>LEN(TRIM(L92))=0</formula>
    </cfRule>
  </conditionalFormatting>
  <conditionalFormatting sqref="L92">
    <cfRule type="containsText" dxfId="761" priority="1021" operator="containsText" text="Y">
      <formula>NOT(ISERROR(SEARCH("Y",L92)))</formula>
    </cfRule>
    <cfRule type="containsBlanks" dxfId="760" priority="1022">
      <formula>LEN(TRIM(L92))=0</formula>
    </cfRule>
  </conditionalFormatting>
  <conditionalFormatting sqref="L93">
    <cfRule type="containsText" dxfId="759" priority="1019" operator="containsText" text="Y">
      <formula>NOT(ISERROR(SEARCH("Y",L93)))</formula>
    </cfRule>
    <cfRule type="containsBlanks" dxfId="758" priority="1020">
      <formula>LEN(TRIM(L93))=0</formula>
    </cfRule>
  </conditionalFormatting>
  <conditionalFormatting sqref="L93">
    <cfRule type="containsText" dxfId="757" priority="1017" operator="containsText" text="Y">
      <formula>NOT(ISERROR(SEARCH("Y",L93)))</formula>
    </cfRule>
    <cfRule type="containsBlanks" dxfId="756" priority="1018">
      <formula>LEN(TRIM(L93))=0</formula>
    </cfRule>
  </conditionalFormatting>
  <conditionalFormatting sqref="L94">
    <cfRule type="containsText" dxfId="755" priority="1015" operator="containsText" text="Y">
      <formula>NOT(ISERROR(SEARCH("Y",L94)))</formula>
    </cfRule>
    <cfRule type="containsBlanks" dxfId="754" priority="1016">
      <formula>LEN(TRIM(L94))=0</formula>
    </cfRule>
  </conditionalFormatting>
  <conditionalFormatting sqref="L94">
    <cfRule type="containsText" dxfId="753" priority="1013" operator="containsText" text="Y">
      <formula>NOT(ISERROR(SEARCH("Y",L94)))</formula>
    </cfRule>
    <cfRule type="containsBlanks" dxfId="752" priority="1014">
      <formula>LEN(TRIM(L94))=0</formula>
    </cfRule>
  </conditionalFormatting>
  <conditionalFormatting sqref="L96">
    <cfRule type="containsText" dxfId="751" priority="1011" operator="containsText" text="Y">
      <formula>NOT(ISERROR(SEARCH("Y",L96)))</formula>
    </cfRule>
    <cfRule type="containsBlanks" dxfId="750" priority="1012">
      <formula>LEN(TRIM(L96))=0</formula>
    </cfRule>
  </conditionalFormatting>
  <conditionalFormatting sqref="L96">
    <cfRule type="containsText" dxfId="749" priority="1009" operator="containsText" text="Y">
      <formula>NOT(ISERROR(SEARCH("Y",L96)))</formula>
    </cfRule>
    <cfRule type="containsBlanks" dxfId="748" priority="1010">
      <formula>LEN(TRIM(L96))=0</formula>
    </cfRule>
  </conditionalFormatting>
  <conditionalFormatting sqref="L97">
    <cfRule type="containsText" dxfId="747" priority="1007" operator="containsText" text="Y">
      <formula>NOT(ISERROR(SEARCH("Y",L97)))</formula>
    </cfRule>
    <cfRule type="containsBlanks" dxfId="746" priority="1008">
      <formula>LEN(TRIM(L97))=0</formula>
    </cfRule>
  </conditionalFormatting>
  <conditionalFormatting sqref="L97">
    <cfRule type="containsText" dxfId="745" priority="1005" operator="containsText" text="Y">
      <formula>NOT(ISERROR(SEARCH("Y",L97)))</formula>
    </cfRule>
    <cfRule type="containsBlanks" dxfId="744" priority="1006">
      <formula>LEN(TRIM(L97))=0</formula>
    </cfRule>
  </conditionalFormatting>
  <conditionalFormatting sqref="L98">
    <cfRule type="containsText" dxfId="743" priority="1003" operator="containsText" text="Y">
      <formula>NOT(ISERROR(SEARCH("Y",L98)))</formula>
    </cfRule>
    <cfRule type="containsBlanks" dxfId="742" priority="1004">
      <formula>LEN(TRIM(L98))=0</formula>
    </cfRule>
  </conditionalFormatting>
  <conditionalFormatting sqref="L98">
    <cfRule type="containsText" dxfId="741" priority="1001" operator="containsText" text="Y">
      <formula>NOT(ISERROR(SEARCH("Y",L98)))</formula>
    </cfRule>
    <cfRule type="containsBlanks" dxfId="740" priority="1002">
      <formula>LEN(TRIM(L98))=0</formula>
    </cfRule>
  </conditionalFormatting>
  <conditionalFormatting sqref="L99">
    <cfRule type="containsText" dxfId="739" priority="999" operator="containsText" text="Y">
      <formula>NOT(ISERROR(SEARCH("Y",L99)))</formula>
    </cfRule>
    <cfRule type="containsBlanks" dxfId="738" priority="1000">
      <formula>LEN(TRIM(L99))=0</formula>
    </cfRule>
  </conditionalFormatting>
  <conditionalFormatting sqref="L99">
    <cfRule type="containsText" dxfId="737" priority="997" operator="containsText" text="Y">
      <formula>NOT(ISERROR(SEARCH("Y",L99)))</formula>
    </cfRule>
    <cfRule type="containsBlanks" dxfId="736" priority="998">
      <formula>LEN(TRIM(L99))=0</formula>
    </cfRule>
  </conditionalFormatting>
  <conditionalFormatting sqref="L99">
    <cfRule type="containsText" dxfId="735" priority="995" operator="containsText" text="Y">
      <formula>NOT(ISERROR(SEARCH("Y",L99)))</formula>
    </cfRule>
    <cfRule type="containsBlanks" dxfId="734" priority="996">
      <formula>LEN(TRIM(L99))=0</formula>
    </cfRule>
  </conditionalFormatting>
  <conditionalFormatting sqref="L99">
    <cfRule type="containsText" dxfId="733" priority="993" operator="containsText" text="Y">
      <formula>NOT(ISERROR(SEARCH("Y",L99)))</formula>
    </cfRule>
    <cfRule type="containsBlanks" dxfId="732" priority="994">
      <formula>LEN(TRIM(L99))=0</formula>
    </cfRule>
  </conditionalFormatting>
  <conditionalFormatting sqref="L103">
    <cfRule type="containsText" dxfId="731" priority="977" operator="containsText" text="Y">
      <formula>NOT(ISERROR(SEARCH("Y",L103)))</formula>
    </cfRule>
    <cfRule type="containsBlanks" dxfId="730" priority="978">
      <formula>LEN(TRIM(L103))=0</formula>
    </cfRule>
  </conditionalFormatting>
  <conditionalFormatting sqref="L103">
    <cfRule type="containsText" dxfId="729" priority="975" operator="containsText" text="Y">
      <formula>NOT(ISERROR(SEARCH("Y",L103)))</formula>
    </cfRule>
    <cfRule type="containsBlanks" dxfId="728" priority="976">
      <formula>LEN(TRIM(L103))=0</formula>
    </cfRule>
  </conditionalFormatting>
  <conditionalFormatting sqref="L104">
    <cfRule type="containsText" dxfId="727" priority="973" operator="containsText" text="Y">
      <formula>NOT(ISERROR(SEARCH("Y",L104)))</formula>
    </cfRule>
    <cfRule type="containsBlanks" dxfId="726" priority="974">
      <formula>LEN(TRIM(L104))=0</formula>
    </cfRule>
  </conditionalFormatting>
  <conditionalFormatting sqref="L104">
    <cfRule type="containsText" dxfId="725" priority="971" operator="containsText" text="Y">
      <formula>NOT(ISERROR(SEARCH("Y",L104)))</formula>
    </cfRule>
    <cfRule type="containsBlanks" dxfId="724" priority="972">
      <formula>LEN(TRIM(L104))=0</formula>
    </cfRule>
  </conditionalFormatting>
  <conditionalFormatting sqref="L104">
    <cfRule type="containsText" dxfId="723" priority="969" operator="containsText" text="Y">
      <formula>NOT(ISERROR(SEARCH("Y",L104)))</formula>
    </cfRule>
    <cfRule type="containsBlanks" dxfId="722" priority="970">
      <formula>LEN(TRIM(L104))=0</formula>
    </cfRule>
  </conditionalFormatting>
  <conditionalFormatting sqref="L106">
    <cfRule type="containsText" dxfId="721" priority="967" operator="containsText" text="Y">
      <formula>NOT(ISERROR(SEARCH("Y",L106)))</formula>
    </cfRule>
    <cfRule type="containsBlanks" dxfId="720" priority="968">
      <formula>LEN(TRIM(L106))=0</formula>
    </cfRule>
  </conditionalFormatting>
  <conditionalFormatting sqref="L106">
    <cfRule type="containsText" dxfId="719" priority="965" operator="containsText" text="Y">
      <formula>NOT(ISERROR(SEARCH("Y",L106)))</formula>
    </cfRule>
    <cfRule type="containsBlanks" dxfId="718" priority="966">
      <formula>LEN(TRIM(L106))=0</formula>
    </cfRule>
  </conditionalFormatting>
  <conditionalFormatting sqref="L113">
    <cfRule type="containsText" dxfId="717" priority="959" operator="containsText" text="Y">
      <formula>NOT(ISERROR(SEARCH("Y",L113)))</formula>
    </cfRule>
    <cfRule type="containsBlanks" dxfId="716" priority="960">
      <formula>LEN(TRIM(L113))=0</formula>
    </cfRule>
  </conditionalFormatting>
  <conditionalFormatting sqref="L113">
    <cfRule type="containsText" dxfId="715" priority="957" operator="containsText" text="Y">
      <formula>NOT(ISERROR(SEARCH("Y",L113)))</formula>
    </cfRule>
    <cfRule type="containsBlanks" dxfId="714" priority="958">
      <formula>LEN(TRIM(L113))=0</formula>
    </cfRule>
  </conditionalFormatting>
  <conditionalFormatting sqref="L116">
    <cfRule type="containsText" dxfId="713" priority="955" operator="containsText" text="Y">
      <formula>NOT(ISERROR(SEARCH("Y",L116)))</formula>
    </cfRule>
    <cfRule type="containsBlanks" dxfId="712" priority="956">
      <formula>LEN(TRIM(L116))=0</formula>
    </cfRule>
  </conditionalFormatting>
  <conditionalFormatting sqref="L116">
    <cfRule type="containsText" dxfId="711" priority="953" operator="containsText" text="Y">
      <formula>NOT(ISERROR(SEARCH("Y",L116)))</formula>
    </cfRule>
    <cfRule type="containsBlanks" dxfId="710" priority="954">
      <formula>LEN(TRIM(L116))=0</formula>
    </cfRule>
  </conditionalFormatting>
  <conditionalFormatting sqref="L117">
    <cfRule type="containsText" dxfId="709" priority="947" operator="containsText" text="Y">
      <formula>NOT(ISERROR(SEARCH("Y",L117)))</formula>
    </cfRule>
    <cfRule type="containsBlanks" dxfId="708" priority="948">
      <formula>LEN(TRIM(L117))=0</formula>
    </cfRule>
  </conditionalFormatting>
  <conditionalFormatting sqref="L117">
    <cfRule type="containsText" dxfId="707" priority="945" operator="containsText" text="Y">
      <formula>NOT(ISERROR(SEARCH("Y",L117)))</formula>
    </cfRule>
    <cfRule type="containsBlanks" dxfId="706" priority="946">
      <formula>LEN(TRIM(L117))=0</formula>
    </cfRule>
  </conditionalFormatting>
  <conditionalFormatting sqref="L119">
    <cfRule type="containsText" dxfId="705" priority="943" operator="containsText" text="Y">
      <formula>NOT(ISERROR(SEARCH("Y",L119)))</formula>
    </cfRule>
    <cfRule type="containsBlanks" dxfId="704" priority="944">
      <formula>LEN(TRIM(L119))=0</formula>
    </cfRule>
  </conditionalFormatting>
  <conditionalFormatting sqref="L119">
    <cfRule type="containsText" dxfId="703" priority="941" operator="containsText" text="Y">
      <formula>NOT(ISERROR(SEARCH("Y",L119)))</formula>
    </cfRule>
    <cfRule type="containsBlanks" dxfId="702" priority="942">
      <formula>LEN(TRIM(L119))=0</formula>
    </cfRule>
  </conditionalFormatting>
  <conditionalFormatting sqref="L120">
    <cfRule type="containsText" dxfId="701" priority="939" operator="containsText" text="Y">
      <formula>NOT(ISERROR(SEARCH("Y",L120)))</formula>
    </cfRule>
    <cfRule type="containsBlanks" dxfId="700" priority="940">
      <formula>LEN(TRIM(L120))=0</formula>
    </cfRule>
  </conditionalFormatting>
  <conditionalFormatting sqref="L120">
    <cfRule type="containsText" dxfId="699" priority="937" operator="containsText" text="Y">
      <formula>NOT(ISERROR(SEARCH("Y",L120)))</formula>
    </cfRule>
    <cfRule type="containsBlanks" dxfId="698" priority="938">
      <formula>LEN(TRIM(L120))=0</formula>
    </cfRule>
  </conditionalFormatting>
  <conditionalFormatting sqref="L122">
    <cfRule type="containsText" dxfId="697" priority="935" operator="containsText" text="Y">
      <formula>NOT(ISERROR(SEARCH("Y",L122)))</formula>
    </cfRule>
    <cfRule type="containsBlanks" dxfId="696" priority="936">
      <formula>LEN(TRIM(L122))=0</formula>
    </cfRule>
  </conditionalFormatting>
  <conditionalFormatting sqref="L122">
    <cfRule type="containsText" dxfId="695" priority="933" operator="containsText" text="Y">
      <formula>NOT(ISERROR(SEARCH("Y",L122)))</formula>
    </cfRule>
    <cfRule type="containsBlanks" dxfId="694" priority="934">
      <formula>LEN(TRIM(L122))=0</formula>
    </cfRule>
  </conditionalFormatting>
  <conditionalFormatting sqref="L123:L124">
    <cfRule type="containsText" dxfId="693" priority="931" operator="containsText" text="Y">
      <formula>NOT(ISERROR(SEARCH("Y",L123)))</formula>
    </cfRule>
    <cfRule type="containsBlanks" dxfId="692" priority="932">
      <formula>LEN(TRIM(L123))=0</formula>
    </cfRule>
  </conditionalFormatting>
  <conditionalFormatting sqref="L123:L124">
    <cfRule type="containsText" dxfId="691" priority="929" operator="containsText" text="Y">
      <formula>NOT(ISERROR(SEARCH("Y",L123)))</formula>
    </cfRule>
    <cfRule type="containsBlanks" dxfId="690" priority="930">
      <formula>LEN(TRIM(L123))=0</formula>
    </cfRule>
  </conditionalFormatting>
  <conditionalFormatting sqref="L127">
    <cfRule type="containsText" dxfId="689" priority="919" operator="containsText" text="Y">
      <formula>NOT(ISERROR(SEARCH("Y",L127)))</formula>
    </cfRule>
    <cfRule type="containsBlanks" dxfId="688" priority="920">
      <formula>LEN(TRIM(L127))=0</formula>
    </cfRule>
  </conditionalFormatting>
  <conditionalFormatting sqref="L127">
    <cfRule type="containsText" dxfId="687" priority="917" operator="containsText" text="Y">
      <formula>NOT(ISERROR(SEARCH("Y",L127)))</formula>
    </cfRule>
    <cfRule type="containsBlanks" dxfId="686" priority="918">
      <formula>LEN(TRIM(L127))=0</formula>
    </cfRule>
  </conditionalFormatting>
  <conditionalFormatting sqref="L129">
    <cfRule type="containsText" dxfId="685" priority="915" operator="containsText" text="Y">
      <formula>NOT(ISERROR(SEARCH("Y",L129)))</formula>
    </cfRule>
    <cfRule type="containsBlanks" dxfId="684" priority="916">
      <formula>LEN(TRIM(L129))=0</formula>
    </cfRule>
  </conditionalFormatting>
  <conditionalFormatting sqref="L129">
    <cfRule type="containsText" dxfId="683" priority="913" operator="containsText" text="Y">
      <formula>NOT(ISERROR(SEARCH("Y",L129)))</formula>
    </cfRule>
    <cfRule type="containsBlanks" dxfId="682" priority="914">
      <formula>LEN(TRIM(L129))=0</formula>
    </cfRule>
  </conditionalFormatting>
  <conditionalFormatting sqref="L134">
    <cfRule type="containsText" dxfId="681" priority="897" operator="containsText" text="Y">
      <formula>NOT(ISERROR(SEARCH("Y",L134)))</formula>
    </cfRule>
    <cfRule type="containsBlanks" dxfId="680" priority="898">
      <formula>LEN(TRIM(L134))=0</formula>
    </cfRule>
  </conditionalFormatting>
  <conditionalFormatting sqref="L136">
    <cfRule type="containsText" dxfId="679" priority="895" operator="containsText" text="Y">
      <formula>NOT(ISERROR(SEARCH("Y",L136)))</formula>
    </cfRule>
    <cfRule type="containsBlanks" dxfId="678" priority="896">
      <formula>LEN(TRIM(L136))=0</formula>
    </cfRule>
  </conditionalFormatting>
  <conditionalFormatting sqref="L131">
    <cfRule type="containsText" dxfId="677" priority="907" operator="containsText" text="Y">
      <formula>NOT(ISERROR(SEARCH("Y",L131)))</formula>
    </cfRule>
    <cfRule type="containsBlanks" dxfId="676" priority="908">
      <formula>LEN(TRIM(L131))=0</formula>
    </cfRule>
  </conditionalFormatting>
  <conditionalFormatting sqref="L131">
    <cfRule type="containsText" dxfId="675" priority="905" operator="containsText" text="Y">
      <formula>NOT(ISERROR(SEARCH("Y",L131)))</formula>
    </cfRule>
    <cfRule type="containsBlanks" dxfId="674" priority="906">
      <formula>LEN(TRIM(L131))=0</formula>
    </cfRule>
  </conditionalFormatting>
  <conditionalFormatting sqref="L134">
    <cfRule type="containsText" dxfId="673" priority="899" operator="containsText" text="Y">
      <formula>NOT(ISERROR(SEARCH("Y",L134)))</formula>
    </cfRule>
    <cfRule type="containsBlanks" dxfId="672" priority="900">
      <formula>LEN(TRIM(L134))=0</formula>
    </cfRule>
  </conditionalFormatting>
  <conditionalFormatting sqref="L136">
    <cfRule type="containsText" dxfId="671" priority="893" operator="containsText" text="Y">
      <formula>NOT(ISERROR(SEARCH("Y",L136)))</formula>
    </cfRule>
    <cfRule type="containsBlanks" dxfId="670" priority="894">
      <formula>LEN(TRIM(L136))=0</formula>
    </cfRule>
  </conditionalFormatting>
  <conditionalFormatting sqref="L136">
    <cfRule type="containsText" dxfId="669" priority="891" operator="containsText" text="Y">
      <formula>NOT(ISERROR(SEARCH("Y",L136)))</formula>
    </cfRule>
    <cfRule type="containsBlanks" dxfId="668" priority="892">
      <formula>LEN(TRIM(L136))=0</formula>
    </cfRule>
  </conditionalFormatting>
  <conditionalFormatting sqref="L140">
    <cfRule type="containsText" dxfId="667" priority="873" operator="containsText" text="Y">
      <formula>NOT(ISERROR(SEARCH("Y",L140)))</formula>
    </cfRule>
    <cfRule type="containsBlanks" dxfId="666" priority="874">
      <formula>LEN(TRIM(L140))=0</formula>
    </cfRule>
  </conditionalFormatting>
  <conditionalFormatting sqref="L140">
    <cfRule type="containsText" dxfId="665" priority="871" operator="containsText" text="Y">
      <formula>NOT(ISERROR(SEARCH("Y",L140)))</formula>
    </cfRule>
    <cfRule type="containsBlanks" dxfId="664" priority="872">
      <formula>LEN(TRIM(L140))=0</formula>
    </cfRule>
  </conditionalFormatting>
  <conditionalFormatting sqref="L140">
    <cfRule type="containsText" dxfId="663" priority="869" operator="containsText" text="Y">
      <formula>NOT(ISERROR(SEARCH("Y",L140)))</formula>
    </cfRule>
    <cfRule type="containsBlanks" dxfId="662" priority="870">
      <formula>LEN(TRIM(L140))=0</formula>
    </cfRule>
  </conditionalFormatting>
  <conditionalFormatting sqref="L140">
    <cfRule type="containsText" dxfId="661" priority="867" operator="containsText" text="Y">
      <formula>NOT(ISERROR(SEARCH("Y",L140)))</formula>
    </cfRule>
    <cfRule type="containsBlanks" dxfId="660" priority="868">
      <formula>LEN(TRIM(L140))=0</formula>
    </cfRule>
  </conditionalFormatting>
  <conditionalFormatting sqref="L141">
    <cfRule type="containsText" dxfId="659" priority="865" operator="containsText" text="Y">
      <formula>NOT(ISERROR(SEARCH("Y",L141)))</formula>
    </cfRule>
    <cfRule type="containsBlanks" dxfId="658" priority="866">
      <formula>LEN(TRIM(L141))=0</formula>
    </cfRule>
  </conditionalFormatting>
  <conditionalFormatting sqref="L141">
    <cfRule type="containsText" dxfId="657" priority="863" operator="containsText" text="Y">
      <formula>NOT(ISERROR(SEARCH("Y",L141)))</formula>
    </cfRule>
    <cfRule type="containsBlanks" dxfId="656" priority="864">
      <formula>LEN(TRIM(L141))=0</formula>
    </cfRule>
  </conditionalFormatting>
  <conditionalFormatting sqref="L142">
    <cfRule type="containsText" dxfId="655" priority="861" operator="containsText" text="Y">
      <formula>NOT(ISERROR(SEARCH("Y",L142)))</formula>
    </cfRule>
    <cfRule type="containsBlanks" dxfId="654" priority="862">
      <formula>LEN(TRIM(L142))=0</formula>
    </cfRule>
  </conditionalFormatting>
  <conditionalFormatting sqref="L142">
    <cfRule type="containsText" dxfId="653" priority="859" operator="containsText" text="Y">
      <formula>NOT(ISERROR(SEARCH("Y",L142)))</formula>
    </cfRule>
    <cfRule type="containsBlanks" dxfId="652" priority="860">
      <formula>LEN(TRIM(L142))=0</formula>
    </cfRule>
  </conditionalFormatting>
  <conditionalFormatting sqref="L144">
    <cfRule type="containsText" dxfId="651" priority="857" operator="containsText" text="Y">
      <formula>NOT(ISERROR(SEARCH("Y",L144)))</formula>
    </cfRule>
    <cfRule type="containsBlanks" dxfId="650" priority="858">
      <formula>LEN(TRIM(L144))=0</formula>
    </cfRule>
  </conditionalFormatting>
  <conditionalFormatting sqref="L144">
    <cfRule type="containsText" dxfId="649" priority="855" operator="containsText" text="Y">
      <formula>NOT(ISERROR(SEARCH("Y",L144)))</formula>
    </cfRule>
    <cfRule type="containsBlanks" dxfId="648" priority="856">
      <formula>LEN(TRIM(L144))=0</formula>
    </cfRule>
  </conditionalFormatting>
  <conditionalFormatting sqref="L145">
    <cfRule type="containsText" dxfId="647" priority="853" operator="containsText" text="Y">
      <formula>NOT(ISERROR(SEARCH("Y",L145)))</formula>
    </cfRule>
    <cfRule type="containsBlanks" dxfId="646" priority="854">
      <formula>LEN(TRIM(L145))=0</formula>
    </cfRule>
  </conditionalFormatting>
  <conditionalFormatting sqref="L145">
    <cfRule type="containsText" dxfId="645" priority="851" operator="containsText" text="Y">
      <formula>NOT(ISERROR(SEARCH("Y",L145)))</formula>
    </cfRule>
    <cfRule type="containsBlanks" dxfId="644" priority="852">
      <formula>LEN(TRIM(L145))=0</formula>
    </cfRule>
  </conditionalFormatting>
  <conditionalFormatting sqref="L146">
    <cfRule type="containsText" dxfId="643" priority="849" operator="containsText" text="Y">
      <formula>NOT(ISERROR(SEARCH("Y",L146)))</formula>
    </cfRule>
    <cfRule type="containsBlanks" dxfId="642" priority="850">
      <formula>LEN(TRIM(L146))=0</formula>
    </cfRule>
  </conditionalFormatting>
  <conditionalFormatting sqref="L146">
    <cfRule type="containsText" dxfId="641" priority="847" operator="containsText" text="Y">
      <formula>NOT(ISERROR(SEARCH("Y",L146)))</formula>
    </cfRule>
    <cfRule type="containsBlanks" dxfId="640" priority="848">
      <formula>LEN(TRIM(L146))=0</formula>
    </cfRule>
  </conditionalFormatting>
  <conditionalFormatting sqref="L147">
    <cfRule type="containsText" dxfId="639" priority="845" operator="containsText" text="Y">
      <formula>NOT(ISERROR(SEARCH("Y",L147)))</formula>
    </cfRule>
    <cfRule type="containsBlanks" dxfId="638" priority="846">
      <formula>LEN(TRIM(L147))=0</formula>
    </cfRule>
  </conditionalFormatting>
  <conditionalFormatting sqref="L147">
    <cfRule type="containsText" dxfId="637" priority="843" operator="containsText" text="Y">
      <formula>NOT(ISERROR(SEARCH("Y",L147)))</formula>
    </cfRule>
    <cfRule type="containsBlanks" dxfId="636" priority="844">
      <formula>LEN(TRIM(L147))=0</formula>
    </cfRule>
  </conditionalFormatting>
  <conditionalFormatting sqref="L148">
    <cfRule type="containsText" dxfId="635" priority="841" operator="containsText" text="Y">
      <formula>NOT(ISERROR(SEARCH("Y",L148)))</formula>
    </cfRule>
    <cfRule type="containsBlanks" dxfId="634" priority="842">
      <formula>LEN(TRIM(L148))=0</formula>
    </cfRule>
  </conditionalFormatting>
  <conditionalFormatting sqref="L148">
    <cfRule type="containsText" dxfId="633" priority="839" operator="containsText" text="Y">
      <formula>NOT(ISERROR(SEARCH("Y",L148)))</formula>
    </cfRule>
    <cfRule type="containsBlanks" dxfId="632" priority="840">
      <formula>LEN(TRIM(L148))=0</formula>
    </cfRule>
  </conditionalFormatting>
  <conditionalFormatting sqref="L156:L157">
    <cfRule type="containsText" dxfId="631" priority="823" operator="containsText" text="Y">
      <formula>NOT(ISERROR(SEARCH("Y",L156)))</formula>
    </cfRule>
    <cfRule type="containsBlanks" dxfId="630" priority="824">
      <formula>LEN(TRIM(L156))=0</formula>
    </cfRule>
  </conditionalFormatting>
  <conditionalFormatting sqref="L156:L157">
    <cfRule type="containsText" dxfId="629" priority="821" operator="containsText" text="Y">
      <formula>NOT(ISERROR(SEARCH("Y",L156)))</formula>
    </cfRule>
    <cfRule type="containsBlanks" dxfId="628" priority="822">
      <formula>LEN(TRIM(L156))=0</formula>
    </cfRule>
  </conditionalFormatting>
  <conditionalFormatting sqref="L158:L159">
    <cfRule type="containsText" dxfId="627" priority="815" operator="containsText" text="Y">
      <formula>NOT(ISERROR(SEARCH("Y",L158)))</formula>
    </cfRule>
    <cfRule type="containsBlanks" dxfId="626" priority="816">
      <formula>LEN(TRIM(L158))=0</formula>
    </cfRule>
  </conditionalFormatting>
  <conditionalFormatting sqref="L158:L159">
    <cfRule type="containsText" dxfId="625" priority="813" operator="containsText" text="Y">
      <formula>NOT(ISERROR(SEARCH("Y",L158)))</formula>
    </cfRule>
    <cfRule type="containsBlanks" dxfId="624" priority="814">
      <formula>LEN(TRIM(L158))=0</formula>
    </cfRule>
  </conditionalFormatting>
  <conditionalFormatting sqref="L160">
    <cfRule type="containsText" dxfId="623" priority="807" operator="containsText" text="Y">
      <formula>NOT(ISERROR(SEARCH("Y",L160)))</formula>
    </cfRule>
    <cfRule type="containsBlanks" dxfId="622" priority="808">
      <formula>LEN(TRIM(L160))=0</formula>
    </cfRule>
  </conditionalFormatting>
  <conditionalFormatting sqref="L160">
    <cfRule type="containsText" dxfId="621" priority="805" operator="containsText" text="Y">
      <formula>NOT(ISERROR(SEARCH("Y",L160)))</formula>
    </cfRule>
    <cfRule type="containsBlanks" dxfId="620" priority="806">
      <formula>LEN(TRIM(L160))=0</formula>
    </cfRule>
  </conditionalFormatting>
  <conditionalFormatting sqref="L161">
    <cfRule type="containsText" dxfId="619" priority="803" operator="containsText" text="Y">
      <formula>NOT(ISERROR(SEARCH("Y",L161)))</formula>
    </cfRule>
    <cfRule type="containsBlanks" dxfId="618" priority="804">
      <formula>LEN(TRIM(L161))=0</formula>
    </cfRule>
  </conditionalFormatting>
  <conditionalFormatting sqref="L161">
    <cfRule type="containsText" dxfId="617" priority="801" operator="containsText" text="Y">
      <formula>NOT(ISERROR(SEARCH("Y",L161)))</formula>
    </cfRule>
    <cfRule type="containsBlanks" dxfId="616" priority="802">
      <formula>LEN(TRIM(L161))=0</formula>
    </cfRule>
  </conditionalFormatting>
  <conditionalFormatting sqref="L164">
    <cfRule type="containsText" dxfId="615" priority="799" operator="containsText" text="Y">
      <formula>NOT(ISERROR(SEARCH("Y",L164)))</formula>
    </cfRule>
    <cfRule type="containsBlanks" dxfId="614" priority="800">
      <formula>LEN(TRIM(L164))=0</formula>
    </cfRule>
  </conditionalFormatting>
  <conditionalFormatting sqref="L164">
    <cfRule type="containsText" dxfId="613" priority="797" operator="containsText" text="Y">
      <formula>NOT(ISERROR(SEARCH("Y",L164)))</formula>
    </cfRule>
    <cfRule type="containsBlanks" dxfId="612" priority="798">
      <formula>LEN(TRIM(L164))=0</formula>
    </cfRule>
  </conditionalFormatting>
  <conditionalFormatting sqref="L165">
    <cfRule type="containsText" dxfId="611" priority="791" operator="containsText" text="Y">
      <formula>NOT(ISERROR(SEARCH("Y",L165)))</formula>
    </cfRule>
    <cfRule type="containsBlanks" dxfId="610" priority="792">
      <formula>LEN(TRIM(L165))=0</formula>
    </cfRule>
  </conditionalFormatting>
  <conditionalFormatting sqref="L165">
    <cfRule type="containsText" dxfId="609" priority="789" operator="containsText" text="Y">
      <formula>NOT(ISERROR(SEARCH("Y",L165)))</formula>
    </cfRule>
    <cfRule type="containsBlanks" dxfId="608" priority="790">
      <formula>LEN(TRIM(L165))=0</formula>
    </cfRule>
  </conditionalFormatting>
  <conditionalFormatting sqref="L168">
    <cfRule type="containsText" dxfId="607" priority="779" operator="containsText" text="Y">
      <formula>NOT(ISERROR(SEARCH("Y",L168)))</formula>
    </cfRule>
    <cfRule type="containsBlanks" dxfId="606" priority="780">
      <formula>LEN(TRIM(L168))=0</formula>
    </cfRule>
  </conditionalFormatting>
  <conditionalFormatting sqref="L168">
    <cfRule type="containsText" dxfId="605" priority="777" operator="containsText" text="Y">
      <formula>NOT(ISERROR(SEARCH("Y",L168)))</formula>
    </cfRule>
    <cfRule type="containsBlanks" dxfId="604" priority="778">
      <formula>LEN(TRIM(L168))=0</formula>
    </cfRule>
  </conditionalFormatting>
  <conditionalFormatting sqref="L170">
    <cfRule type="containsText" dxfId="603" priority="775" operator="containsText" text="Y">
      <formula>NOT(ISERROR(SEARCH("Y",L170)))</formula>
    </cfRule>
    <cfRule type="containsBlanks" dxfId="602" priority="776">
      <formula>LEN(TRIM(L170))=0</formula>
    </cfRule>
  </conditionalFormatting>
  <conditionalFormatting sqref="L170">
    <cfRule type="containsText" dxfId="601" priority="773" operator="containsText" text="Y">
      <formula>NOT(ISERROR(SEARCH("Y",L170)))</formula>
    </cfRule>
    <cfRule type="containsBlanks" dxfId="600" priority="774">
      <formula>LEN(TRIM(L170))=0</formula>
    </cfRule>
  </conditionalFormatting>
  <conditionalFormatting sqref="L171">
    <cfRule type="containsText" dxfId="599" priority="771" operator="containsText" text="Y">
      <formula>NOT(ISERROR(SEARCH("Y",L171)))</formula>
    </cfRule>
    <cfRule type="containsBlanks" dxfId="598" priority="772">
      <formula>LEN(TRIM(L171))=0</formula>
    </cfRule>
  </conditionalFormatting>
  <conditionalFormatting sqref="L171">
    <cfRule type="containsText" dxfId="597" priority="769" operator="containsText" text="Y">
      <formula>NOT(ISERROR(SEARCH("Y",L171)))</formula>
    </cfRule>
    <cfRule type="containsBlanks" dxfId="596" priority="770">
      <formula>LEN(TRIM(L171))=0</formula>
    </cfRule>
  </conditionalFormatting>
  <conditionalFormatting sqref="L172">
    <cfRule type="containsText" dxfId="595" priority="767" operator="containsText" text="Y">
      <formula>NOT(ISERROR(SEARCH("Y",L172)))</formula>
    </cfRule>
    <cfRule type="containsBlanks" dxfId="594" priority="768">
      <formula>LEN(TRIM(L172))=0</formula>
    </cfRule>
  </conditionalFormatting>
  <conditionalFormatting sqref="L172">
    <cfRule type="containsText" dxfId="593" priority="765" operator="containsText" text="Y">
      <formula>NOT(ISERROR(SEARCH("Y",L172)))</formula>
    </cfRule>
    <cfRule type="containsBlanks" dxfId="592" priority="766">
      <formula>LEN(TRIM(L172))=0</formula>
    </cfRule>
  </conditionalFormatting>
  <conditionalFormatting sqref="L173">
    <cfRule type="containsText" dxfId="591" priority="763" operator="containsText" text="Y">
      <formula>NOT(ISERROR(SEARCH("Y",L173)))</formula>
    </cfRule>
    <cfRule type="containsBlanks" dxfId="590" priority="764">
      <formula>LEN(TRIM(L173))=0</formula>
    </cfRule>
  </conditionalFormatting>
  <conditionalFormatting sqref="L173">
    <cfRule type="containsText" dxfId="589" priority="761" operator="containsText" text="Y">
      <formula>NOT(ISERROR(SEARCH("Y",L173)))</formula>
    </cfRule>
    <cfRule type="containsBlanks" dxfId="588" priority="762">
      <formula>LEN(TRIM(L173))=0</formula>
    </cfRule>
  </conditionalFormatting>
  <conditionalFormatting sqref="L174">
    <cfRule type="containsText" dxfId="587" priority="759" operator="containsText" text="Y">
      <formula>NOT(ISERROR(SEARCH("Y",L174)))</formula>
    </cfRule>
    <cfRule type="containsBlanks" dxfId="586" priority="760">
      <formula>LEN(TRIM(L174))=0</formula>
    </cfRule>
  </conditionalFormatting>
  <conditionalFormatting sqref="L174">
    <cfRule type="containsText" dxfId="585" priority="757" operator="containsText" text="Y">
      <formula>NOT(ISERROR(SEARCH("Y",L174)))</formula>
    </cfRule>
    <cfRule type="containsBlanks" dxfId="584" priority="758">
      <formula>LEN(TRIM(L174))=0</formula>
    </cfRule>
  </conditionalFormatting>
  <conditionalFormatting sqref="L175:L176">
    <cfRule type="containsText" dxfId="583" priority="755" operator="containsText" text="Y">
      <formula>NOT(ISERROR(SEARCH("Y",L175)))</formula>
    </cfRule>
    <cfRule type="containsBlanks" dxfId="582" priority="756">
      <formula>LEN(TRIM(L175))=0</formula>
    </cfRule>
  </conditionalFormatting>
  <conditionalFormatting sqref="L175:L176">
    <cfRule type="containsText" dxfId="581" priority="753" operator="containsText" text="Y">
      <formula>NOT(ISERROR(SEARCH("Y",L175)))</formula>
    </cfRule>
    <cfRule type="containsBlanks" dxfId="580" priority="754">
      <formula>LEN(TRIM(L175))=0</formula>
    </cfRule>
  </conditionalFormatting>
  <conditionalFormatting sqref="L177">
    <cfRule type="containsText" dxfId="579" priority="747" operator="containsText" text="Y">
      <formula>NOT(ISERROR(SEARCH("Y",L177)))</formula>
    </cfRule>
    <cfRule type="containsBlanks" dxfId="578" priority="748">
      <formula>LEN(TRIM(L177))=0</formula>
    </cfRule>
  </conditionalFormatting>
  <conditionalFormatting sqref="L177">
    <cfRule type="containsText" dxfId="577" priority="745" operator="containsText" text="Y">
      <formula>NOT(ISERROR(SEARCH("Y",L177)))</formula>
    </cfRule>
    <cfRule type="containsBlanks" dxfId="576" priority="746">
      <formula>LEN(TRIM(L177))=0</formula>
    </cfRule>
  </conditionalFormatting>
  <conditionalFormatting sqref="L178">
    <cfRule type="containsText" dxfId="575" priority="743" operator="containsText" text="Y">
      <formula>NOT(ISERROR(SEARCH("Y",L178)))</formula>
    </cfRule>
    <cfRule type="containsBlanks" dxfId="574" priority="744">
      <formula>LEN(TRIM(L178))=0</formula>
    </cfRule>
  </conditionalFormatting>
  <conditionalFormatting sqref="L178">
    <cfRule type="containsText" dxfId="573" priority="741" operator="containsText" text="Y">
      <formula>NOT(ISERROR(SEARCH("Y",L178)))</formula>
    </cfRule>
    <cfRule type="containsBlanks" dxfId="572" priority="742">
      <formula>LEN(TRIM(L178))=0</formula>
    </cfRule>
  </conditionalFormatting>
  <conditionalFormatting sqref="L179">
    <cfRule type="containsText" dxfId="571" priority="739" operator="containsText" text="Y">
      <formula>NOT(ISERROR(SEARCH("Y",L179)))</formula>
    </cfRule>
    <cfRule type="containsBlanks" dxfId="570" priority="740">
      <formula>LEN(TRIM(L179))=0</formula>
    </cfRule>
  </conditionalFormatting>
  <conditionalFormatting sqref="L179">
    <cfRule type="containsText" dxfId="569" priority="737" operator="containsText" text="Y">
      <formula>NOT(ISERROR(SEARCH("Y",L179)))</formula>
    </cfRule>
    <cfRule type="containsBlanks" dxfId="568" priority="738">
      <formula>LEN(TRIM(L179))=0</formula>
    </cfRule>
  </conditionalFormatting>
  <conditionalFormatting sqref="L180">
    <cfRule type="containsText" dxfId="567" priority="735" operator="containsText" text="Y">
      <formula>NOT(ISERROR(SEARCH("Y",L180)))</formula>
    </cfRule>
    <cfRule type="containsBlanks" dxfId="566" priority="736">
      <formula>LEN(TRIM(L180))=0</formula>
    </cfRule>
  </conditionalFormatting>
  <conditionalFormatting sqref="L180">
    <cfRule type="containsText" dxfId="565" priority="733" operator="containsText" text="Y">
      <formula>NOT(ISERROR(SEARCH("Y",L180)))</formula>
    </cfRule>
    <cfRule type="containsBlanks" dxfId="564" priority="734">
      <formula>LEN(TRIM(L180))=0</formula>
    </cfRule>
  </conditionalFormatting>
  <conditionalFormatting sqref="L181">
    <cfRule type="containsText" dxfId="563" priority="731" operator="containsText" text="Y">
      <formula>NOT(ISERROR(SEARCH("Y",L181)))</formula>
    </cfRule>
    <cfRule type="containsBlanks" dxfId="562" priority="732">
      <formula>LEN(TRIM(L181))=0</formula>
    </cfRule>
  </conditionalFormatting>
  <conditionalFormatting sqref="L181">
    <cfRule type="containsText" dxfId="561" priority="729" operator="containsText" text="Y">
      <formula>NOT(ISERROR(SEARCH("Y",L181)))</formula>
    </cfRule>
    <cfRule type="containsBlanks" dxfId="560" priority="730">
      <formula>LEN(TRIM(L181))=0</formula>
    </cfRule>
  </conditionalFormatting>
  <conditionalFormatting sqref="L182">
    <cfRule type="containsText" dxfId="559" priority="727" operator="containsText" text="Y">
      <formula>NOT(ISERROR(SEARCH("Y",L182)))</formula>
    </cfRule>
    <cfRule type="containsBlanks" dxfId="558" priority="728">
      <formula>LEN(TRIM(L182))=0</formula>
    </cfRule>
  </conditionalFormatting>
  <conditionalFormatting sqref="L182">
    <cfRule type="containsText" dxfId="557" priority="725" operator="containsText" text="Y">
      <formula>NOT(ISERROR(SEARCH("Y",L182)))</formula>
    </cfRule>
    <cfRule type="containsBlanks" dxfId="556" priority="726">
      <formula>LEN(TRIM(L182))=0</formula>
    </cfRule>
  </conditionalFormatting>
  <conditionalFormatting sqref="K130:Q130">
    <cfRule type="containsText" dxfId="555" priority="715" operator="containsText" text="Y">
      <formula>NOT(ISERROR(SEARCH("Y",K130)))</formula>
    </cfRule>
    <cfRule type="containsBlanks" dxfId="554" priority="716">
      <formula>LEN(TRIM(K130))=0</formula>
    </cfRule>
  </conditionalFormatting>
  <conditionalFormatting sqref="L130">
    <cfRule type="containsText" dxfId="553" priority="713" operator="containsText" text="Y">
      <formula>NOT(ISERROR(SEARCH("Y",L130)))</formula>
    </cfRule>
    <cfRule type="containsBlanks" dxfId="552" priority="714">
      <formula>LEN(TRIM(L130))=0</formula>
    </cfRule>
  </conditionalFormatting>
  <conditionalFormatting sqref="L130">
    <cfRule type="containsText" dxfId="551" priority="711" operator="containsText" text="Y">
      <formula>NOT(ISERROR(SEARCH("Y",L130)))</formula>
    </cfRule>
    <cfRule type="containsBlanks" dxfId="550" priority="712">
      <formula>LEN(TRIM(L130))=0</formula>
    </cfRule>
  </conditionalFormatting>
  <conditionalFormatting sqref="K209:M209 O209">
    <cfRule type="containsText" dxfId="549" priority="701" operator="containsText" text="Y">
      <formula>NOT(ISERROR(SEARCH("Y",K209)))</formula>
    </cfRule>
    <cfRule type="containsBlanks" dxfId="548" priority="702">
      <formula>LEN(TRIM(K209))=0</formula>
    </cfRule>
  </conditionalFormatting>
  <conditionalFormatting sqref="K209:M209 O209">
    <cfRule type="containsText" dxfId="547" priority="699" operator="containsText" text="Y">
      <formula>NOT(ISERROR(SEARCH("Y",K209)))</formula>
    </cfRule>
    <cfRule type="containsBlanks" dxfId="546" priority="700">
      <formula>LEN(TRIM(K209))=0</formula>
    </cfRule>
  </conditionalFormatting>
  <conditionalFormatting sqref="K209">
    <cfRule type="containsText" dxfId="545" priority="697" operator="containsText" text="Y">
      <formula>NOT(ISERROR(SEARCH("Y",K209)))</formula>
    </cfRule>
    <cfRule type="containsBlanks" dxfId="544" priority="698">
      <formula>LEN(TRIM(K209))=0</formula>
    </cfRule>
  </conditionalFormatting>
  <conditionalFormatting sqref="L209">
    <cfRule type="containsText" dxfId="543" priority="695" operator="containsText" text="Y">
      <formula>NOT(ISERROR(SEARCH("Y",L209)))</formula>
    </cfRule>
    <cfRule type="containsBlanks" dxfId="542" priority="696">
      <formula>LEN(TRIM(L209))=0</formula>
    </cfRule>
  </conditionalFormatting>
  <conditionalFormatting sqref="P68:Q68">
    <cfRule type="containsText" dxfId="541" priority="657" operator="containsText" text="Y">
      <formula>NOT(ISERROR(SEARCH("Y",P68)))</formula>
    </cfRule>
    <cfRule type="containsBlanks" dxfId="540" priority="658">
      <formula>LEN(TRIM(P68))=0</formula>
    </cfRule>
  </conditionalFormatting>
  <conditionalFormatting sqref="P68:Q68">
    <cfRule type="containsText" dxfId="539" priority="655" operator="containsText" text="Y">
      <formula>NOT(ISERROR(SEARCH("Y",P68)))</formula>
    </cfRule>
    <cfRule type="containsBlanks" dxfId="538" priority="656">
      <formula>LEN(TRIM(P68))=0</formula>
    </cfRule>
  </conditionalFormatting>
  <conditionalFormatting sqref="P68:Q68">
    <cfRule type="containsText" dxfId="537" priority="653" operator="containsText" text="Y">
      <formula>NOT(ISERROR(SEARCH("Y",P68)))</formula>
    </cfRule>
    <cfRule type="containsBlanks" dxfId="536" priority="654">
      <formula>LEN(TRIM(P68))=0</formula>
    </cfRule>
  </conditionalFormatting>
  <conditionalFormatting sqref="P68:Q68">
    <cfRule type="containsText" dxfId="535" priority="651" operator="containsText" text="Y">
      <formula>NOT(ISERROR(SEARCH("Y",P68)))</formula>
    </cfRule>
    <cfRule type="containsBlanks" dxfId="534" priority="652">
      <formula>LEN(TRIM(P68))=0</formula>
    </cfRule>
  </conditionalFormatting>
  <conditionalFormatting sqref="Q144">
    <cfRule type="containsText" dxfId="533" priority="649" operator="containsText" text="Y">
      <formula>NOT(ISERROR(SEARCH("Y",Q144)))</formula>
    </cfRule>
    <cfRule type="containsBlanks" dxfId="532" priority="650">
      <formula>LEN(TRIM(Q144))=0</formula>
    </cfRule>
  </conditionalFormatting>
  <conditionalFormatting sqref="Q164">
    <cfRule type="containsText" dxfId="531" priority="647" operator="containsText" text="Y">
      <formula>NOT(ISERROR(SEARCH("Y",Q164)))</formula>
    </cfRule>
    <cfRule type="containsBlanks" dxfId="530" priority="648">
      <formula>LEN(TRIM(Q164))=0</formula>
    </cfRule>
  </conditionalFormatting>
  <conditionalFormatting sqref="M30:Q30">
    <cfRule type="containsText" dxfId="529" priority="645" operator="containsText" text="Y">
      <formula>NOT(ISERROR(SEARCH("Y",M30)))</formula>
    </cfRule>
    <cfRule type="containsBlanks" dxfId="528" priority="646">
      <formula>LEN(TRIM(M30))=0</formula>
    </cfRule>
  </conditionalFormatting>
  <conditionalFormatting sqref="M30:Q30">
    <cfRule type="containsText" dxfId="527" priority="643" operator="containsText" text="Y">
      <formula>NOT(ISERROR(SEARCH("Y",M30)))</formula>
    </cfRule>
    <cfRule type="containsBlanks" dxfId="526" priority="644">
      <formula>LEN(TRIM(M30))=0</formula>
    </cfRule>
  </conditionalFormatting>
  <conditionalFormatting sqref="M175:M176">
    <cfRule type="containsText" dxfId="525" priority="625" operator="containsText" text="Y">
      <formula>NOT(ISERROR(SEARCH("Y",M175)))</formula>
    </cfRule>
    <cfRule type="containsBlanks" dxfId="524" priority="626">
      <formula>LEN(TRIM(M175))=0</formula>
    </cfRule>
  </conditionalFormatting>
  <conditionalFormatting sqref="M175:M176">
    <cfRule type="containsText" dxfId="523" priority="623" operator="containsText" text="Y">
      <formula>NOT(ISERROR(SEARCH("Y",M175)))</formula>
    </cfRule>
    <cfRule type="containsBlanks" dxfId="522" priority="624">
      <formula>LEN(TRIM(M175))=0</formula>
    </cfRule>
  </conditionalFormatting>
  <conditionalFormatting sqref="M175:M176">
    <cfRule type="containsText" dxfId="521" priority="621" operator="containsText" text="Y">
      <formula>NOT(ISERROR(SEARCH("Y",M175)))</formula>
    </cfRule>
    <cfRule type="containsBlanks" dxfId="520" priority="622">
      <formula>LEN(TRIM(M175))=0</formula>
    </cfRule>
  </conditionalFormatting>
  <conditionalFormatting sqref="N172">
    <cfRule type="containsText" dxfId="519" priority="619" operator="containsText" text="Y">
      <formula>NOT(ISERROR(SEARCH("Y",N172)))</formula>
    </cfRule>
    <cfRule type="containsBlanks" dxfId="518" priority="620">
      <formula>LEN(TRIM(N172))=0</formula>
    </cfRule>
  </conditionalFormatting>
  <conditionalFormatting sqref="N178">
    <cfRule type="containsText" dxfId="517" priority="617" operator="containsText" text="Y">
      <formula>NOT(ISERROR(SEARCH("Y",N178)))</formula>
    </cfRule>
    <cfRule type="containsBlanks" dxfId="516" priority="618">
      <formula>LEN(TRIM(N178))=0</formula>
    </cfRule>
  </conditionalFormatting>
  <conditionalFormatting sqref="N183">
    <cfRule type="containsText" dxfId="515" priority="615" operator="containsText" text="Y">
      <formula>NOT(ISERROR(SEARCH("Y",N183)))</formula>
    </cfRule>
    <cfRule type="containsBlanks" dxfId="514" priority="616">
      <formula>LEN(TRIM(N183))=0</formula>
    </cfRule>
  </conditionalFormatting>
  <conditionalFormatting sqref="N192">
    <cfRule type="containsText" dxfId="513" priority="613" operator="containsText" text="Y">
      <formula>NOT(ISERROR(SEARCH("Y",N192)))</formula>
    </cfRule>
    <cfRule type="containsBlanks" dxfId="512" priority="614">
      <formula>LEN(TRIM(N192))=0</formula>
    </cfRule>
  </conditionalFormatting>
  <conditionalFormatting sqref="L163">
    <cfRule type="containsText" dxfId="511" priority="605" operator="containsText" text="Y">
      <formula>NOT(ISERROR(SEARCH("Y",L163)))</formula>
    </cfRule>
    <cfRule type="containsBlanks" dxfId="510" priority="606">
      <formula>LEN(TRIM(L163))=0</formula>
    </cfRule>
  </conditionalFormatting>
  <conditionalFormatting sqref="K163:Q163">
    <cfRule type="containsText" dxfId="509" priority="611" operator="containsText" text="Y">
      <formula>NOT(ISERROR(SEARCH("Y",K163)))</formula>
    </cfRule>
    <cfRule type="containsBlanks" dxfId="508" priority="612">
      <formula>LEN(TRIM(K163))=0</formula>
    </cfRule>
  </conditionalFormatting>
  <conditionalFormatting sqref="Q163">
    <cfRule type="containsText" dxfId="507" priority="609" operator="containsText" text="Y">
      <formula>NOT(ISERROR(SEARCH("Y",Q163)))</formula>
    </cfRule>
    <cfRule type="containsBlanks" dxfId="506" priority="610">
      <formula>LEN(TRIM(Q163))=0</formula>
    </cfRule>
  </conditionalFormatting>
  <conditionalFormatting sqref="L163">
    <cfRule type="containsText" dxfId="505" priority="607" operator="containsText" text="Y">
      <formula>NOT(ISERROR(SEARCH("Y",L163)))</formula>
    </cfRule>
    <cfRule type="containsBlanks" dxfId="504" priority="608">
      <formula>LEN(TRIM(L163))=0</formula>
    </cfRule>
  </conditionalFormatting>
  <conditionalFormatting sqref="P169">
    <cfRule type="containsText" dxfId="503" priority="603" operator="containsText" text="Y">
      <formula>NOT(ISERROR(SEARCH("Y",P169)))</formula>
    </cfRule>
    <cfRule type="containsBlanks" dxfId="502" priority="604">
      <formula>LEN(TRIM(P169))=0</formula>
    </cfRule>
  </conditionalFormatting>
  <conditionalFormatting sqref="P170">
    <cfRule type="containsText" dxfId="501" priority="601" operator="containsText" text="Y">
      <formula>NOT(ISERROR(SEARCH("Y",P170)))</formula>
    </cfRule>
    <cfRule type="containsBlanks" dxfId="500" priority="602">
      <formula>LEN(TRIM(P170))=0</formula>
    </cfRule>
  </conditionalFormatting>
  <conditionalFormatting sqref="P172">
    <cfRule type="containsText" dxfId="499" priority="599" operator="containsText" text="Y">
      <formula>NOT(ISERROR(SEARCH("Y",P172)))</formula>
    </cfRule>
    <cfRule type="containsBlanks" dxfId="498" priority="600">
      <formula>LEN(TRIM(P172))=0</formula>
    </cfRule>
  </conditionalFormatting>
  <conditionalFormatting sqref="P178">
    <cfRule type="containsText" dxfId="497" priority="597" operator="containsText" text="Y">
      <formula>NOT(ISERROR(SEARCH("Y",P178)))</formula>
    </cfRule>
    <cfRule type="containsBlanks" dxfId="496" priority="598">
      <formula>LEN(TRIM(P178))=0</formula>
    </cfRule>
  </conditionalFormatting>
  <conditionalFormatting sqref="P183">
    <cfRule type="containsText" dxfId="495" priority="595" operator="containsText" text="Y">
      <formula>NOT(ISERROR(SEARCH("Y",P183)))</formula>
    </cfRule>
    <cfRule type="containsBlanks" dxfId="494" priority="596">
      <formula>LEN(TRIM(P183))=0</formula>
    </cfRule>
  </conditionalFormatting>
  <conditionalFormatting sqref="P192">
    <cfRule type="containsText" dxfId="493" priority="593" operator="containsText" text="Y">
      <formula>NOT(ISERROR(SEARCH("Y",P192)))</formula>
    </cfRule>
    <cfRule type="containsBlanks" dxfId="492" priority="594">
      <formula>LEN(TRIM(P192))=0</formula>
    </cfRule>
  </conditionalFormatting>
  <conditionalFormatting sqref="Q192">
    <cfRule type="containsText" dxfId="491" priority="591" operator="containsText" text="Y">
      <formula>NOT(ISERROR(SEARCH("Y",Q192)))</formula>
    </cfRule>
    <cfRule type="containsBlanks" dxfId="490" priority="592">
      <formula>LEN(TRIM(Q192))=0</formula>
    </cfRule>
  </conditionalFormatting>
  <conditionalFormatting sqref="Q183">
    <cfRule type="containsText" dxfId="489" priority="589" operator="containsText" text="Y">
      <formula>NOT(ISERROR(SEARCH("Y",Q183)))</formula>
    </cfRule>
    <cfRule type="containsBlanks" dxfId="488" priority="590">
      <formula>LEN(TRIM(Q183))=0</formula>
    </cfRule>
  </conditionalFormatting>
  <conditionalFormatting sqref="Q178">
    <cfRule type="containsText" dxfId="487" priority="587" operator="containsText" text="Y">
      <formula>NOT(ISERROR(SEARCH("Y",Q178)))</formula>
    </cfRule>
    <cfRule type="containsBlanks" dxfId="486" priority="588">
      <formula>LEN(TRIM(Q178))=0</formula>
    </cfRule>
  </conditionalFormatting>
  <conditionalFormatting sqref="Q172">
    <cfRule type="containsText" dxfId="485" priority="585" operator="containsText" text="Y">
      <formula>NOT(ISERROR(SEARCH("Y",Q172)))</formula>
    </cfRule>
    <cfRule type="containsBlanks" dxfId="484" priority="586">
      <formula>LEN(TRIM(Q172))=0</formula>
    </cfRule>
  </conditionalFormatting>
  <conditionalFormatting sqref="Q170">
    <cfRule type="containsText" dxfId="483" priority="583" operator="containsText" text="Y">
      <formula>NOT(ISERROR(SEARCH("Y",Q170)))</formula>
    </cfRule>
    <cfRule type="containsBlanks" dxfId="482" priority="584">
      <formula>LEN(TRIM(Q170))=0</formula>
    </cfRule>
  </conditionalFormatting>
  <conditionalFormatting sqref="Q169">
    <cfRule type="containsText" dxfId="481" priority="581" operator="containsText" text="Y">
      <formula>NOT(ISERROR(SEARCH("Y",Q169)))</formula>
    </cfRule>
    <cfRule type="containsBlanks" dxfId="480" priority="582">
      <formula>LEN(TRIM(Q169))=0</formula>
    </cfRule>
  </conditionalFormatting>
  <conditionalFormatting sqref="Q131">
    <cfRule type="containsText" dxfId="479" priority="569" operator="containsText" text="Y">
      <formula>NOT(ISERROR(SEARCH("Y",Q131)))</formula>
    </cfRule>
    <cfRule type="containsBlanks" dxfId="478" priority="570">
      <formula>LEN(TRIM(Q131))=0</formula>
    </cfRule>
  </conditionalFormatting>
  <conditionalFormatting sqref="M214">
    <cfRule type="containsText" dxfId="477" priority="567" operator="containsText" text="Y">
      <formula>NOT(ISERROR(SEARCH("Y",M214)))</formula>
    </cfRule>
    <cfRule type="containsBlanks" dxfId="476" priority="568">
      <formula>LEN(TRIM(M214))=0</formula>
    </cfRule>
  </conditionalFormatting>
  <conditionalFormatting sqref="N49:Q49">
    <cfRule type="containsText" dxfId="475" priority="565" operator="containsText" text="Y">
      <formula>NOT(ISERROR(SEARCH("Y",N49)))</formula>
    </cfRule>
    <cfRule type="containsBlanks" dxfId="474" priority="566">
      <formula>LEN(TRIM(N49))=0</formula>
    </cfRule>
  </conditionalFormatting>
  <conditionalFormatting sqref="N49:Q49">
    <cfRule type="containsText" dxfId="473" priority="563" operator="containsText" text="Y">
      <formula>NOT(ISERROR(SEARCH("Y",N49)))</formula>
    </cfRule>
    <cfRule type="containsBlanks" dxfId="472" priority="564">
      <formula>LEN(TRIM(N49))=0</formula>
    </cfRule>
  </conditionalFormatting>
  <conditionalFormatting sqref="N49:Q49">
    <cfRule type="containsText" dxfId="471" priority="561" operator="containsText" text="Y">
      <formula>NOT(ISERROR(SEARCH("Y",N49)))</formula>
    </cfRule>
    <cfRule type="containsBlanks" dxfId="470" priority="562">
      <formula>LEN(TRIM(N49))=0</formula>
    </cfRule>
  </conditionalFormatting>
  <conditionalFormatting sqref="N57:Q57">
    <cfRule type="containsText" dxfId="469" priority="559" operator="containsText" text="Y">
      <formula>NOT(ISERROR(SEARCH("Y",N57)))</formula>
    </cfRule>
    <cfRule type="containsBlanks" dxfId="468" priority="560">
      <formula>LEN(TRIM(N57))=0</formula>
    </cfRule>
  </conditionalFormatting>
  <conditionalFormatting sqref="N57:Q57">
    <cfRule type="containsText" dxfId="467" priority="557" operator="containsText" text="Y">
      <formula>NOT(ISERROR(SEARCH("Y",N57)))</formula>
    </cfRule>
    <cfRule type="containsBlanks" dxfId="466" priority="558">
      <formula>LEN(TRIM(N57))=0</formula>
    </cfRule>
  </conditionalFormatting>
  <conditionalFormatting sqref="N59:Q59">
    <cfRule type="containsText" dxfId="465" priority="551" operator="containsText" text="Y">
      <formula>NOT(ISERROR(SEARCH("Y",N59)))</formula>
    </cfRule>
    <cfRule type="containsBlanks" dxfId="464" priority="552">
      <formula>LEN(TRIM(N59))=0</formula>
    </cfRule>
  </conditionalFormatting>
  <conditionalFormatting sqref="N59:Q59">
    <cfRule type="containsText" dxfId="463" priority="549" operator="containsText" text="Y">
      <formula>NOT(ISERROR(SEARCH("Y",N59)))</formula>
    </cfRule>
    <cfRule type="containsBlanks" dxfId="462" priority="550">
      <formula>LEN(TRIM(N59))=0</formula>
    </cfRule>
  </conditionalFormatting>
  <conditionalFormatting sqref="N64:Q67">
    <cfRule type="containsText" dxfId="461" priority="541" operator="containsText" text="Y">
      <formula>NOT(ISERROR(SEARCH("Y",N64)))</formula>
    </cfRule>
    <cfRule type="containsBlanks" dxfId="460" priority="542">
      <formula>LEN(TRIM(N64))=0</formula>
    </cfRule>
  </conditionalFormatting>
  <conditionalFormatting sqref="N64:Q67">
    <cfRule type="containsText" dxfId="459" priority="539" operator="containsText" text="Y">
      <formula>NOT(ISERROR(SEARCH("Y",N64)))</formula>
    </cfRule>
    <cfRule type="containsBlanks" dxfId="458" priority="540">
      <formula>LEN(TRIM(N64))=0</formula>
    </cfRule>
  </conditionalFormatting>
  <conditionalFormatting sqref="N93:Q93">
    <cfRule type="containsText" dxfId="457" priority="537" operator="containsText" text="Y">
      <formula>NOT(ISERROR(SEARCH("Y",N93)))</formula>
    </cfRule>
    <cfRule type="containsBlanks" dxfId="456" priority="538">
      <formula>LEN(TRIM(N93))=0</formula>
    </cfRule>
  </conditionalFormatting>
  <conditionalFormatting sqref="N93:Q93">
    <cfRule type="containsText" dxfId="455" priority="535" operator="containsText" text="Y">
      <formula>NOT(ISERROR(SEARCH("Y",N93)))</formula>
    </cfRule>
    <cfRule type="containsBlanks" dxfId="454" priority="536">
      <formula>LEN(TRIM(N93))=0</formula>
    </cfRule>
  </conditionalFormatting>
  <conditionalFormatting sqref="N96:Q96">
    <cfRule type="containsText" dxfId="453" priority="533" operator="containsText" text="Y">
      <formula>NOT(ISERROR(SEARCH("Y",N96)))</formula>
    </cfRule>
    <cfRule type="containsBlanks" dxfId="452" priority="534">
      <formula>LEN(TRIM(N96))=0</formula>
    </cfRule>
  </conditionalFormatting>
  <conditionalFormatting sqref="N96:Q96">
    <cfRule type="containsText" dxfId="451" priority="531" operator="containsText" text="Y">
      <formula>NOT(ISERROR(SEARCH("Y",N96)))</formula>
    </cfRule>
    <cfRule type="containsBlanks" dxfId="450" priority="532">
      <formula>LEN(TRIM(N96))=0</formula>
    </cfRule>
  </conditionalFormatting>
  <conditionalFormatting sqref="O108:Q108">
    <cfRule type="containsText" dxfId="449" priority="529" operator="containsText" text="Y">
      <formula>NOT(ISERROR(SEARCH("Y",O108)))</formula>
    </cfRule>
    <cfRule type="containsBlanks" dxfId="448" priority="530">
      <formula>LEN(TRIM(O108))=0</formula>
    </cfRule>
  </conditionalFormatting>
  <conditionalFormatting sqref="O108:Q108">
    <cfRule type="containsText" dxfId="447" priority="527" operator="containsText" text="Y">
      <formula>NOT(ISERROR(SEARCH("Y",O108)))</formula>
    </cfRule>
    <cfRule type="containsBlanks" dxfId="446" priority="528">
      <formula>LEN(TRIM(O108))=0</formula>
    </cfRule>
  </conditionalFormatting>
  <conditionalFormatting sqref="L162">
    <cfRule type="containsText" dxfId="445" priority="519" operator="containsText" text="Y">
      <formula>NOT(ISERROR(SEARCH("Y",L162)))</formula>
    </cfRule>
    <cfRule type="containsBlanks" dxfId="444" priority="520">
      <formula>LEN(TRIM(L162))=0</formula>
    </cfRule>
  </conditionalFormatting>
  <conditionalFormatting sqref="K162:L162">
    <cfRule type="containsText" dxfId="443" priority="525" operator="containsText" text="Y">
      <formula>NOT(ISERROR(SEARCH("Y",K162)))</formula>
    </cfRule>
    <cfRule type="containsBlanks" dxfId="442" priority="526">
      <formula>LEN(TRIM(K162))=0</formula>
    </cfRule>
  </conditionalFormatting>
  <conditionalFormatting sqref="L162">
    <cfRule type="containsText" dxfId="441" priority="521" operator="containsText" text="Y">
      <formula>NOT(ISERROR(SEARCH("Y",L162)))</formula>
    </cfRule>
    <cfRule type="containsBlanks" dxfId="440" priority="522">
      <formula>LEN(TRIM(L162))=0</formula>
    </cfRule>
  </conditionalFormatting>
  <conditionalFormatting sqref="K39:Q39">
    <cfRule type="containsText" dxfId="439" priority="517" operator="containsText" text="Y">
      <formula>NOT(ISERROR(SEARCH("Y",K39)))</formula>
    </cfRule>
    <cfRule type="containsBlanks" dxfId="438" priority="518">
      <formula>LEN(TRIM(K39))=0</formula>
    </cfRule>
  </conditionalFormatting>
  <conditionalFormatting sqref="K39:Q39">
    <cfRule type="containsText" dxfId="437" priority="515" operator="containsText" text="Y">
      <formula>NOT(ISERROR(SEARCH("Y",K39)))</formula>
    </cfRule>
    <cfRule type="containsBlanks" dxfId="436" priority="516">
      <formula>LEN(TRIM(K39))=0</formula>
    </cfRule>
  </conditionalFormatting>
  <conditionalFormatting sqref="K39:Q39">
    <cfRule type="containsText" dxfId="435" priority="513" operator="containsText" text="Y">
      <formula>NOT(ISERROR(SEARCH("Y",K39)))</formula>
    </cfRule>
    <cfRule type="containsBlanks" dxfId="434" priority="514">
      <formula>LEN(TRIM(K39))=0</formula>
    </cfRule>
  </conditionalFormatting>
  <conditionalFormatting sqref="K40:Q40">
    <cfRule type="containsText" dxfId="433" priority="511" operator="containsText" text="Y">
      <formula>NOT(ISERROR(SEARCH("Y",K40)))</formula>
    </cfRule>
    <cfRule type="containsBlanks" dxfId="432" priority="512">
      <formula>LEN(TRIM(K40))=0</formula>
    </cfRule>
  </conditionalFormatting>
  <conditionalFormatting sqref="K40:Q40">
    <cfRule type="containsText" dxfId="431" priority="509" operator="containsText" text="Y">
      <formula>NOT(ISERROR(SEARCH("Y",K40)))</formula>
    </cfRule>
    <cfRule type="containsBlanks" dxfId="430" priority="510">
      <formula>LEN(TRIM(K40))=0</formula>
    </cfRule>
  </conditionalFormatting>
  <conditionalFormatting sqref="K40:Q40">
    <cfRule type="containsText" dxfId="429" priority="507" operator="containsText" text="Y">
      <formula>NOT(ISERROR(SEARCH("Y",K40)))</formula>
    </cfRule>
    <cfRule type="containsBlanks" dxfId="428" priority="508">
      <formula>LEN(TRIM(K40))=0</formula>
    </cfRule>
  </conditionalFormatting>
  <conditionalFormatting sqref="K41:Q41">
    <cfRule type="containsText" dxfId="427" priority="505" operator="containsText" text="Y">
      <formula>NOT(ISERROR(SEARCH("Y",K41)))</formula>
    </cfRule>
    <cfRule type="containsBlanks" dxfId="426" priority="506">
      <formula>LEN(TRIM(K41))=0</formula>
    </cfRule>
  </conditionalFormatting>
  <conditionalFormatting sqref="K41:Q41">
    <cfRule type="containsText" dxfId="425" priority="503" operator="containsText" text="Y">
      <formula>NOT(ISERROR(SEARCH("Y",K41)))</formula>
    </cfRule>
    <cfRule type="containsBlanks" dxfId="424" priority="504">
      <formula>LEN(TRIM(K41))=0</formula>
    </cfRule>
  </conditionalFormatting>
  <conditionalFormatting sqref="K41:Q41">
    <cfRule type="containsText" dxfId="423" priority="501" operator="containsText" text="Y">
      <formula>NOT(ISERROR(SEARCH("Y",K41)))</formula>
    </cfRule>
    <cfRule type="containsBlanks" dxfId="422" priority="502">
      <formula>LEN(TRIM(K41))=0</formula>
    </cfRule>
  </conditionalFormatting>
  <conditionalFormatting sqref="K52:Q52">
    <cfRule type="containsText" dxfId="421" priority="499" operator="containsText" text="Y">
      <formula>NOT(ISERROR(SEARCH("Y",K52)))</formula>
    </cfRule>
    <cfRule type="containsBlanks" dxfId="420" priority="500">
      <formula>LEN(TRIM(K52))=0</formula>
    </cfRule>
  </conditionalFormatting>
  <conditionalFormatting sqref="K52:Q52">
    <cfRule type="containsText" dxfId="419" priority="497" operator="containsText" text="Y">
      <formula>NOT(ISERROR(SEARCH("Y",K52)))</formula>
    </cfRule>
    <cfRule type="containsBlanks" dxfId="418" priority="498">
      <formula>LEN(TRIM(K52))=0</formula>
    </cfRule>
  </conditionalFormatting>
  <conditionalFormatting sqref="K52:Q52">
    <cfRule type="containsText" dxfId="417" priority="495" operator="containsText" text="Y">
      <formula>NOT(ISERROR(SEARCH("Y",K52)))</formula>
    </cfRule>
    <cfRule type="containsBlanks" dxfId="416" priority="496">
      <formula>LEN(TRIM(K52))=0</formula>
    </cfRule>
  </conditionalFormatting>
  <conditionalFormatting sqref="K62:Q62">
    <cfRule type="containsText" dxfId="415" priority="487" operator="containsText" text="Y">
      <formula>NOT(ISERROR(SEARCH("Y",K62)))</formula>
    </cfRule>
    <cfRule type="containsBlanks" dxfId="414" priority="488">
      <formula>LEN(TRIM(K62))=0</formula>
    </cfRule>
  </conditionalFormatting>
  <conditionalFormatting sqref="K62:Q62">
    <cfRule type="containsText" dxfId="413" priority="485" operator="containsText" text="Y">
      <formula>NOT(ISERROR(SEARCH("Y",K62)))</formula>
    </cfRule>
    <cfRule type="containsBlanks" dxfId="412" priority="486">
      <formula>LEN(TRIM(K62))=0</formula>
    </cfRule>
  </conditionalFormatting>
  <conditionalFormatting sqref="K62:Q62">
    <cfRule type="containsText" dxfId="411" priority="483" operator="containsText" text="Y">
      <formula>NOT(ISERROR(SEARCH("Y",K62)))</formula>
    </cfRule>
    <cfRule type="containsBlanks" dxfId="410" priority="484">
      <formula>LEN(TRIM(K62))=0</formula>
    </cfRule>
  </conditionalFormatting>
  <conditionalFormatting sqref="K89:Q89">
    <cfRule type="containsText" dxfId="409" priority="439" operator="containsText" text="Y">
      <formula>NOT(ISERROR(SEARCH("Y",K89)))</formula>
    </cfRule>
    <cfRule type="containsBlanks" dxfId="408" priority="440">
      <formula>LEN(TRIM(K89))=0</formula>
    </cfRule>
  </conditionalFormatting>
  <conditionalFormatting sqref="K89:Q89">
    <cfRule type="containsText" dxfId="407" priority="437" operator="containsText" text="Y">
      <formula>NOT(ISERROR(SEARCH("Y",K89)))</formula>
    </cfRule>
    <cfRule type="containsBlanks" dxfId="406" priority="438">
      <formula>LEN(TRIM(K89))=0</formula>
    </cfRule>
  </conditionalFormatting>
  <conditionalFormatting sqref="K89:Q89">
    <cfRule type="containsText" dxfId="405" priority="435" operator="containsText" text="Y">
      <formula>NOT(ISERROR(SEARCH("Y",K89)))</formula>
    </cfRule>
    <cfRule type="containsBlanks" dxfId="404" priority="436">
      <formula>LEN(TRIM(K89))=0</formula>
    </cfRule>
  </conditionalFormatting>
  <conditionalFormatting sqref="K100:Q100">
    <cfRule type="containsText" dxfId="403" priority="433" operator="containsText" text="Y">
      <formula>NOT(ISERROR(SEARCH("Y",K100)))</formula>
    </cfRule>
    <cfRule type="containsBlanks" dxfId="402" priority="434">
      <formula>LEN(TRIM(K100))=0</formula>
    </cfRule>
  </conditionalFormatting>
  <conditionalFormatting sqref="K100:Q100">
    <cfRule type="containsText" dxfId="401" priority="431" operator="containsText" text="Y">
      <formula>NOT(ISERROR(SEARCH("Y",K100)))</formula>
    </cfRule>
    <cfRule type="containsBlanks" dxfId="400" priority="432">
      <formula>LEN(TRIM(K100))=0</formula>
    </cfRule>
  </conditionalFormatting>
  <conditionalFormatting sqref="K100:Q100">
    <cfRule type="containsText" dxfId="399" priority="429" operator="containsText" text="Y">
      <formula>NOT(ISERROR(SEARCH("Y",K100)))</formula>
    </cfRule>
    <cfRule type="containsBlanks" dxfId="398" priority="430">
      <formula>LEN(TRIM(K100))=0</formula>
    </cfRule>
  </conditionalFormatting>
  <conditionalFormatting sqref="K101:Q101">
    <cfRule type="containsText" dxfId="397" priority="427" operator="containsText" text="Y">
      <formula>NOT(ISERROR(SEARCH("Y",K101)))</formula>
    </cfRule>
    <cfRule type="containsBlanks" dxfId="396" priority="428">
      <formula>LEN(TRIM(K101))=0</formula>
    </cfRule>
  </conditionalFormatting>
  <conditionalFormatting sqref="K101:Q101">
    <cfRule type="containsText" dxfId="395" priority="425" operator="containsText" text="Y">
      <formula>NOT(ISERROR(SEARCH("Y",K101)))</formula>
    </cfRule>
    <cfRule type="containsBlanks" dxfId="394" priority="426">
      <formula>LEN(TRIM(K101))=0</formula>
    </cfRule>
  </conditionalFormatting>
  <conditionalFormatting sqref="K101:Q101">
    <cfRule type="containsText" dxfId="393" priority="423" operator="containsText" text="Y">
      <formula>NOT(ISERROR(SEARCH("Y",K101)))</formula>
    </cfRule>
    <cfRule type="containsBlanks" dxfId="392" priority="424">
      <formula>LEN(TRIM(K101))=0</formula>
    </cfRule>
  </conditionalFormatting>
  <conditionalFormatting sqref="K109:O109">
    <cfRule type="containsText" dxfId="391" priority="421" operator="containsText" text="Y">
      <formula>NOT(ISERROR(SEARCH("Y",K109)))</formula>
    </cfRule>
    <cfRule type="containsBlanks" dxfId="390" priority="422">
      <formula>LEN(TRIM(K109))=0</formula>
    </cfRule>
  </conditionalFormatting>
  <conditionalFormatting sqref="K109:O109">
    <cfRule type="containsText" dxfId="389" priority="419" operator="containsText" text="Y">
      <formula>NOT(ISERROR(SEARCH("Y",K109)))</formula>
    </cfRule>
    <cfRule type="containsBlanks" dxfId="388" priority="420">
      <formula>LEN(TRIM(K109))=0</formula>
    </cfRule>
  </conditionalFormatting>
  <conditionalFormatting sqref="K109:O109">
    <cfRule type="containsText" dxfId="387" priority="417" operator="containsText" text="Y">
      <formula>NOT(ISERROR(SEARCH("Y",K109)))</formula>
    </cfRule>
    <cfRule type="containsBlanks" dxfId="386" priority="418">
      <formula>LEN(TRIM(K109))=0</formula>
    </cfRule>
  </conditionalFormatting>
  <conditionalFormatting sqref="K125:Q125">
    <cfRule type="containsText" dxfId="385" priority="415" operator="containsText" text="Y">
      <formula>NOT(ISERROR(SEARCH("Y",K125)))</formula>
    </cfRule>
    <cfRule type="containsBlanks" dxfId="384" priority="416">
      <formula>LEN(TRIM(K125))=0</formula>
    </cfRule>
  </conditionalFormatting>
  <conditionalFormatting sqref="K125:Q125">
    <cfRule type="containsText" dxfId="383" priority="413" operator="containsText" text="Y">
      <formula>NOT(ISERROR(SEARCH("Y",K125)))</formula>
    </cfRule>
    <cfRule type="containsBlanks" dxfId="382" priority="414">
      <formula>LEN(TRIM(K125))=0</formula>
    </cfRule>
  </conditionalFormatting>
  <conditionalFormatting sqref="K125:Q125">
    <cfRule type="containsText" dxfId="381" priority="411" operator="containsText" text="Y">
      <formula>NOT(ISERROR(SEARCH("Y",K125)))</formula>
    </cfRule>
    <cfRule type="containsBlanks" dxfId="380" priority="412">
      <formula>LEN(TRIM(K125))=0</formula>
    </cfRule>
  </conditionalFormatting>
  <conditionalFormatting sqref="K126:Q126">
    <cfRule type="containsText" dxfId="379" priority="409" operator="containsText" text="Y">
      <formula>NOT(ISERROR(SEARCH("Y",K126)))</formula>
    </cfRule>
    <cfRule type="containsBlanks" dxfId="378" priority="410">
      <formula>LEN(TRIM(K126))=0</formula>
    </cfRule>
  </conditionalFormatting>
  <conditionalFormatting sqref="K126:Q126">
    <cfRule type="containsText" dxfId="377" priority="407" operator="containsText" text="Y">
      <formula>NOT(ISERROR(SEARCH("Y",K126)))</formula>
    </cfRule>
    <cfRule type="containsBlanks" dxfId="376" priority="408">
      <formula>LEN(TRIM(K126))=0</formula>
    </cfRule>
  </conditionalFormatting>
  <conditionalFormatting sqref="K126:Q126">
    <cfRule type="containsText" dxfId="375" priority="405" operator="containsText" text="Y">
      <formula>NOT(ISERROR(SEARCH("Y",K126)))</formula>
    </cfRule>
    <cfRule type="containsBlanks" dxfId="374" priority="406">
      <formula>LEN(TRIM(K126))=0</formula>
    </cfRule>
  </conditionalFormatting>
  <conditionalFormatting sqref="K133:M133">
    <cfRule type="containsText" dxfId="373" priority="397" operator="containsText" text="Y">
      <formula>NOT(ISERROR(SEARCH("Y",K133)))</formula>
    </cfRule>
    <cfRule type="containsBlanks" dxfId="372" priority="398">
      <formula>LEN(TRIM(K133))=0</formula>
    </cfRule>
  </conditionalFormatting>
  <conditionalFormatting sqref="K133:M133">
    <cfRule type="containsText" dxfId="371" priority="395" operator="containsText" text="Y">
      <formula>NOT(ISERROR(SEARCH("Y",K133)))</formula>
    </cfRule>
    <cfRule type="containsBlanks" dxfId="370" priority="396">
      <formula>LEN(TRIM(K133))=0</formula>
    </cfRule>
  </conditionalFormatting>
  <conditionalFormatting sqref="K133:M133">
    <cfRule type="containsText" dxfId="369" priority="393" operator="containsText" text="Y">
      <formula>NOT(ISERROR(SEARCH("Y",K133)))</formula>
    </cfRule>
    <cfRule type="containsBlanks" dxfId="368" priority="394">
      <formula>LEN(TRIM(K133))=0</formula>
    </cfRule>
  </conditionalFormatting>
  <conditionalFormatting sqref="K137:Q137">
    <cfRule type="containsText" dxfId="367" priority="391" operator="containsText" text="Y">
      <formula>NOT(ISERROR(SEARCH("Y",K137)))</formula>
    </cfRule>
    <cfRule type="containsBlanks" dxfId="366" priority="392">
      <formula>LEN(TRIM(K137))=0</formula>
    </cfRule>
  </conditionalFormatting>
  <conditionalFormatting sqref="K137:Q137">
    <cfRule type="containsText" dxfId="365" priority="389" operator="containsText" text="Y">
      <formula>NOT(ISERROR(SEARCH("Y",K137)))</formula>
    </cfRule>
    <cfRule type="containsBlanks" dxfId="364" priority="390">
      <formula>LEN(TRIM(K137))=0</formula>
    </cfRule>
  </conditionalFormatting>
  <conditionalFormatting sqref="K137:Q137">
    <cfRule type="containsText" dxfId="363" priority="387" operator="containsText" text="Y">
      <formula>NOT(ISERROR(SEARCH("Y",K137)))</formula>
    </cfRule>
    <cfRule type="containsBlanks" dxfId="362" priority="388">
      <formula>LEN(TRIM(K137))=0</formula>
    </cfRule>
  </conditionalFormatting>
  <conditionalFormatting sqref="K138:Q138">
    <cfRule type="containsText" dxfId="361" priority="385" operator="containsText" text="Y">
      <formula>NOT(ISERROR(SEARCH("Y",K138)))</formula>
    </cfRule>
    <cfRule type="containsBlanks" dxfId="360" priority="386">
      <formula>LEN(TRIM(K138))=0</formula>
    </cfRule>
  </conditionalFormatting>
  <conditionalFormatting sqref="K138:Q138">
    <cfRule type="containsText" dxfId="359" priority="383" operator="containsText" text="Y">
      <formula>NOT(ISERROR(SEARCH("Y",K138)))</formula>
    </cfRule>
    <cfRule type="containsBlanks" dxfId="358" priority="384">
      <formula>LEN(TRIM(K138))=0</formula>
    </cfRule>
  </conditionalFormatting>
  <conditionalFormatting sqref="K138:Q138">
    <cfRule type="containsText" dxfId="357" priority="381" operator="containsText" text="Y">
      <formula>NOT(ISERROR(SEARCH("Y",K138)))</formula>
    </cfRule>
    <cfRule type="containsBlanks" dxfId="356" priority="382">
      <formula>LEN(TRIM(K138))=0</formula>
    </cfRule>
  </conditionalFormatting>
  <conditionalFormatting sqref="K139:Q139">
    <cfRule type="containsText" dxfId="355" priority="373" operator="containsText" text="Y">
      <formula>NOT(ISERROR(SEARCH("Y",K139)))</formula>
    </cfRule>
    <cfRule type="containsBlanks" dxfId="354" priority="374">
      <formula>LEN(TRIM(K139))=0</formula>
    </cfRule>
  </conditionalFormatting>
  <conditionalFormatting sqref="K139:Q139">
    <cfRule type="containsText" dxfId="353" priority="371" operator="containsText" text="Y">
      <formula>NOT(ISERROR(SEARCH("Y",K139)))</formula>
    </cfRule>
    <cfRule type="containsBlanks" dxfId="352" priority="372">
      <formula>LEN(TRIM(K139))=0</formula>
    </cfRule>
  </conditionalFormatting>
  <conditionalFormatting sqref="K139:Q139">
    <cfRule type="containsText" dxfId="351" priority="369" operator="containsText" text="Y">
      <formula>NOT(ISERROR(SEARCH("Y",K139)))</formula>
    </cfRule>
    <cfRule type="containsBlanks" dxfId="350" priority="370">
      <formula>LEN(TRIM(K139))=0</formula>
    </cfRule>
  </conditionalFormatting>
  <conditionalFormatting sqref="L151:Q152">
    <cfRule type="containsText" dxfId="349" priority="361" operator="containsText" text="Y">
      <formula>NOT(ISERROR(SEARCH("Y",L151)))</formula>
    </cfRule>
    <cfRule type="containsBlanks" dxfId="348" priority="362">
      <formula>LEN(TRIM(L151))=0</formula>
    </cfRule>
  </conditionalFormatting>
  <conditionalFormatting sqref="L151:Q152">
    <cfRule type="containsText" dxfId="347" priority="359" operator="containsText" text="Y">
      <formula>NOT(ISERROR(SEARCH("Y",L151)))</formula>
    </cfRule>
    <cfRule type="containsBlanks" dxfId="346" priority="360">
      <formula>LEN(TRIM(L151))=0</formula>
    </cfRule>
  </conditionalFormatting>
  <conditionalFormatting sqref="L151:Q152">
    <cfRule type="containsText" dxfId="345" priority="357" operator="containsText" text="Y">
      <formula>NOT(ISERROR(SEARCH("Y",L151)))</formula>
    </cfRule>
    <cfRule type="containsBlanks" dxfId="344" priority="358">
      <formula>LEN(TRIM(L151))=0</formula>
    </cfRule>
  </conditionalFormatting>
  <conditionalFormatting sqref="K155:Q155">
    <cfRule type="containsText" dxfId="343" priority="349" operator="containsText" text="Y">
      <formula>NOT(ISERROR(SEARCH("Y",K155)))</formula>
    </cfRule>
    <cfRule type="containsBlanks" dxfId="342" priority="350">
      <formula>LEN(TRIM(K155))=0</formula>
    </cfRule>
  </conditionalFormatting>
  <conditionalFormatting sqref="K155:Q155">
    <cfRule type="containsText" dxfId="341" priority="347" operator="containsText" text="Y">
      <formula>NOT(ISERROR(SEARCH("Y",K155)))</formula>
    </cfRule>
    <cfRule type="containsBlanks" dxfId="340" priority="348">
      <formula>LEN(TRIM(K155))=0</formula>
    </cfRule>
  </conditionalFormatting>
  <conditionalFormatting sqref="K155:Q155">
    <cfRule type="containsText" dxfId="339" priority="345" operator="containsText" text="Y">
      <formula>NOT(ISERROR(SEARCH("Y",K155)))</formula>
    </cfRule>
    <cfRule type="containsBlanks" dxfId="338" priority="346">
      <formula>LEN(TRIM(K155))=0</formula>
    </cfRule>
  </conditionalFormatting>
  <conditionalFormatting sqref="K167">
    <cfRule type="containsText" dxfId="337" priority="343" operator="containsText" text="Y">
      <formula>NOT(ISERROR(SEARCH("Y",K167)))</formula>
    </cfRule>
    <cfRule type="containsBlanks" dxfId="336" priority="344">
      <formula>LEN(TRIM(K167))=0</formula>
    </cfRule>
  </conditionalFormatting>
  <conditionalFormatting sqref="K167">
    <cfRule type="containsText" dxfId="335" priority="341" operator="containsText" text="Y">
      <formula>NOT(ISERROR(SEARCH("Y",K167)))</formula>
    </cfRule>
    <cfRule type="containsBlanks" dxfId="334" priority="342">
      <formula>LEN(TRIM(K167))=0</formula>
    </cfRule>
  </conditionalFormatting>
  <conditionalFormatting sqref="K167">
    <cfRule type="containsText" dxfId="333" priority="339" operator="containsText" text="Y">
      <formula>NOT(ISERROR(SEARCH("Y",K167)))</formula>
    </cfRule>
    <cfRule type="containsBlanks" dxfId="332" priority="340">
      <formula>LEN(TRIM(K167))=0</formula>
    </cfRule>
  </conditionalFormatting>
  <conditionalFormatting sqref="K195:M195">
    <cfRule type="containsText" dxfId="331" priority="337" operator="containsText" text="Y">
      <formula>NOT(ISERROR(SEARCH("Y",K195)))</formula>
    </cfRule>
    <cfRule type="containsBlanks" dxfId="330" priority="338">
      <formula>LEN(TRIM(K195))=0</formula>
    </cfRule>
  </conditionalFormatting>
  <conditionalFormatting sqref="K195:M195">
    <cfRule type="containsText" dxfId="329" priority="335" operator="containsText" text="Y">
      <formula>NOT(ISERROR(SEARCH("Y",K195)))</formula>
    </cfRule>
    <cfRule type="containsBlanks" dxfId="328" priority="336">
      <formula>LEN(TRIM(K195))=0</formula>
    </cfRule>
  </conditionalFormatting>
  <conditionalFormatting sqref="K195:M195">
    <cfRule type="containsText" dxfId="327" priority="333" operator="containsText" text="Y">
      <formula>NOT(ISERROR(SEARCH("Y",K195)))</formula>
    </cfRule>
    <cfRule type="containsBlanks" dxfId="326" priority="334">
      <formula>LEN(TRIM(K195))=0</formula>
    </cfRule>
  </conditionalFormatting>
  <conditionalFormatting sqref="K197:M198">
    <cfRule type="containsText" dxfId="325" priority="331" operator="containsText" text="Y">
      <formula>NOT(ISERROR(SEARCH("Y",K197)))</formula>
    </cfRule>
    <cfRule type="containsBlanks" dxfId="324" priority="332">
      <formula>LEN(TRIM(K197))=0</formula>
    </cfRule>
  </conditionalFormatting>
  <conditionalFormatting sqref="K197:M198">
    <cfRule type="containsText" dxfId="323" priority="329" operator="containsText" text="Y">
      <formula>NOT(ISERROR(SEARCH("Y",K197)))</formula>
    </cfRule>
    <cfRule type="containsBlanks" dxfId="322" priority="330">
      <formula>LEN(TRIM(K197))=0</formula>
    </cfRule>
  </conditionalFormatting>
  <conditionalFormatting sqref="K197:M198">
    <cfRule type="containsText" dxfId="321" priority="327" operator="containsText" text="Y">
      <formula>NOT(ISERROR(SEARCH("Y",K197)))</formula>
    </cfRule>
    <cfRule type="containsBlanks" dxfId="320" priority="328">
      <formula>LEN(TRIM(K197))=0</formula>
    </cfRule>
  </conditionalFormatting>
  <conditionalFormatting sqref="K210:M210">
    <cfRule type="containsText" dxfId="319" priority="325" operator="containsText" text="Y">
      <formula>NOT(ISERROR(SEARCH("Y",K210)))</formula>
    </cfRule>
    <cfRule type="containsBlanks" dxfId="318" priority="326">
      <formula>LEN(TRIM(K210))=0</formula>
    </cfRule>
  </conditionalFormatting>
  <conditionalFormatting sqref="K210:M210">
    <cfRule type="containsText" dxfId="317" priority="323" operator="containsText" text="Y">
      <formula>NOT(ISERROR(SEARCH("Y",K210)))</formula>
    </cfRule>
    <cfRule type="containsBlanks" dxfId="316" priority="324">
      <formula>LEN(TRIM(K210))=0</formula>
    </cfRule>
  </conditionalFormatting>
  <conditionalFormatting sqref="K210:M210">
    <cfRule type="containsText" dxfId="315" priority="321" operator="containsText" text="Y">
      <formula>NOT(ISERROR(SEARCH("Y",K210)))</formula>
    </cfRule>
    <cfRule type="containsBlanks" dxfId="314" priority="322">
      <formula>LEN(TRIM(K210))=0</formula>
    </cfRule>
  </conditionalFormatting>
  <conditionalFormatting sqref="K212:M212">
    <cfRule type="containsText" dxfId="313" priority="319" operator="containsText" text="Y">
      <formula>NOT(ISERROR(SEARCH("Y",K212)))</formula>
    </cfRule>
    <cfRule type="containsBlanks" dxfId="312" priority="320">
      <formula>LEN(TRIM(K212))=0</formula>
    </cfRule>
  </conditionalFormatting>
  <conditionalFormatting sqref="K212:M212">
    <cfRule type="containsText" dxfId="311" priority="317" operator="containsText" text="Y">
      <formula>NOT(ISERROR(SEARCH("Y",K212)))</formula>
    </cfRule>
    <cfRule type="containsBlanks" dxfId="310" priority="318">
      <formula>LEN(TRIM(K212))=0</formula>
    </cfRule>
  </conditionalFormatting>
  <conditionalFormatting sqref="K212:M212">
    <cfRule type="containsText" dxfId="309" priority="315" operator="containsText" text="Y">
      <formula>NOT(ISERROR(SEARCH("Y",K212)))</formula>
    </cfRule>
    <cfRule type="containsBlanks" dxfId="308" priority="316">
      <formula>LEN(TRIM(K212))=0</formula>
    </cfRule>
  </conditionalFormatting>
  <conditionalFormatting sqref="N133:Q133">
    <cfRule type="containsText" dxfId="307" priority="313" operator="containsText" text="Y">
      <formula>NOT(ISERROR(SEARCH("Y",N133)))</formula>
    </cfRule>
    <cfRule type="containsBlanks" dxfId="306" priority="314">
      <formula>LEN(TRIM(N133))=0</formula>
    </cfRule>
  </conditionalFormatting>
  <conditionalFormatting sqref="N133:Q133">
    <cfRule type="containsText" dxfId="305" priority="311" operator="containsText" text="Y">
      <formula>NOT(ISERROR(SEARCH("Y",N133)))</formula>
    </cfRule>
    <cfRule type="containsBlanks" dxfId="304" priority="312">
      <formula>LEN(TRIM(N133))=0</formula>
    </cfRule>
  </conditionalFormatting>
  <conditionalFormatting sqref="N133:Q133">
    <cfRule type="containsText" dxfId="303" priority="309" operator="containsText" text="Y">
      <formula>NOT(ISERROR(SEARCH("Y",N133)))</formula>
    </cfRule>
    <cfRule type="containsBlanks" dxfId="302" priority="310">
      <formula>LEN(TRIM(N133))=0</formula>
    </cfRule>
  </conditionalFormatting>
  <conditionalFormatting sqref="N195:Q195">
    <cfRule type="containsText" dxfId="301" priority="295" operator="containsText" text="Y">
      <formula>NOT(ISERROR(SEARCH("Y",N195)))</formula>
    </cfRule>
    <cfRule type="containsBlanks" dxfId="300" priority="296">
      <formula>LEN(TRIM(N195))=0</formula>
    </cfRule>
  </conditionalFormatting>
  <conditionalFormatting sqref="N195:Q195">
    <cfRule type="containsText" dxfId="299" priority="293" operator="containsText" text="Y">
      <formula>NOT(ISERROR(SEARCH("Y",N195)))</formula>
    </cfRule>
    <cfRule type="containsBlanks" dxfId="298" priority="294">
      <formula>LEN(TRIM(N195))=0</formula>
    </cfRule>
  </conditionalFormatting>
  <conditionalFormatting sqref="N195:Q195">
    <cfRule type="containsText" dxfId="297" priority="291" operator="containsText" text="Y">
      <formula>NOT(ISERROR(SEARCH("Y",N195)))</formula>
    </cfRule>
    <cfRule type="containsBlanks" dxfId="296" priority="292">
      <formula>LEN(TRIM(N195))=0</formula>
    </cfRule>
  </conditionalFormatting>
  <conditionalFormatting sqref="N197:Q198">
    <cfRule type="containsText" dxfId="295" priority="289" operator="containsText" text="Y">
      <formula>NOT(ISERROR(SEARCH("Y",N197)))</formula>
    </cfRule>
    <cfRule type="containsBlanks" dxfId="294" priority="290">
      <formula>LEN(TRIM(N197))=0</formula>
    </cfRule>
  </conditionalFormatting>
  <conditionalFormatting sqref="N197:Q198">
    <cfRule type="containsText" dxfId="293" priority="287" operator="containsText" text="Y">
      <formula>NOT(ISERROR(SEARCH("Y",N197)))</formula>
    </cfRule>
    <cfRule type="containsBlanks" dxfId="292" priority="288">
      <formula>LEN(TRIM(N197))=0</formula>
    </cfRule>
  </conditionalFormatting>
  <conditionalFormatting sqref="N197:Q198">
    <cfRule type="containsText" dxfId="291" priority="285" operator="containsText" text="Y">
      <formula>NOT(ISERROR(SEARCH("Y",N197)))</formula>
    </cfRule>
    <cfRule type="containsBlanks" dxfId="290" priority="286">
      <formula>LEN(TRIM(N197))=0</formula>
    </cfRule>
  </conditionalFormatting>
  <conditionalFormatting sqref="N210:Q210">
    <cfRule type="containsText" dxfId="289" priority="283" operator="containsText" text="Y">
      <formula>NOT(ISERROR(SEARCH("Y",N210)))</formula>
    </cfRule>
    <cfRule type="containsBlanks" dxfId="288" priority="284">
      <formula>LEN(TRIM(N210))=0</formula>
    </cfRule>
  </conditionalFormatting>
  <conditionalFormatting sqref="N210:Q210">
    <cfRule type="containsText" dxfId="287" priority="281" operator="containsText" text="Y">
      <formula>NOT(ISERROR(SEARCH("Y",N210)))</formula>
    </cfRule>
    <cfRule type="containsBlanks" dxfId="286" priority="282">
      <formula>LEN(TRIM(N210))=0</formula>
    </cfRule>
  </conditionalFormatting>
  <conditionalFormatting sqref="N210:Q210">
    <cfRule type="containsText" dxfId="285" priority="279" operator="containsText" text="Y">
      <formula>NOT(ISERROR(SEARCH("Y",N210)))</formula>
    </cfRule>
    <cfRule type="containsBlanks" dxfId="284" priority="280">
      <formula>LEN(TRIM(N210))=0</formula>
    </cfRule>
  </conditionalFormatting>
  <conditionalFormatting sqref="N212:Q212">
    <cfRule type="containsText" dxfId="283" priority="277" operator="containsText" text="Y">
      <formula>NOT(ISERROR(SEARCH("Y",N212)))</formula>
    </cfRule>
    <cfRule type="containsBlanks" dxfId="282" priority="278">
      <formula>LEN(TRIM(N212))=0</formula>
    </cfRule>
  </conditionalFormatting>
  <conditionalFormatting sqref="N212:Q212">
    <cfRule type="containsText" dxfId="281" priority="275" operator="containsText" text="Y">
      <formula>NOT(ISERROR(SEARCH("Y",N212)))</formula>
    </cfRule>
    <cfRule type="containsBlanks" dxfId="280" priority="276">
      <formula>LEN(TRIM(N212))=0</formula>
    </cfRule>
  </conditionalFormatting>
  <conditionalFormatting sqref="N212:Q212">
    <cfRule type="containsText" dxfId="279" priority="273" operator="containsText" text="Y">
      <formula>NOT(ISERROR(SEARCH("Y",N212)))</formula>
    </cfRule>
    <cfRule type="containsBlanks" dxfId="278" priority="274">
      <formula>LEN(TRIM(N212))=0</formula>
    </cfRule>
  </conditionalFormatting>
  <conditionalFormatting sqref="N31">
    <cfRule type="containsText" dxfId="277" priority="271" operator="containsText" text="Y">
      <formula>NOT(ISERROR(SEARCH("Y",N31)))</formula>
    </cfRule>
    <cfRule type="containsBlanks" dxfId="276" priority="272">
      <formula>LEN(TRIM(N31))=0</formula>
    </cfRule>
  </conditionalFormatting>
  <conditionalFormatting sqref="N31">
    <cfRule type="containsText" dxfId="275" priority="269" operator="containsText" text="Y">
      <formula>NOT(ISERROR(SEARCH("Y",N31)))</formula>
    </cfRule>
    <cfRule type="containsBlanks" dxfId="274" priority="270">
      <formula>LEN(TRIM(N31))=0</formula>
    </cfRule>
  </conditionalFormatting>
  <conditionalFormatting sqref="O31">
    <cfRule type="containsText" dxfId="273" priority="267" operator="containsText" text="Y">
      <formula>NOT(ISERROR(SEARCH("Y",O31)))</formula>
    </cfRule>
    <cfRule type="containsBlanks" dxfId="272" priority="268">
      <formula>LEN(TRIM(O31))=0</formula>
    </cfRule>
  </conditionalFormatting>
  <conditionalFormatting sqref="O31">
    <cfRule type="containsText" dxfId="271" priority="265" operator="containsText" text="Y">
      <formula>NOT(ISERROR(SEARCH("Y",O31)))</formula>
    </cfRule>
    <cfRule type="containsBlanks" dxfId="270" priority="266">
      <formula>LEN(TRIM(O31))=0</formula>
    </cfRule>
  </conditionalFormatting>
  <conditionalFormatting sqref="O31">
    <cfRule type="containsText" dxfId="269" priority="263" operator="containsText" text="Y">
      <formula>NOT(ISERROR(SEARCH("Y",O31)))</formula>
    </cfRule>
    <cfRule type="containsBlanks" dxfId="268" priority="264">
      <formula>LEN(TRIM(O31))=0</formula>
    </cfRule>
  </conditionalFormatting>
  <conditionalFormatting sqref="O215">
    <cfRule type="containsText" dxfId="267" priority="261" operator="containsText" text="Y">
      <formula>NOT(ISERROR(SEARCH("Y",O215)))</formula>
    </cfRule>
    <cfRule type="containsBlanks" dxfId="266" priority="262">
      <formula>LEN(TRIM(O215))=0</formula>
    </cfRule>
  </conditionalFormatting>
  <conditionalFormatting sqref="O215">
    <cfRule type="containsText" dxfId="265" priority="259" operator="containsText" text="Y">
      <formula>NOT(ISERROR(SEARCH("Y",O215)))</formula>
    </cfRule>
    <cfRule type="containsBlanks" dxfId="264" priority="260">
      <formula>LEN(TRIM(O215))=0</formula>
    </cfRule>
  </conditionalFormatting>
  <conditionalFormatting sqref="K203:Q203">
    <cfRule type="containsText" dxfId="263" priority="257" operator="containsText" text="Y">
      <formula>NOT(ISERROR(SEARCH("Y",K203)))</formula>
    </cfRule>
    <cfRule type="containsBlanks" dxfId="262" priority="258">
      <formula>LEN(TRIM(K203))=0</formula>
    </cfRule>
  </conditionalFormatting>
  <conditionalFormatting sqref="L102:Q102">
    <cfRule type="containsText" dxfId="261" priority="255" operator="containsText" text="Y">
      <formula>NOT(ISERROR(SEARCH("Y",L102)))</formula>
    </cfRule>
    <cfRule type="containsBlanks" dxfId="260" priority="256">
      <formula>LEN(TRIM(L102))=0</formula>
    </cfRule>
  </conditionalFormatting>
  <conditionalFormatting sqref="M162:Q162">
    <cfRule type="containsText" dxfId="259" priority="253" operator="containsText" text="Y">
      <formula>NOT(ISERROR(SEARCH("Y",M162)))</formula>
    </cfRule>
    <cfRule type="containsBlanks" dxfId="258" priority="254">
      <formula>LEN(TRIM(M162))=0</formula>
    </cfRule>
  </conditionalFormatting>
  <conditionalFormatting sqref="P117">
    <cfRule type="containsText" dxfId="257" priority="251" operator="containsText" text="Y">
      <formula>NOT(ISERROR(SEARCH("Y",P117)))</formula>
    </cfRule>
    <cfRule type="containsBlanks" dxfId="256" priority="252">
      <formula>LEN(TRIM(P117))=0</formula>
    </cfRule>
  </conditionalFormatting>
  <conditionalFormatting sqref="Q117">
    <cfRule type="containsText" dxfId="255" priority="249" operator="containsText" text="Y">
      <formula>NOT(ISERROR(SEARCH("Y",Q117)))</formula>
    </cfRule>
    <cfRule type="containsBlanks" dxfId="254" priority="250">
      <formula>LEN(TRIM(Q117))=0</formula>
    </cfRule>
  </conditionalFormatting>
  <conditionalFormatting sqref="P160">
    <cfRule type="containsText" dxfId="253" priority="247" operator="containsText" text="Y">
      <formula>NOT(ISERROR(SEARCH("Y",P160)))</formula>
    </cfRule>
    <cfRule type="containsBlanks" dxfId="252" priority="248">
      <formula>LEN(TRIM(P160))=0</formula>
    </cfRule>
  </conditionalFormatting>
  <conditionalFormatting sqref="Q160">
    <cfRule type="containsText" dxfId="251" priority="245" operator="containsText" text="Y">
      <formula>NOT(ISERROR(SEARCH("Y",Q160)))</formula>
    </cfRule>
    <cfRule type="containsBlanks" dxfId="250" priority="246">
      <formula>LEN(TRIM(Q160))=0</formula>
    </cfRule>
  </conditionalFormatting>
  <conditionalFormatting sqref="P189">
    <cfRule type="containsText" dxfId="249" priority="243" operator="containsText" text="Y">
      <formula>NOT(ISERROR(SEARCH("Y",P189)))</formula>
    </cfRule>
    <cfRule type="containsBlanks" dxfId="248" priority="244">
      <formula>LEN(TRIM(P189))=0</formula>
    </cfRule>
  </conditionalFormatting>
  <conditionalFormatting sqref="Q189">
    <cfRule type="containsText" dxfId="247" priority="241" operator="containsText" text="Y">
      <formula>NOT(ISERROR(SEARCH("Y",Q189)))</formula>
    </cfRule>
    <cfRule type="containsBlanks" dxfId="246" priority="242">
      <formula>LEN(TRIM(Q189))=0</formula>
    </cfRule>
  </conditionalFormatting>
  <conditionalFormatting sqref="N113">
    <cfRule type="containsText" dxfId="245" priority="239" operator="containsText" text="Y">
      <formula>NOT(ISERROR(SEARCH("Y",N113)))</formula>
    </cfRule>
    <cfRule type="containsBlanks" dxfId="244" priority="240">
      <formula>LEN(TRIM(N113))=0</formula>
    </cfRule>
  </conditionalFormatting>
  <conditionalFormatting sqref="N208">
    <cfRule type="containsText" dxfId="243" priority="237" operator="containsText" text="Y">
      <formula>NOT(ISERROR(SEARCH("Y",N208)))</formula>
    </cfRule>
    <cfRule type="containsBlanks" dxfId="242" priority="238">
      <formula>LEN(TRIM(N208))=0</formula>
    </cfRule>
  </conditionalFormatting>
  <conditionalFormatting sqref="N208">
    <cfRule type="containsText" dxfId="241" priority="235" operator="containsText" text="Y">
      <formula>NOT(ISERROR(SEARCH("Y",N208)))</formula>
    </cfRule>
    <cfRule type="containsBlanks" dxfId="240" priority="236">
      <formula>LEN(TRIM(N208))=0</formula>
    </cfRule>
  </conditionalFormatting>
  <conditionalFormatting sqref="N209">
    <cfRule type="containsText" dxfId="239" priority="233" operator="containsText" text="Y">
      <formula>NOT(ISERROR(SEARCH("Y",N209)))</formula>
    </cfRule>
    <cfRule type="containsBlanks" dxfId="238" priority="234">
      <formula>LEN(TRIM(N209))=0</formula>
    </cfRule>
  </conditionalFormatting>
  <conditionalFormatting sqref="N209">
    <cfRule type="containsText" dxfId="237" priority="231" operator="containsText" text="Y">
      <formula>NOT(ISERROR(SEARCH("Y",N209)))</formula>
    </cfRule>
    <cfRule type="containsBlanks" dxfId="236" priority="232">
      <formula>LEN(TRIM(N209))=0</formula>
    </cfRule>
  </conditionalFormatting>
  <conditionalFormatting sqref="P208">
    <cfRule type="containsText" dxfId="235" priority="229" operator="containsText" text="Y">
      <formula>NOT(ISERROR(SEARCH("Y",P208)))</formula>
    </cfRule>
    <cfRule type="containsBlanks" dxfId="234" priority="230">
      <formula>LEN(TRIM(P208))=0</formula>
    </cfRule>
  </conditionalFormatting>
  <conditionalFormatting sqref="Q208">
    <cfRule type="containsText" dxfId="233" priority="227" operator="containsText" text="Y">
      <formula>NOT(ISERROR(SEARCH("Y",Q208)))</formula>
    </cfRule>
    <cfRule type="containsBlanks" dxfId="232" priority="228">
      <formula>LEN(TRIM(Q208))=0</formula>
    </cfRule>
  </conditionalFormatting>
  <conditionalFormatting sqref="P209">
    <cfRule type="containsText" dxfId="231" priority="225" operator="containsText" text="Y">
      <formula>NOT(ISERROR(SEARCH("Y",P209)))</formula>
    </cfRule>
    <cfRule type="containsBlanks" dxfId="230" priority="226">
      <formula>LEN(TRIM(P209))=0</formula>
    </cfRule>
  </conditionalFormatting>
  <conditionalFormatting sqref="Q209">
    <cfRule type="containsText" dxfId="229" priority="223" operator="containsText" text="Y">
      <formula>NOT(ISERROR(SEARCH("Y",Q209)))</formula>
    </cfRule>
    <cfRule type="containsBlanks" dxfId="228" priority="224">
      <formula>LEN(TRIM(Q209))=0</formula>
    </cfRule>
  </conditionalFormatting>
  <conditionalFormatting sqref="L60:Q60">
    <cfRule type="containsText" dxfId="227" priority="221" operator="containsText" text="Y">
      <formula>NOT(ISERROR(SEARCH("Y",L60)))</formula>
    </cfRule>
    <cfRule type="containsBlanks" dxfId="226" priority="222">
      <formula>LEN(TRIM(L60))=0</formula>
    </cfRule>
  </conditionalFormatting>
  <conditionalFormatting sqref="L60:Q60">
    <cfRule type="containsText" dxfId="225" priority="219" operator="containsText" text="Y">
      <formula>NOT(ISERROR(SEARCH("Y",L60)))</formula>
    </cfRule>
    <cfRule type="containsBlanks" dxfId="224" priority="220">
      <formula>LEN(TRIM(L60))=0</formula>
    </cfRule>
  </conditionalFormatting>
  <conditionalFormatting sqref="P63">
    <cfRule type="containsText" dxfId="223" priority="217" operator="containsText" text="Y">
      <formula>NOT(ISERROR(SEARCH("Y",P63)))</formula>
    </cfRule>
    <cfRule type="containsBlanks" dxfId="222" priority="218">
      <formula>LEN(TRIM(P63))=0</formula>
    </cfRule>
  </conditionalFormatting>
  <conditionalFormatting sqref="Q63">
    <cfRule type="containsText" dxfId="221" priority="215" operator="containsText" text="Y">
      <formula>NOT(ISERROR(SEARCH("Y",Q63)))</formula>
    </cfRule>
    <cfRule type="containsBlanks" dxfId="220" priority="216">
      <formula>LEN(TRIM(Q63))=0</formula>
    </cfRule>
  </conditionalFormatting>
  <conditionalFormatting sqref="P136">
    <cfRule type="containsText" dxfId="219" priority="213" operator="containsText" text="Y">
      <formula>NOT(ISERROR(SEARCH("Y",P136)))</formula>
    </cfRule>
    <cfRule type="containsBlanks" dxfId="218" priority="214">
      <formula>LEN(TRIM(P136))=0</formula>
    </cfRule>
  </conditionalFormatting>
  <conditionalFormatting sqref="Q136">
    <cfRule type="containsText" dxfId="217" priority="211" operator="containsText" text="Y">
      <formula>NOT(ISERROR(SEARCH("Y",Q136)))</formula>
    </cfRule>
    <cfRule type="containsBlanks" dxfId="216" priority="212">
      <formula>LEN(TRIM(Q136))=0</formula>
    </cfRule>
  </conditionalFormatting>
  <conditionalFormatting sqref="P161">
    <cfRule type="containsText" dxfId="215" priority="209" operator="containsText" text="Y">
      <formula>NOT(ISERROR(SEARCH("Y",P161)))</formula>
    </cfRule>
    <cfRule type="containsBlanks" dxfId="214" priority="210">
      <formula>LEN(TRIM(P161))=0</formula>
    </cfRule>
  </conditionalFormatting>
  <conditionalFormatting sqref="Q161">
    <cfRule type="containsText" dxfId="213" priority="207" operator="containsText" text="Y">
      <formula>NOT(ISERROR(SEARCH("Y",Q161)))</formula>
    </cfRule>
    <cfRule type="containsBlanks" dxfId="212" priority="208">
      <formula>LEN(TRIM(Q161))=0</formula>
    </cfRule>
  </conditionalFormatting>
  <conditionalFormatting sqref="P188">
    <cfRule type="containsText" dxfId="211" priority="205" operator="containsText" text="Y">
      <formula>NOT(ISERROR(SEARCH("Y",P188)))</formula>
    </cfRule>
    <cfRule type="containsBlanks" dxfId="210" priority="206">
      <formula>LEN(TRIM(P188))=0</formula>
    </cfRule>
  </conditionalFormatting>
  <conditionalFormatting sqref="Q188">
    <cfRule type="containsText" dxfId="209" priority="203" operator="containsText" text="Y">
      <formula>NOT(ISERROR(SEARCH("Y",Q188)))</formula>
    </cfRule>
    <cfRule type="containsBlanks" dxfId="208" priority="204">
      <formula>LEN(TRIM(Q188))=0</formula>
    </cfRule>
  </conditionalFormatting>
  <conditionalFormatting sqref="N206">
    <cfRule type="containsText" dxfId="207" priority="201" operator="containsText" text="Y">
      <formula>NOT(ISERROR(SEARCH("Y",N206)))</formula>
    </cfRule>
    <cfRule type="containsBlanks" dxfId="206" priority="202">
      <formula>LEN(TRIM(N206))=0</formula>
    </cfRule>
  </conditionalFormatting>
  <conditionalFormatting sqref="N206">
    <cfRule type="containsText" dxfId="205" priority="199" operator="containsText" text="Y">
      <formula>NOT(ISERROR(SEARCH("Y",N206)))</formula>
    </cfRule>
    <cfRule type="containsBlanks" dxfId="204" priority="200">
      <formula>LEN(TRIM(N206))=0</formula>
    </cfRule>
  </conditionalFormatting>
  <conditionalFormatting sqref="P206">
    <cfRule type="containsText" dxfId="203" priority="193" operator="containsText" text="Y">
      <formula>NOT(ISERROR(SEARCH("Y",P206)))</formula>
    </cfRule>
    <cfRule type="containsBlanks" dxfId="202" priority="194">
      <formula>LEN(TRIM(P206))=0</formula>
    </cfRule>
  </conditionalFormatting>
  <conditionalFormatting sqref="P206">
    <cfRule type="containsText" dxfId="201" priority="191" operator="containsText" text="Y">
      <formula>NOT(ISERROR(SEARCH("Y",P206)))</formula>
    </cfRule>
    <cfRule type="containsBlanks" dxfId="200" priority="192">
      <formula>LEN(TRIM(P206))=0</formula>
    </cfRule>
  </conditionalFormatting>
  <conditionalFormatting sqref="Q206">
    <cfRule type="containsText" dxfId="199" priority="189" operator="containsText" text="Y">
      <formula>NOT(ISERROR(SEARCH("Y",Q206)))</formula>
    </cfRule>
    <cfRule type="containsBlanks" dxfId="198" priority="190">
      <formula>LEN(TRIM(Q206))=0</formula>
    </cfRule>
  </conditionalFormatting>
  <conditionalFormatting sqref="Q206">
    <cfRule type="containsText" dxfId="197" priority="187" operator="containsText" text="Y">
      <formula>NOT(ISERROR(SEARCH("Y",Q206)))</formula>
    </cfRule>
    <cfRule type="containsBlanks" dxfId="196" priority="188">
      <formula>LEN(TRIM(Q206))=0</formula>
    </cfRule>
  </conditionalFormatting>
  <conditionalFormatting sqref="N186">
    <cfRule type="containsText" dxfId="195" priority="185" operator="containsText" text="Y">
      <formula>NOT(ISERROR(SEARCH("Y",N186)))</formula>
    </cfRule>
    <cfRule type="containsBlanks" dxfId="194" priority="186">
      <formula>LEN(TRIM(N186))=0</formula>
    </cfRule>
  </conditionalFormatting>
  <conditionalFormatting sqref="N186">
    <cfRule type="containsText" dxfId="193" priority="183" operator="containsText" text="Y">
      <formula>NOT(ISERROR(SEARCH("Y",N186)))</formula>
    </cfRule>
    <cfRule type="containsBlanks" dxfId="192" priority="184">
      <formula>LEN(TRIM(N186))=0</formula>
    </cfRule>
  </conditionalFormatting>
  <conditionalFormatting sqref="P186">
    <cfRule type="containsText" dxfId="191" priority="181" operator="containsText" text="Y">
      <formula>NOT(ISERROR(SEARCH("Y",P186)))</formula>
    </cfRule>
    <cfRule type="containsBlanks" dxfId="190" priority="182">
      <formula>LEN(TRIM(P186))=0</formula>
    </cfRule>
  </conditionalFormatting>
  <conditionalFormatting sqref="P186">
    <cfRule type="containsText" dxfId="189" priority="179" operator="containsText" text="Y">
      <formula>NOT(ISERROR(SEARCH("Y",P186)))</formula>
    </cfRule>
    <cfRule type="containsBlanks" dxfId="188" priority="180">
      <formula>LEN(TRIM(P186))=0</formula>
    </cfRule>
  </conditionalFormatting>
  <conditionalFormatting sqref="Q186">
    <cfRule type="containsText" dxfId="187" priority="177" operator="containsText" text="Y">
      <formula>NOT(ISERROR(SEARCH("Y",Q186)))</formula>
    </cfRule>
    <cfRule type="containsBlanks" dxfId="186" priority="178">
      <formula>LEN(TRIM(Q186))=0</formula>
    </cfRule>
  </conditionalFormatting>
  <conditionalFormatting sqref="Q186">
    <cfRule type="containsText" dxfId="185" priority="175" operator="containsText" text="Y">
      <formula>NOT(ISERROR(SEARCH("Y",Q186)))</formula>
    </cfRule>
    <cfRule type="containsBlanks" dxfId="184" priority="176">
      <formula>LEN(TRIM(Q186))=0</formula>
    </cfRule>
  </conditionalFormatting>
  <conditionalFormatting sqref="N177">
    <cfRule type="containsText" dxfId="183" priority="173" operator="containsText" text="Y">
      <formula>NOT(ISERROR(SEARCH("Y",N177)))</formula>
    </cfRule>
    <cfRule type="containsBlanks" dxfId="182" priority="174">
      <formula>LEN(TRIM(N177))=0</formula>
    </cfRule>
  </conditionalFormatting>
  <conditionalFormatting sqref="N177">
    <cfRule type="containsText" dxfId="181" priority="171" operator="containsText" text="Y">
      <formula>NOT(ISERROR(SEARCH("Y",N177)))</formula>
    </cfRule>
    <cfRule type="containsBlanks" dxfId="180" priority="172">
      <formula>LEN(TRIM(N177))=0</formula>
    </cfRule>
  </conditionalFormatting>
  <conditionalFormatting sqref="P177">
    <cfRule type="containsText" dxfId="179" priority="169" operator="containsText" text="Y">
      <formula>NOT(ISERROR(SEARCH("Y",P177)))</formula>
    </cfRule>
    <cfRule type="containsBlanks" dxfId="178" priority="170">
      <formula>LEN(TRIM(P177))=0</formula>
    </cfRule>
  </conditionalFormatting>
  <conditionalFormatting sqref="P177">
    <cfRule type="containsText" dxfId="177" priority="167" operator="containsText" text="Y">
      <formula>NOT(ISERROR(SEARCH("Y",P177)))</formula>
    </cfRule>
    <cfRule type="containsBlanks" dxfId="176" priority="168">
      <formula>LEN(TRIM(P177))=0</formula>
    </cfRule>
  </conditionalFormatting>
  <conditionalFormatting sqref="Q177">
    <cfRule type="containsText" dxfId="175" priority="165" operator="containsText" text="Y">
      <formula>NOT(ISERROR(SEARCH("Y",Q177)))</formula>
    </cfRule>
    <cfRule type="containsBlanks" dxfId="174" priority="166">
      <formula>LEN(TRIM(Q177))=0</formula>
    </cfRule>
  </conditionalFormatting>
  <conditionalFormatting sqref="Q177">
    <cfRule type="containsText" dxfId="173" priority="163" operator="containsText" text="Y">
      <formula>NOT(ISERROR(SEARCH("Y",Q177)))</formula>
    </cfRule>
    <cfRule type="containsBlanks" dxfId="172" priority="164">
      <formula>LEN(TRIM(Q177))=0</formula>
    </cfRule>
  </conditionalFormatting>
  <conditionalFormatting sqref="N178">
    <cfRule type="containsText" dxfId="171" priority="161" operator="containsText" text="Y">
      <formula>NOT(ISERROR(SEARCH("Y",N178)))</formula>
    </cfRule>
    <cfRule type="containsBlanks" dxfId="170" priority="162">
      <formula>LEN(TRIM(N178))=0</formula>
    </cfRule>
  </conditionalFormatting>
  <conditionalFormatting sqref="N178">
    <cfRule type="containsText" dxfId="169" priority="159" operator="containsText" text="Y">
      <formula>NOT(ISERROR(SEARCH("Y",N178)))</formula>
    </cfRule>
    <cfRule type="containsBlanks" dxfId="168" priority="160">
      <formula>LEN(TRIM(N178))=0</formula>
    </cfRule>
  </conditionalFormatting>
  <conditionalFormatting sqref="P177">
    <cfRule type="containsText" dxfId="167" priority="157" operator="containsText" text="Y">
      <formula>NOT(ISERROR(SEARCH("Y",P177)))</formula>
    </cfRule>
    <cfRule type="containsBlanks" dxfId="166" priority="158">
      <formula>LEN(TRIM(P177))=0</formula>
    </cfRule>
  </conditionalFormatting>
  <conditionalFormatting sqref="P177">
    <cfRule type="containsText" dxfId="165" priority="155" operator="containsText" text="Y">
      <formula>NOT(ISERROR(SEARCH("Y",P177)))</formula>
    </cfRule>
    <cfRule type="containsBlanks" dxfId="164" priority="156">
      <formula>LEN(TRIM(P177))=0</formula>
    </cfRule>
  </conditionalFormatting>
  <conditionalFormatting sqref="P178">
    <cfRule type="containsText" dxfId="163" priority="153" operator="containsText" text="Y">
      <formula>NOT(ISERROR(SEARCH("Y",P178)))</formula>
    </cfRule>
    <cfRule type="containsBlanks" dxfId="162" priority="154">
      <formula>LEN(TRIM(P178))=0</formula>
    </cfRule>
  </conditionalFormatting>
  <conditionalFormatting sqref="P178">
    <cfRule type="containsText" dxfId="161" priority="151" operator="containsText" text="Y">
      <formula>NOT(ISERROR(SEARCH("Y",P178)))</formula>
    </cfRule>
    <cfRule type="containsBlanks" dxfId="160" priority="152">
      <formula>LEN(TRIM(P178))=0</formula>
    </cfRule>
  </conditionalFormatting>
  <conditionalFormatting sqref="Q177">
    <cfRule type="containsText" dxfId="159" priority="149" operator="containsText" text="Y">
      <formula>NOT(ISERROR(SEARCH("Y",Q177)))</formula>
    </cfRule>
    <cfRule type="containsBlanks" dxfId="158" priority="150">
      <formula>LEN(TRIM(Q177))=0</formula>
    </cfRule>
  </conditionalFormatting>
  <conditionalFormatting sqref="Q177">
    <cfRule type="containsText" dxfId="157" priority="147" operator="containsText" text="Y">
      <formula>NOT(ISERROR(SEARCH("Y",Q177)))</formula>
    </cfRule>
    <cfRule type="containsBlanks" dxfId="156" priority="148">
      <formula>LEN(TRIM(Q177))=0</formula>
    </cfRule>
  </conditionalFormatting>
  <conditionalFormatting sqref="Q178">
    <cfRule type="containsText" dxfId="155" priority="145" operator="containsText" text="Y">
      <formula>NOT(ISERROR(SEARCH("Y",Q178)))</formula>
    </cfRule>
    <cfRule type="containsBlanks" dxfId="154" priority="146">
      <formula>LEN(TRIM(Q178))=0</formula>
    </cfRule>
  </conditionalFormatting>
  <conditionalFormatting sqref="Q178">
    <cfRule type="containsText" dxfId="153" priority="143" operator="containsText" text="Y">
      <formula>NOT(ISERROR(SEARCH("Y",Q178)))</formula>
    </cfRule>
    <cfRule type="containsBlanks" dxfId="152" priority="144">
      <formula>LEN(TRIM(Q178))=0</formula>
    </cfRule>
  </conditionalFormatting>
  <conditionalFormatting sqref="N86">
    <cfRule type="containsText" dxfId="151" priority="141" operator="containsText" text="Y">
      <formula>NOT(ISERROR(SEARCH("Y",N86)))</formula>
    </cfRule>
    <cfRule type="containsBlanks" dxfId="150" priority="142">
      <formula>LEN(TRIM(N86))=0</formula>
    </cfRule>
  </conditionalFormatting>
  <conditionalFormatting sqref="N86">
    <cfRule type="containsText" dxfId="149" priority="139" operator="containsText" text="Y">
      <formula>NOT(ISERROR(SEARCH("Y",N86)))</formula>
    </cfRule>
    <cfRule type="containsBlanks" dxfId="148" priority="140">
      <formula>LEN(TRIM(N86))=0</formula>
    </cfRule>
  </conditionalFormatting>
  <conditionalFormatting sqref="N86">
    <cfRule type="containsText" dxfId="147" priority="137" operator="containsText" text="Y">
      <formula>NOT(ISERROR(SEARCH("Y",N86)))</formula>
    </cfRule>
    <cfRule type="containsBlanks" dxfId="146" priority="138">
      <formula>LEN(TRIM(N86))=0</formula>
    </cfRule>
  </conditionalFormatting>
  <conditionalFormatting sqref="N86">
    <cfRule type="containsText" dxfId="145" priority="135" operator="containsText" text="Y">
      <formula>NOT(ISERROR(SEARCH("Y",N86)))</formula>
    </cfRule>
    <cfRule type="containsBlanks" dxfId="144" priority="136">
      <formula>LEN(TRIM(N86))=0</formula>
    </cfRule>
  </conditionalFormatting>
  <conditionalFormatting sqref="P86">
    <cfRule type="containsText" dxfId="143" priority="133" operator="containsText" text="Y">
      <formula>NOT(ISERROR(SEARCH("Y",P86)))</formula>
    </cfRule>
    <cfRule type="containsBlanks" dxfId="142" priority="134">
      <formula>LEN(TRIM(P86))=0</formula>
    </cfRule>
  </conditionalFormatting>
  <conditionalFormatting sqref="P86">
    <cfRule type="containsText" dxfId="141" priority="131" operator="containsText" text="Y">
      <formula>NOT(ISERROR(SEARCH("Y",P86)))</formula>
    </cfRule>
    <cfRule type="containsBlanks" dxfId="140" priority="132">
      <formula>LEN(TRIM(P86))=0</formula>
    </cfRule>
  </conditionalFormatting>
  <conditionalFormatting sqref="P86">
    <cfRule type="containsText" dxfId="139" priority="129" operator="containsText" text="Y">
      <formula>NOT(ISERROR(SEARCH("Y",P86)))</formula>
    </cfRule>
    <cfRule type="containsBlanks" dxfId="138" priority="130">
      <formula>LEN(TRIM(P86))=0</formula>
    </cfRule>
  </conditionalFormatting>
  <conditionalFormatting sqref="P86">
    <cfRule type="containsText" dxfId="137" priority="127" operator="containsText" text="Y">
      <formula>NOT(ISERROR(SEARCH("Y",P86)))</formula>
    </cfRule>
    <cfRule type="containsBlanks" dxfId="136" priority="128">
      <formula>LEN(TRIM(P86))=0</formula>
    </cfRule>
  </conditionalFormatting>
  <conditionalFormatting sqref="Q86">
    <cfRule type="containsText" dxfId="135" priority="125" operator="containsText" text="Y">
      <formula>NOT(ISERROR(SEARCH("Y",Q86)))</formula>
    </cfRule>
    <cfRule type="containsBlanks" dxfId="134" priority="126">
      <formula>LEN(TRIM(Q86))=0</formula>
    </cfRule>
  </conditionalFormatting>
  <conditionalFormatting sqref="Q86">
    <cfRule type="containsText" dxfId="133" priority="123" operator="containsText" text="Y">
      <formula>NOT(ISERROR(SEARCH("Y",Q86)))</formula>
    </cfRule>
    <cfRule type="containsBlanks" dxfId="132" priority="124">
      <formula>LEN(TRIM(Q86))=0</formula>
    </cfRule>
  </conditionalFormatting>
  <conditionalFormatting sqref="Q86">
    <cfRule type="containsText" dxfId="131" priority="121" operator="containsText" text="Y">
      <formula>NOT(ISERROR(SEARCH("Y",Q86)))</formula>
    </cfRule>
    <cfRule type="containsBlanks" dxfId="130" priority="122">
      <formula>LEN(TRIM(Q86))=0</formula>
    </cfRule>
  </conditionalFormatting>
  <conditionalFormatting sqref="Q86">
    <cfRule type="containsText" dxfId="129" priority="119" operator="containsText" text="Y">
      <formula>NOT(ISERROR(SEARCH("Y",Q86)))</formula>
    </cfRule>
    <cfRule type="containsBlanks" dxfId="128" priority="120">
      <formula>LEN(TRIM(Q86))=0</formula>
    </cfRule>
  </conditionalFormatting>
  <conditionalFormatting sqref="N99">
    <cfRule type="containsText" dxfId="127" priority="117" operator="containsText" text="Y">
      <formula>NOT(ISERROR(SEARCH("Y",N99)))</formula>
    </cfRule>
    <cfRule type="containsBlanks" dxfId="126" priority="118">
      <formula>LEN(TRIM(N99))=0</formula>
    </cfRule>
  </conditionalFormatting>
  <conditionalFormatting sqref="N99">
    <cfRule type="containsText" dxfId="125" priority="115" operator="containsText" text="Y">
      <formula>NOT(ISERROR(SEARCH("Y",N99)))</formula>
    </cfRule>
    <cfRule type="containsBlanks" dxfId="124" priority="116">
      <formula>LEN(TRIM(N99))=0</formula>
    </cfRule>
  </conditionalFormatting>
  <conditionalFormatting sqref="N99">
    <cfRule type="containsText" dxfId="123" priority="113" operator="containsText" text="Y">
      <formula>NOT(ISERROR(SEARCH("Y",N99)))</formula>
    </cfRule>
    <cfRule type="containsBlanks" dxfId="122" priority="114">
      <formula>LEN(TRIM(N99))=0</formula>
    </cfRule>
  </conditionalFormatting>
  <conditionalFormatting sqref="N99">
    <cfRule type="containsText" dxfId="121" priority="111" operator="containsText" text="Y">
      <formula>NOT(ISERROR(SEARCH("Y",N99)))</formula>
    </cfRule>
    <cfRule type="containsBlanks" dxfId="120" priority="112">
      <formula>LEN(TRIM(N99))=0</formula>
    </cfRule>
  </conditionalFormatting>
  <conditionalFormatting sqref="P99">
    <cfRule type="containsText" dxfId="119" priority="109" operator="containsText" text="Y">
      <formula>NOT(ISERROR(SEARCH("Y",P99)))</formula>
    </cfRule>
    <cfRule type="containsBlanks" dxfId="118" priority="110">
      <formula>LEN(TRIM(P99))=0</formula>
    </cfRule>
  </conditionalFormatting>
  <conditionalFormatting sqref="P99">
    <cfRule type="containsText" dxfId="117" priority="107" operator="containsText" text="Y">
      <formula>NOT(ISERROR(SEARCH("Y",P99)))</formula>
    </cfRule>
    <cfRule type="containsBlanks" dxfId="116" priority="108">
      <formula>LEN(TRIM(P99))=0</formula>
    </cfRule>
  </conditionalFormatting>
  <conditionalFormatting sqref="P99">
    <cfRule type="containsText" dxfId="115" priority="105" operator="containsText" text="Y">
      <formula>NOT(ISERROR(SEARCH("Y",P99)))</formula>
    </cfRule>
    <cfRule type="containsBlanks" dxfId="114" priority="106">
      <formula>LEN(TRIM(P99))=0</formula>
    </cfRule>
  </conditionalFormatting>
  <conditionalFormatting sqref="P99">
    <cfRule type="containsText" dxfId="113" priority="103" operator="containsText" text="Y">
      <formula>NOT(ISERROR(SEARCH("Y",P99)))</formula>
    </cfRule>
    <cfRule type="containsBlanks" dxfId="112" priority="104">
      <formula>LEN(TRIM(P99))=0</formula>
    </cfRule>
  </conditionalFormatting>
  <conditionalFormatting sqref="Q99">
    <cfRule type="containsText" dxfId="111" priority="101" operator="containsText" text="Y">
      <formula>NOT(ISERROR(SEARCH("Y",Q99)))</formula>
    </cfRule>
    <cfRule type="containsBlanks" dxfId="110" priority="102">
      <formula>LEN(TRIM(Q99))=0</formula>
    </cfRule>
  </conditionalFormatting>
  <conditionalFormatting sqref="Q99">
    <cfRule type="containsText" dxfId="109" priority="99" operator="containsText" text="Y">
      <formula>NOT(ISERROR(SEARCH("Y",Q99)))</formula>
    </cfRule>
    <cfRule type="containsBlanks" dxfId="108" priority="100">
      <formula>LEN(TRIM(Q99))=0</formula>
    </cfRule>
  </conditionalFormatting>
  <conditionalFormatting sqref="Q99">
    <cfRule type="containsText" dxfId="107" priority="97" operator="containsText" text="Y">
      <formula>NOT(ISERROR(SEARCH("Y",Q99)))</formula>
    </cfRule>
    <cfRule type="containsBlanks" dxfId="106" priority="98">
      <formula>LEN(TRIM(Q99))=0</formula>
    </cfRule>
  </conditionalFormatting>
  <conditionalFormatting sqref="Q99">
    <cfRule type="containsText" dxfId="105" priority="95" operator="containsText" text="Y">
      <formula>NOT(ISERROR(SEARCH("Y",Q99)))</formula>
    </cfRule>
    <cfRule type="containsBlanks" dxfId="104" priority="96">
      <formula>LEN(TRIM(Q99))=0</formula>
    </cfRule>
  </conditionalFormatting>
  <conditionalFormatting sqref="P115">
    <cfRule type="containsText" dxfId="103" priority="93" operator="containsText" text="Y">
      <formula>NOT(ISERROR(SEARCH("Y",P115)))</formula>
    </cfRule>
    <cfRule type="containsBlanks" dxfId="102" priority="94">
      <formula>LEN(TRIM(P115))=0</formula>
    </cfRule>
  </conditionalFormatting>
  <conditionalFormatting sqref="Q115">
    <cfRule type="containsText" dxfId="101" priority="91" operator="containsText" text="Y">
      <formula>NOT(ISERROR(SEARCH("Y",Q115)))</formula>
    </cfRule>
    <cfRule type="containsBlanks" dxfId="100" priority="92">
      <formula>LEN(TRIM(Q115))=0</formula>
    </cfRule>
  </conditionalFormatting>
  <conditionalFormatting sqref="P79">
    <cfRule type="containsText" dxfId="99" priority="89" operator="containsText" text="Y">
      <formula>NOT(ISERROR(SEARCH("Y",P79)))</formula>
    </cfRule>
    <cfRule type="containsBlanks" dxfId="98" priority="90">
      <formula>LEN(TRIM(P79))=0</formula>
    </cfRule>
  </conditionalFormatting>
  <conditionalFormatting sqref="Q79">
    <cfRule type="containsText" dxfId="97" priority="87" operator="containsText" text="Y">
      <formula>NOT(ISERROR(SEARCH("Y",Q79)))</formula>
    </cfRule>
    <cfRule type="containsBlanks" dxfId="96" priority="88">
      <formula>LEN(TRIM(Q79))=0</formula>
    </cfRule>
  </conditionalFormatting>
  <conditionalFormatting sqref="P109">
    <cfRule type="containsText" dxfId="95" priority="85" operator="containsText" text="Y">
      <formula>NOT(ISERROR(SEARCH("Y",P109)))</formula>
    </cfRule>
    <cfRule type="containsBlanks" dxfId="94" priority="86">
      <formula>LEN(TRIM(P109))=0</formula>
    </cfRule>
  </conditionalFormatting>
  <conditionalFormatting sqref="P109">
    <cfRule type="containsText" dxfId="93" priority="83" operator="containsText" text="Y">
      <formula>NOT(ISERROR(SEARCH("Y",P109)))</formula>
    </cfRule>
    <cfRule type="containsBlanks" dxfId="92" priority="84">
      <formula>LEN(TRIM(P109))=0</formula>
    </cfRule>
  </conditionalFormatting>
  <conditionalFormatting sqref="Q109">
    <cfRule type="containsText" dxfId="91" priority="81" operator="containsText" text="Y">
      <formula>NOT(ISERROR(SEARCH("Y",Q109)))</formula>
    </cfRule>
    <cfRule type="containsBlanks" dxfId="90" priority="82">
      <formula>LEN(TRIM(Q109))=0</formula>
    </cfRule>
  </conditionalFormatting>
  <conditionalFormatting sqref="Q109">
    <cfRule type="containsText" dxfId="89" priority="79" operator="containsText" text="Y">
      <formula>NOT(ISERROR(SEARCH("Y",Q109)))</formula>
    </cfRule>
    <cfRule type="containsBlanks" dxfId="88" priority="80">
      <formula>LEN(TRIM(Q109))=0</formula>
    </cfRule>
  </conditionalFormatting>
  <conditionalFormatting sqref="P110">
    <cfRule type="containsText" dxfId="87" priority="77" operator="containsText" text="Y">
      <formula>NOT(ISERROR(SEARCH("Y",P110)))</formula>
    </cfRule>
    <cfRule type="containsBlanks" dxfId="86" priority="78">
      <formula>LEN(TRIM(P110))=0</formula>
    </cfRule>
  </conditionalFormatting>
  <conditionalFormatting sqref="Q110">
    <cfRule type="containsText" dxfId="85" priority="75" operator="containsText" text="Y">
      <formula>NOT(ISERROR(SEARCH("Y",Q110)))</formula>
    </cfRule>
    <cfRule type="containsBlanks" dxfId="84" priority="76">
      <formula>LEN(TRIM(Q110))=0</formula>
    </cfRule>
  </conditionalFormatting>
  <conditionalFormatting sqref="P116">
    <cfRule type="containsText" dxfId="83" priority="73" operator="containsText" text="Y">
      <formula>NOT(ISERROR(SEARCH("Y",P116)))</formula>
    </cfRule>
    <cfRule type="containsBlanks" dxfId="82" priority="74">
      <formula>LEN(TRIM(P116))=0</formula>
    </cfRule>
  </conditionalFormatting>
  <conditionalFormatting sqref="Q116">
    <cfRule type="containsText" dxfId="81" priority="71" operator="containsText" text="Y">
      <formula>NOT(ISERROR(SEARCH("Y",Q116)))</formula>
    </cfRule>
    <cfRule type="containsBlanks" dxfId="80" priority="72">
      <formula>LEN(TRIM(Q116))=0</formula>
    </cfRule>
  </conditionalFormatting>
  <conditionalFormatting sqref="P199">
    <cfRule type="containsText" dxfId="79" priority="69" operator="containsText" text="Y">
      <formula>NOT(ISERROR(SEARCH("Y",P199)))</formula>
    </cfRule>
    <cfRule type="containsBlanks" dxfId="78" priority="70">
      <formula>LEN(TRIM(P199))=0</formula>
    </cfRule>
  </conditionalFormatting>
  <conditionalFormatting sqref="Q199">
    <cfRule type="containsText" dxfId="77" priority="67" operator="containsText" text="Y">
      <formula>NOT(ISERROR(SEARCH("Y",Q199)))</formula>
    </cfRule>
    <cfRule type="containsBlanks" dxfId="76" priority="68">
      <formula>LEN(TRIM(Q199))=0</formula>
    </cfRule>
  </conditionalFormatting>
  <conditionalFormatting sqref="P200">
    <cfRule type="containsText" dxfId="75" priority="65" operator="containsText" text="Y">
      <formula>NOT(ISERROR(SEARCH("Y",P200)))</formula>
    </cfRule>
    <cfRule type="containsBlanks" dxfId="74" priority="66">
      <formula>LEN(TRIM(P200))=0</formula>
    </cfRule>
  </conditionalFormatting>
  <conditionalFormatting sqref="Q200">
    <cfRule type="containsText" dxfId="73" priority="63" operator="containsText" text="Y">
      <formula>NOT(ISERROR(SEARCH("Y",Q200)))</formula>
    </cfRule>
    <cfRule type="containsBlanks" dxfId="72" priority="64">
      <formula>LEN(TRIM(Q200))=0</formula>
    </cfRule>
  </conditionalFormatting>
  <conditionalFormatting sqref="N56:Q56">
    <cfRule type="containsText" dxfId="71" priority="61" operator="containsText" text="Y">
      <formula>NOT(ISERROR(SEARCH("Y",N56)))</formula>
    </cfRule>
    <cfRule type="containsBlanks" dxfId="70" priority="62">
      <formula>LEN(TRIM(N56))=0</formula>
    </cfRule>
  </conditionalFormatting>
  <conditionalFormatting sqref="N56:Q56">
    <cfRule type="containsText" dxfId="69" priority="59" operator="containsText" text="Y">
      <formula>NOT(ISERROR(SEARCH("Y",N56)))</formula>
    </cfRule>
    <cfRule type="containsBlanks" dxfId="68" priority="60">
      <formula>LEN(TRIM(N56))=0</formula>
    </cfRule>
  </conditionalFormatting>
  <conditionalFormatting sqref="N56:Q56">
    <cfRule type="containsText" dxfId="67" priority="57" operator="containsText" text="Y">
      <formula>NOT(ISERROR(SEARCH("Y",N56)))</formula>
    </cfRule>
    <cfRule type="containsBlanks" dxfId="66" priority="58">
      <formula>LEN(TRIM(N56))=0</formula>
    </cfRule>
  </conditionalFormatting>
  <conditionalFormatting sqref="N58:Q58">
    <cfRule type="containsText" dxfId="65" priority="55" operator="containsText" text="Y">
      <formula>NOT(ISERROR(SEARCH("Y",N58)))</formula>
    </cfRule>
    <cfRule type="containsBlanks" dxfId="64" priority="56">
      <formula>LEN(TRIM(N58))=0</formula>
    </cfRule>
  </conditionalFormatting>
  <conditionalFormatting sqref="N58:Q58">
    <cfRule type="containsText" dxfId="63" priority="53" operator="containsText" text="Y">
      <formula>NOT(ISERROR(SEARCH("Y",N58)))</formula>
    </cfRule>
    <cfRule type="containsBlanks" dxfId="62" priority="54">
      <formula>LEN(TRIM(N58))=0</formula>
    </cfRule>
  </conditionalFormatting>
  <conditionalFormatting sqref="N58:Q58">
    <cfRule type="containsText" dxfId="61" priority="51" operator="containsText" text="Y">
      <formula>NOT(ISERROR(SEARCH("Y",N58)))</formula>
    </cfRule>
    <cfRule type="containsBlanks" dxfId="60" priority="52">
      <formula>LEN(TRIM(N58))=0</formula>
    </cfRule>
  </conditionalFormatting>
  <conditionalFormatting sqref="N107:Q107">
    <cfRule type="containsText" dxfId="59" priority="49" operator="containsText" text="Y">
      <formula>NOT(ISERROR(SEARCH("Y",N107)))</formula>
    </cfRule>
    <cfRule type="containsBlanks" dxfId="58" priority="50">
      <formula>LEN(TRIM(N107))=0</formula>
    </cfRule>
  </conditionalFormatting>
  <conditionalFormatting sqref="N107:Q107">
    <cfRule type="containsText" dxfId="57" priority="47" operator="containsText" text="Y">
      <formula>NOT(ISERROR(SEARCH("Y",N107)))</formula>
    </cfRule>
    <cfRule type="containsBlanks" dxfId="56" priority="48">
      <formula>LEN(TRIM(N107))=0</formula>
    </cfRule>
  </conditionalFormatting>
  <conditionalFormatting sqref="N107:Q107">
    <cfRule type="containsText" dxfId="55" priority="45" operator="containsText" text="Y">
      <formula>NOT(ISERROR(SEARCH("Y",N107)))</formula>
    </cfRule>
    <cfRule type="containsBlanks" dxfId="54" priority="46">
      <formula>LEN(TRIM(N107))=0</formula>
    </cfRule>
  </conditionalFormatting>
  <conditionalFormatting sqref="N124:Q124">
    <cfRule type="containsText" dxfId="53" priority="43" operator="containsText" text="Y">
      <formula>NOT(ISERROR(SEARCH("Y",N124)))</formula>
    </cfRule>
    <cfRule type="containsBlanks" dxfId="52" priority="44">
      <formula>LEN(TRIM(N124))=0</formula>
    </cfRule>
  </conditionalFormatting>
  <conditionalFormatting sqref="N124:Q124">
    <cfRule type="containsText" dxfId="51" priority="41" operator="containsText" text="Y">
      <formula>NOT(ISERROR(SEARCH("Y",N124)))</formula>
    </cfRule>
    <cfRule type="containsBlanks" dxfId="50" priority="42">
      <formula>LEN(TRIM(N124))=0</formula>
    </cfRule>
  </conditionalFormatting>
  <conditionalFormatting sqref="N124:Q124">
    <cfRule type="containsText" dxfId="49" priority="39" operator="containsText" text="Y">
      <formula>NOT(ISERROR(SEARCH("Y",N124)))</formula>
    </cfRule>
    <cfRule type="containsBlanks" dxfId="48" priority="40">
      <formula>LEN(TRIM(N124))=0</formula>
    </cfRule>
  </conditionalFormatting>
  <conditionalFormatting sqref="K81:Q81">
    <cfRule type="containsText" dxfId="47" priority="37" operator="containsText" text="Y">
      <formula>NOT(ISERROR(SEARCH("Y",K81)))</formula>
    </cfRule>
    <cfRule type="containsBlanks" dxfId="46" priority="38">
      <formula>LEN(TRIM(K81))=0</formula>
    </cfRule>
  </conditionalFormatting>
  <conditionalFormatting sqref="K82:Q82">
    <cfRule type="containsText" dxfId="45" priority="35" operator="containsText" text="Y">
      <formula>NOT(ISERROR(SEARCH("Y",K82)))</formula>
    </cfRule>
    <cfRule type="containsBlanks" dxfId="44" priority="36">
      <formula>LEN(TRIM(K82))=0</formula>
    </cfRule>
  </conditionalFormatting>
  <conditionalFormatting sqref="K83:Q83">
    <cfRule type="containsText" dxfId="43" priority="33" operator="containsText" text="Y">
      <formula>NOT(ISERROR(SEARCH("Y",K83)))</formula>
    </cfRule>
    <cfRule type="containsBlanks" dxfId="42" priority="34">
      <formula>LEN(TRIM(K83))=0</formula>
    </cfRule>
  </conditionalFormatting>
  <conditionalFormatting sqref="K84:Q84">
    <cfRule type="containsText" dxfId="41" priority="31" operator="containsText" text="Y">
      <formula>NOT(ISERROR(SEARCH("Y",K84)))</formula>
    </cfRule>
    <cfRule type="containsBlanks" dxfId="40" priority="32">
      <formula>LEN(TRIM(K84))=0</formula>
    </cfRule>
  </conditionalFormatting>
  <conditionalFormatting sqref="K85:Q85">
    <cfRule type="containsText" dxfId="39" priority="29" operator="containsText" text="Y">
      <formula>NOT(ISERROR(SEARCH("Y",K85)))</formula>
    </cfRule>
    <cfRule type="containsBlanks" dxfId="38" priority="30">
      <formula>LEN(TRIM(K85))=0</formula>
    </cfRule>
  </conditionalFormatting>
  <conditionalFormatting sqref="L167:Q167">
    <cfRule type="containsText" dxfId="37" priority="27" operator="containsText" text="Y">
      <formula>NOT(ISERROR(SEARCH("Y",L167)))</formula>
    </cfRule>
    <cfRule type="containsBlanks" dxfId="36" priority="28">
      <formula>LEN(TRIM(L167))=0</formula>
    </cfRule>
  </conditionalFormatting>
  <conditionalFormatting sqref="L167:Q167">
    <cfRule type="containsText" dxfId="35" priority="25" operator="containsText" text="Y">
      <formula>NOT(ISERROR(SEARCH("Y",L167)))</formula>
    </cfRule>
    <cfRule type="containsBlanks" dxfId="34" priority="26">
      <formula>LEN(TRIM(L167))=0</formula>
    </cfRule>
  </conditionalFormatting>
  <conditionalFormatting sqref="L167:Q167">
    <cfRule type="containsText" dxfId="33" priority="23" operator="containsText" text="Y">
      <formula>NOT(ISERROR(SEARCH("Y",L167)))</formula>
    </cfRule>
    <cfRule type="containsBlanks" dxfId="32" priority="24">
      <formula>LEN(TRIM(L167))=0</formula>
    </cfRule>
  </conditionalFormatting>
  <conditionalFormatting sqref="M141:M147">
    <cfRule type="containsText" dxfId="31" priority="21" operator="containsText" text="Y">
      <formula>NOT(ISERROR(SEARCH("Y",M141)))</formula>
    </cfRule>
    <cfRule type="containsBlanks" dxfId="30" priority="22">
      <formula>LEN(TRIM(M141))=0</formula>
    </cfRule>
  </conditionalFormatting>
  <conditionalFormatting sqref="L141:L147">
    <cfRule type="containsText" dxfId="29" priority="19" operator="containsText" text="Y">
      <formula>NOT(ISERROR(SEARCH("Y",L141)))</formula>
    </cfRule>
    <cfRule type="containsBlanks" dxfId="28" priority="20">
      <formula>LEN(TRIM(L141))=0</formula>
    </cfRule>
  </conditionalFormatting>
  <conditionalFormatting sqref="L141:L147">
    <cfRule type="containsText" dxfId="27" priority="17" operator="containsText" text="Y">
      <formula>NOT(ISERROR(SEARCH("Y",L141)))</formula>
    </cfRule>
    <cfRule type="containsBlanks" dxfId="26" priority="18">
      <formula>LEN(TRIM(L141))=0</formula>
    </cfRule>
  </conditionalFormatting>
  <conditionalFormatting sqref="L141:L147">
    <cfRule type="containsText" dxfId="25" priority="15" operator="containsText" text="Y">
      <formula>NOT(ISERROR(SEARCH("Y",L141)))</formula>
    </cfRule>
    <cfRule type="containsBlanks" dxfId="24" priority="16">
      <formula>LEN(TRIM(L141))=0</formula>
    </cfRule>
  </conditionalFormatting>
  <conditionalFormatting sqref="L141:L147">
    <cfRule type="containsText" dxfId="23" priority="13" operator="containsText" text="Y">
      <formula>NOT(ISERROR(SEARCH("Y",L141)))</formula>
    </cfRule>
    <cfRule type="containsBlanks" dxfId="22" priority="14">
      <formula>LEN(TRIM(L141))=0</formula>
    </cfRule>
  </conditionalFormatting>
  <conditionalFormatting sqref="K149:Q150">
    <cfRule type="containsText" dxfId="21" priority="11" operator="containsText" text="Y">
      <formula>NOT(ISERROR(SEARCH("Y",K149)))</formula>
    </cfRule>
    <cfRule type="containsBlanks" dxfId="20" priority="12">
      <formula>LEN(TRIM(K149))=0</formula>
    </cfRule>
  </conditionalFormatting>
  <conditionalFormatting sqref="M149:M150">
    <cfRule type="containsText" dxfId="19" priority="9" operator="containsText" text="Y">
      <formula>NOT(ISERROR(SEARCH("Y",M149)))</formula>
    </cfRule>
    <cfRule type="containsBlanks" dxfId="18" priority="10">
      <formula>LEN(TRIM(M149))=0</formula>
    </cfRule>
  </conditionalFormatting>
  <conditionalFormatting sqref="L149:L150">
    <cfRule type="containsText" dxfId="17" priority="7" operator="containsText" text="Y">
      <formula>NOT(ISERROR(SEARCH("Y",L149)))</formula>
    </cfRule>
    <cfRule type="containsBlanks" dxfId="16" priority="8">
      <formula>LEN(TRIM(L149))=0</formula>
    </cfRule>
  </conditionalFormatting>
  <conditionalFormatting sqref="L149:L150">
    <cfRule type="containsText" dxfId="15" priority="5" operator="containsText" text="Y">
      <formula>NOT(ISERROR(SEARCH("Y",L149)))</formula>
    </cfRule>
    <cfRule type="containsBlanks" dxfId="14" priority="6">
      <formula>LEN(TRIM(L149))=0</formula>
    </cfRule>
  </conditionalFormatting>
  <conditionalFormatting sqref="L149:L150">
    <cfRule type="containsText" dxfId="13" priority="3" operator="containsText" text="Y">
      <formula>NOT(ISERROR(SEARCH("Y",L149)))</formula>
    </cfRule>
    <cfRule type="containsBlanks" dxfId="12" priority="4">
      <formula>LEN(TRIM(L149))=0</formula>
    </cfRule>
  </conditionalFormatting>
  <conditionalFormatting sqref="L149:L150">
    <cfRule type="containsText" dxfId="11" priority="1" operator="containsText" text="Y">
      <formula>NOT(ISERROR(SEARCH("Y",L149)))</formula>
    </cfRule>
    <cfRule type="containsBlanks" dxfId="10" priority="2">
      <formula>LEN(TRIM(L149))=0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'D:\emids Technologies\Document Library - Quality - Delivery Assurance\01. DA Review &amp; Facilitation\DA Review Plans and Reports\2019\10 - Oct''2019\[DA Review Plan - October2019.xlsx]Data Validation'!#REF!</xm:f>
          </x14:formula1>
          <xm:sqref>C229 C18</xm:sqref>
        </x14:dataValidation>
        <x14:dataValidation type="list" allowBlank="1" showInputMessage="1" showErrorMessage="1" xr:uid="{00000000-0002-0000-0100-000001000000}">
          <x14:formula1>
            <xm:f>'General guidelines'!$E$2:$E$18</xm:f>
          </x14:formula1>
          <xm:sqref>C19:C228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9"/>
  <sheetViews>
    <sheetView showGridLines="0" workbookViewId="0">
      <selection activeCell="E14" sqref="E14"/>
    </sheetView>
  </sheetViews>
  <sheetFormatPr defaultColWidth="8.7109375" defaultRowHeight="12.75" x14ac:dyDescent="0.25"/>
  <cols>
    <col min="1" max="1" width="5.140625" style="3" customWidth="1"/>
    <col min="2" max="2" width="14.85546875" style="3" bestFit="1" customWidth="1"/>
    <col min="3" max="3" width="26.5703125" style="2" bestFit="1" customWidth="1"/>
    <col min="4" max="4" width="8.42578125" style="3" bestFit="1" customWidth="1"/>
    <col min="5" max="5" width="28.28515625" style="5" bestFit="1" customWidth="1"/>
    <col min="6" max="6" width="10" style="3" bestFit="1" customWidth="1"/>
    <col min="7" max="7" width="51.42578125" style="4" bestFit="1" customWidth="1"/>
    <col min="8" max="8" width="32.140625" style="3" bestFit="1" customWidth="1"/>
    <col min="9" max="16384" width="8.7109375" style="2"/>
  </cols>
  <sheetData>
    <row r="1" spans="1:8" s="5" customFormat="1" ht="25.5" x14ac:dyDescent="0.25">
      <c r="A1" s="25" t="s">
        <v>492</v>
      </c>
      <c r="B1" s="25" t="s">
        <v>491</v>
      </c>
      <c r="C1" s="27" t="s">
        <v>490</v>
      </c>
      <c r="D1" s="25" t="s">
        <v>489</v>
      </c>
      <c r="E1" s="27" t="s">
        <v>488</v>
      </c>
      <c r="F1" s="25" t="s">
        <v>487</v>
      </c>
      <c r="G1" s="26" t="s">
        <v>486</v>
      </c>
      <c r="H1" s="25" t="s">
        <v>485</v>
      </c>
    </row>
    <row r="2" spans="1:8" x14ac:dyDescent="0.25">
      <c r="A2" s="6">
        <v>1</v>
      </c>
      <c r="B2" s="6" t="s">
        <v>3</v>
      </c>
      <c r="C2" s="9" t="s">
        <v>484</v>
      </c>
      <c r="D2" s="6" t="s">
        <v>381</v>
      </c>
      <c r="E2" s="8" t="s">
        <v>480</v>
      </c>
      <c r="F2" s="6" t="s">
        <v>18</v>
      </c>
      <c r="G2" s="7"/>
      <c r="H2" s="6"/>
    </row>
    <row r="3" spans="1:8" ht="25.5" x14ac:dyDescent="0.25">
      <c r="A3" s="6">
        <f t="shared" ref="A3:A14" si="0">A2+1</f>
        <v>2</v>
      </c>
      <c r="B3" s="6" t="s">
        <v>3</v>
      </c>
      <c r="C3" s="9" t="s">
        <v>294</v>
      </c>
      <c r="D3" s="6" t="s">
        <v>381</v>
      </c>
      <c r="E3" s="8" t="s">
        <v>483</v>
      </c>
      <c r="F3" s="6" t="s">
        <v>18</v>
      </c>
      <c r="G3" s="7"/>
      <c r="H3" s="6"/>
    </row>
    <row r="4" spans="1:8" x14ac:dyDescent="0.25">
      <c r="A4" s="6">
        <f t="shared" si="0"/>
        <v>3</v>
      </c>
      <c r="B4" s="6" t="s">
        <v>3</v>
      </c>
      <c r="C4" s="9" t="s">
        <v>482</v>
      </c>
      <c r="D4" s="6" t="s">
        <v>381</v>
      </c>
      <c r="E4" s="8"/>
      <c r="F4" s="6" t="s">
        <v>18</v>
      </c>
      <c r="G4" s="7"/>
      <c r="H4" s="6"/>
    </row>
    <row r="5" spans="1:8" x14ac:dyDescent="0.25">
      <c r="A5" s="6">
        <f t="shared" si="0"/>
        <v>4</v>
      </c>
      <c r="B5" s="6" t="s">
        <v>3</v>
      </c>
      <c r="C5" s="9" t="s">
        <v>481</v>
      </c>
      <c r="D5" s="6" t="s">
        <v>381</v>
      </c>
      <c r="E5" s="8" t="s">
        <v>480</v>
      </c>
      <c r="F5" s="6" t="s">
        <v>18</v>
      </c>
      <c r="G5" s="7"/>
      <c r="H5" s="6"/>
    </row>
    <row r="6" spans="1:8" x14ac:dyDescent="0.25">
      <c r="A6" s="6">
        <f t="shared" si="0"/>
        <v>5</v>
      </c>
      <c r="B6" s="6" t="s">
        <v>3</v>
      </c>
      <c r="C6" s="9" t="s">
        <v>479</v>
      </c>
      <c r="D6" s="6" t="s">
        <v>381</v>
      </c>
      <c r="E6" s="8" t="s">
        <v>469</v>
      </c>
      <c r="F6" s="6" t="s">
        <v>18</v>
      </c>
      <c r="G6" s="7"/>
      <c r="H6" s="6"/>
    </row>
    <row r="7" spans="1:8" x14ac:dyDescent="0.25">
      <c r="A7" s="6">
        <f t="shared" si="0"/>
        <v>6</v>
      </c>
      <c r="B7" s="6" t="s">
        <v>3</v>
      </c>
      <c r="C7" s="9" t="s">
        <v>478</v>
      </c>
      <c r="D7" s="6" t="s">
        <v>381</v>
      </c>
      <c r="E7" s="8" t="s">
        <v>469</v>
      </c>
      <c r="F7" s="6" t="s">
        <v>18</v>
      </c>
      <c r="G7" s="7"/>
      <c r="H7" s="6"/>
    </row>
    <row r="8" spans="1:8" x14ac:dyDescent="0.25">
      <c r="A8" s="6">
        <f t="shared" si="0"/>
        <v>7</v>
      </c>
      <c r="B8" s="6" t="s">
        <v>3</v>
      </c>
      <c r="C8" s="9" t="s">
        <v>477</v>
      </c>
      <c r="D8" s="6" t="s">
        <v>381</v>
      </c>
      <c r="E8" s="8" t="s">
        <v>476</v>
      </c>
      <c r="F8" s="6" t="s">
        <v>18</v>
      </c>
      <c r="G8" s="7"/>
      <c r="H8" s="6"/>
    </row>
    <row r="9" spans="1:8" x14ac:dyDescent="0.25">
      <c r="A9" s="6">
        <f t="shared" si="0"/>
        <v>8</v>
      </c>
      <c r="B9" s="6" t="s">
        <v>3</v>
      </c>
      <c r="C9" s="9" t="s">
        <v>475</v>
      </c>
      <c r="D9" s="6" t="s">
        <v>464</v>
      </c>
      <c r="E9" s="8" t="s">
        <v>401</v>
      </c>
      <c r="F9" s="6" t="s">
        <v>18</v>
      </c>
      <c r="G9" s="7"/>
      <c r="H9" s="6"/>
    </row>
    <row r="10" spans="1:8" x14ac:dyDescent="0.25">
      <c r="A10" s="6">
        <f t="shared" si="0"/>
        <v>9</v>
      </c>
      <c r="B10" s="6" t="s">
        <v>3</v>
      </c>
      <c r="C10" s="9" t="s">
        <v>474</v>
      </c>
      <c r="D10" s="6" t="s">
        <v>381</v>
      </c>
      <c r="E10" s="8" t="s">
        <v>472</v>
      </c>
      <c r="F10" s="6" t="s">
        <v>18</v>
      </c>
      <c r="G10" s="7"/>
      <c r="H10" s="6"/>
    </row>
    <row r="11" spans="1:8" x14ac:dyDescent="0.25">
      <c r="A11" s="6">
        <f t="shared" si="0"/>
        <v>10</v>
      </c>
      <c r="B11" s="6" t="s">
        <v>3</v>
      </c>
      <c r="C11" s="9" t="s">
        <v>473</v>
      </c>
      <c r="D11" s="6" t="s">
        <v>381</v>
      </c>
      <c r="E11" s="8" t="s">
        <v>472</v>
      </c>
      <c r="F11" s="6" t="s">
        <v>18</v>
      </c>
      <c r="G11" s="7"/>
      <c r="H11" s="6"/>
    </row>
    <row r="12" spans="1:8" x14ac:dyDescent="0.25">
      <c r="A12" s="6">
        <f t="shared" si="0"/>
        <v>11</v>
      </c>
      <c r="B12" s="6" t="s">
        <v>3</v>
      </c>
      <c r="C12" s="9" t="s">
        <v>471</v>
      </c>
      <c r="D12" s="6" t="s">
        <v>381</v>
      </c>
      <c r="E12" s="8"/>
      <c r="F12" s="6" t="s">
        <v>18</v>
      </c>
      <c r="G12" s="7"/>
      <c r="H12" s="6"/>
    </row>
    <row r="13" spans="1:8" x14ac:dyDescent="0.25">
      <c r="A13" s="6">
        <f t="shared" si="0"/>
        <v>12</v>
      </c>
      <c r="B13" s="6" t="s">
        <v>3</v>
      </c>
      <c r="C13" s="9" t="s">
        <v>470</v>
      </c>
      <c r="D13" s="6" t="s">
        <v>381</v>
      </c>
      <c r="E13" s="8" t="s">
        <v>469</v>
      </c>
      <c r="F13" s="6" t="s">
        <v>18</v>
      </c>
      <c r="G13" s="7"/>
      <c r="H13" s="6"/>
    </row>
    <row r="14" spans="1:8" x14ac:dyDescent="0.25">
      <c r="A14" s="6">
        <f t="shared" si="0"/>
        <v>13</v>
      </c>
      <c r="B14" s="6" t="s">
        <v>3</v>
      </c>
      <c r="C14" s="9" t="s">
        <v>373</v>
      </c>
      <c r="D14" s="6" t="s">
        <v>381</v>
      </c>
      <c r="E14" s="8"/>
      <c r="F14" s="6" t="s">
        <v>18</v>
      </c>
      <c r="G14" s="7"/>
      <c r="H14" s="6"/>
    </row>
    <row r="15" spans="1:8" x14ac:dyDescent="0.25">
      <c r="A15" s="16">
        <v>1</v>
      </c>
      <c r="B15" s="16" t="s">
        <v>167</v>
      </c>
      <c r="C15" s="19" t="s">
        <v>375</v>
      </c>
      <c r="D15" s="16" t="s">
        <v>381</v>
      </c>
      <c r="E15" s="18"/>
      <c r="F15" s="16" t="s">
        <v>382</v>
      </c>
      <c r="G15" s="17" t="s">
        <v>466</v>
      </c>
      <c r="H15" s="16"/>
    </row>
    <row r="16" spans="1:8" x14ac:dyDescent="0.25">
      <c r="A16" s="16">
        <f>A15+1</f>
        <v>2</v>
      </c>
      <c r="B16" s="16" t="s">
        <v>167</v>
      </c>
      <c r="C16" s="19" t="s">
        <v>468</v>
      </c>
      <c r="D16" s="16" t="s">
        <v>381</v>
      </c>
      <c r="E16" s="18" t="s">
        <v>467</v>
      </c>
      <c r="F16" s="16" t="s">
        <v>18</v>
      </c>
      <c r="G16" s="17" t="s">
        <v>466</v>
      </c>
      <c r="H16" s="16"/>
    </row>
    <row r="17" spans="1:8" ht="25.5" x14ac:dyDescent="0.25">
      <c r="A17" s="16">
        <f>A16+1</f>
        <v>3</v>
      </c>
      <c r="B17" s="16" t="s">
        <v>167</v>
      </c>
      <c r="C17" s="19" t="s">
        <v>465</v>
      </c>
      <c r="D17" s="16" t="s">
        <v>464</v>
      </c>
      <c r="E17" s="18" t="s">
        <v>401</v>
      </c>
      <c r="F17" s="16" t="s">
        <v>18</v>
      </c>
      <c r="G17" s="17" t="s">
        <v>463</v>
      </c>
      <c r="H17" s="16"/>
    </row>
    <row r="18" spans="1:8" x14ac:dyDescent="0.25">
      <c r="A18" s="16">
        <f>A17+1</f>
        <v>4</v>
      </c>
      <c r="B18" s="16" t="s">
        <v>167</v>
      </c>
      <c r="C18" s="19" t="s">
        <v>462</v>
      </c>
      <c r="D18" s="16" t="s">
        <v>381</v>
      </c>
      <c r="E18" s="18" t="s">
        <v>461</v>
      </c>
      <c r="F18" s="16" t="s">
        <v>18</v>
      </c>
      <c r="G18" s="17" t="s">
        <v>460</v>
      </c>
      <c r="H18" s="16"/>
    </row>
    <row r="19" spans="1:8" x14ac:dyDescent="0.25">
      <c r="A19" s="16">
        <f>A18+1</f>
        <v>5</v>
      </c>
      <c r="B19" s="16" t="s">
        <v>167</v>
      </c>
      <c r="C19" s="19" t="s">
        <v>459</v>
      </c>
      <c r="D19" s="16" t="s">
        <v>381</v>
      </c>
      <c r="E19" s="18" t="s">
        <v>458</v>
      </c>
      <c r="F19" s="16" t="s">
        <v>18</v>
      </c>
      <c r="G19" s="17"/>
      <c r="H19" s="16"/>
    </row>
    <row r="20" spans="1:8" x14ac:dyDescent="0.25">
      <c r="A20" s="16">
        <f>A19+1</f>
        <v>6</v>
      </c>
      <c r="B20" s="16" t="s">
        <v>167</v>
      </c>
      <c r="C20" s="19" t="s">
        <v>457</v>
      </c>
      <c r="D20" s="16" t="s">
        <v>381</v>
      </c>
      <c r="E20" s="18" t="s">
        <v>456</v>
      </c>
      <c r="F20" s="16" t="s">
        <v>18</v>
      </c>
      <c r="G20" s="17"/>
      <c r="H20" s="16"/>
    </row>
    <row r="21" spans="1:8" ht="38.25" x14ac:dyDescent="0.25">
      <c r="A21" s="6">
        <v>1</v>
      </c>
      <c r="B21" s="6" t="s">
        <v>59</v>
      </c>
      <c r="C21" s="9" t="s">
        <v>343</v>
      </c>
      <c r="D21" s="6" t="s">
        <v>381</v>
      </c>
      <c r="E21" s="8"/>
      <c r="F21" s="6" t="s">
        <v>18</v>
      </c>
      <c r="G21" s="10" t="s">
        <v>447</v>
      </c>
      <c r="H21" s="6"/>
    </row>
    <row r="22" spans="1:8" ht="63.75" x14ac:dyDescent="0.25">
      <c r="A22" s="6">
        <f>A21+1</f>
        <v>2</v>
      </c>
      <c r="B22" s="6" t="s">
        <v>59</v>
      </c>
      <c r="C22" s="9" t="s">
        <v>455</v>
      </c>
      <c r="D22" s="6" t="s">
        <v>381</v>
      </c>
      <c r="E22" s="8" t="s">
        <v>454</v>
      </c>
      <c r="F22" s="6" t="s">
        <v>18</v>
      </c>
      <c r="G22" s="10" t="s">
        <v>453</v>
      </c>
      <c r="H22" s="6"/>
    </row>
    <row r="23" spans="1:8" ht="38.25" x14ac:dyDescent="0.25">
      <c r="A23" s="6">
        <f>A22+1</f>
        <v>3</v>
      </c>
      <c r="B23" s="6" t="s">
        <v>59</v>
      </c>
      <c r="C23" s="9" t="s">
        <v>452</v>
      </c>
      <c r="D23" s="6" t="s">
        <v>381</v>
      </c>
      <c r="E23" s="8"/>
      <c r="F23" s="6" t="s">
        <v>18</v>
      </c>
      <c r="G23" s="10" t="s">
        <v>447</v>
      </c>
      <c r="H23" s="6"/>
    </row>
    <row r="24" spans="1:8" ht="76.5" x14ac:dyDescent="0.25">
      <c r="A24" s="6">
        <f>A23+1</f>
        <v>4</v>
      </c>
      <c r="B24" s="6" t="s">
        <v>59</v>
      </c>
      <c r="C24" s="9" t="s">
        <v>451</v>
      </c>
      <c r="D24" s="6" t="s">
        <v>381</v>
      </c>
      <c r="E24" s="8" t="s">
        <v>401</v>
      </c>
      <c r="F24" s="6" t="s">
        <v>18</v>
      </c>
      <c r="G24" s="10" t="s">
        <v>450</v>
      </c>
      <c r="H24" s="6"/>
    </row>
    <row r="25" spans="1:8" ht="63.75" x14ac:dyDescent="0.25">
      <c r="A25" s="6">
        <f>A24+1</f>
        <v>5</v>
      </c>
      <c r="B25" s="6" t="s">
        <v>59</v>
      </c>
      <c r="C25" s="9" t="s">
        <v>77</v>
      </c>
      <c r="D25" s="6" t="s">
        <v>381</v>
      </c>
      <c r="E25" s="8" t="s">
        <v>401</v>
      </c>
      <c r="F25" s="6" t="s">
        <v>18</v>
      </c>
      <c r="G25" s="10" t="s">
        <v>449</v>
      </c>
      <c r="H25" s="6"/>
    </row>
    <row r="26" spans="1:8" ht="38.25" x14ac:dyDescent="0.25">
      <c r="A26" s="6">
        <f>A25+1</f>
        <v>6</v>
      </c>
      <c r="B26" s="6" t="s">
        <v>59</v>
      </c>
      <c r="C26" s="9" t="s">
        <v>448</v>
      </c>
      <c r="D26" s="6" t="s">
        <v>381</v>
      </c>
      <c r="E26" s="8"/>
      <c r="F26" s="6" t="s">
        <v>18</v>
      </c>
      <c r="G26" s="10" t="s">
        <v>447</v>
      </c>
      <c r="H26" s="6"/>
    </row>
    <row r="27" spans="1:8" x14ac:dyDescent="0.25">
      <c r="A27" s="16">
        <v>1</v>
      </c>
      <c r="B27" s="16" t="s">
        <v>2</v>
      </c>
      <c r="C27" s="38" t="s">
        <v>80</v>
      </c>
      <c r="D27" s="16" t="s">
        <v>381</v>
      </c>
      <c r="E27" s="18" t="s">
        <v>443</v>
      </c>
      <c r="F27" s="16" t="s">
        <v>18</v>
      </c>
      <c r="G27" s="20" t="s">
        <v>432</v>
      </c>
      <c r="H27" s="16" t="s">
        <v>446</v>
      </c>
    </row>
    <row r="28" spans="1:8" x14ac:dyDescent="0.25">
      <c r="A28" s="16">
        <f t="shared" ref="A28:A51" si="1">A27+1</f>
        <v>2</v>
      </c>
      <c r="B28" s="16" t="s">
        <v>2</v>
      </c>
      <c r="C28" s="19" t="s">
        <v>445</v>
      </c>
      <c r="D28" s="16" t="s">
        <v>381</v>
      </c>
      <c r="E28" s="18"/>
      <c r="F28" s="16" t="s">
        <v>18</v>
      </c>
      <c r="G28" s="20"/>
      <c r="H28" s="16"/>
    </row>
    <row r="29" spans="1:8" x14ac:dyDescent="0.25">
      <c r="A29" s="16">
        <f t="shared" si="1"/>
        <v>3</v>
      </c>
      <c r="B29" s="16" t="s">
        <v>2</v>
      </c>
      <c r="C29" s="19" t="s">
        <v>96</v>
      </c>
      <c r="D29" s="16" t="s">
        <v>381</v>
      </c>
      <c r="E29" s="18" t="s">
        <v>391</v>
      </c>
      <c r="F29" s="16" t="s">
        <v>18</v>
      </c>
      <c r="G29" s="20" t="s">
        <v>417</v>
      </c>
      <c r="H29" s="16"/>
    </row>
    <row r="30" spans="1:8" x14ac:dyDescent="0.25">
      <c r="A30" s="16">
        <f t="shared" si="1"/>
        <v>4</v>
      </c>
      <c r="B30" s="16" t="s">
        <v>2</v>
      </c>
      <c r="C30" s="38" t="s">
        <v>444</v>
      </c>
      <c r="D30" s="16" t="s">
        <v>381</v>
      </c>
      <c r="E30" s="18" t="s">
        <v>443</v>
      </c>
      <c r="F30" s="16" t="s">
        <v>18</v>
      </c>
      <c r="G30" s="20" t="s">
        <v>417</v>
      </c>
      <c r="H30" s="16" t="s">
        <v>414</v>
      </c>
    </row>
    <row r="31" spans="1:8" x14ac:dyDescent="0.25">
      <c r="A31" s="16">
        <f t="shared" si="1"/>
        <v>5</v>
      </c>
      <c r="B31" s="16" t="s">
        <v>2</v>
      </c>
      <c r="C31" s="19" t="s">
        <v>442</v>
      </c>
      <c r="D31" s="16" t="s">
        <v>381</v>
      </c>
      <c r="E31" s="18" t="s">
        <v>427</v>
      </c>
      <c r="F31" s="16" t="s">
        <v>18</v>
      </c>
      <c r="G31" s="20" t="s">
        <v>417</v>
      </c>
      <c r="H31" s="16"/>
    </row>
    <row r="32" spans="1:8" x14ac:dyDescent="0.25">
      <c r="A32" s="16">
        <f t="shared" si="1"/>
        <v>6</v>
      </c>
      <c r="B32" s="16" t="s">
        <v>2</v>
      </c>
      <c r="C32" s="19" t="s">
        <v>441</v>
      </c>
      <c r="D32" s="16" t="s">
        <v>381</v>
      </c>
      <c r="E32" s="18" t="s">
        <v>420</v>
      </c>
      <c r="F32" s="16" t="s">
        <v>18</v>
      </c>
      <c r="G32" s="20" t="s">
        <v>417</v>
      </c>
      <c r="H32" s="16"/>
    </row>
    <row r="33" spans="1:8" x14ac:dyDescent="0.25">
      <c r="A33" s="16">
        <f t="shared" si="1"/>
        <v>7</v>
      </c>
      <c r="B33" s="16" t="s">
        <v>2</v>
      </c>
      <c r="C33" s="19" t="s">
        <v>440</v>
      </c>
      <c r="D33" s="16" t="s">
        <v>381</v>
      </c>
      <c r="E33" s="18"/>
      <c r="F33" s="16" t="s">
        <v>18</v>
      </c>
      <c r="G33" s="20"/>
      <c r="H33" s="16"/>
    </row>
    <row r="34" spans="1:8" x14ac:dyDescent="0.25">
      <c r="A34" s="16">
        <f t="shared" si="1"/>
        <v>8</v>
      </c>
      <c r="B34" s="16" t="s">
        <v>2</v>
      </c>
      <c r="C34" s="19" t="s">
        <v>439</v>
      </c>
      <c r="D34" s="16" t="s">
        <v>381</v>
      </c>
      <c r="E34" s="18" t="s">
        <v>438</v>
      </c>
      <c r="F34" s="16" t="s">
        <v>18</v>
      </c>
      <c r="G34" s="20" t="s">
        <v>417</v>
      </c>
      <c r="H34" s="16" t="s">
        <v>410</v>
      </c>
    </row>
    <row r="35" spans="1:8" x14ac:dyDescent="0.25">
      <c r="A35" s="16">
        <f t="shared" si="1"/>
        <v>9</v>
      </c>
      <c r="B35" s="16" t="s">
        <v>2</v>
      </c>
      <c r="C35" s="38" t="s">
        <v>437</v>
      </c>
      <c r="D35" s="16" t="s">
        <v>381</v>
      </c>
      <c r="E35" s="18" t="s">
        <v>427</v>
      </c>
      <c r="F35" s="16" t="s">
        <v>18</v>
      </c>
      <c r="G35" s="20" t="s">
        <v>417</v>
      </c>
      <c r="H35" s="16"/>
    </row>
    <row r="36" spans="1:8" x14ac:dyDescent="0.25">
      <c r="A36" s="16">
        <f t="shared" si="1"/>
        <v>10</v>
      </c>
      <c r="B36" s="16" t="s">
        <v>2</v>
      </c>
      <c r="C36" s="19" t="s">
        <v>436</v>
      </c>
      <c r="D36" s="16" t="s">
        <v>381</v>
      </c>
      <c r="E36" s="18" t="s">
        <v>418</v>
      </c>
      <c r="F36" s="16" t="s">
        <v>18</v>
      </c>
      <c r="G36" s="20" t="s">
        <v>417</v>
      </c>
      <c r="H36" s="16" t="s">
        <v>435</v>
      </c>
    </row>
    <row r="37" spans="1:8" x14ac:dyDescent="0.25">
      <c r="A37" s="21">
        <f t="shared" si="1"/>
        <v>11</v>
      </c>
      <c r="B37" s="21" t="s">
        <v>2</v>
      </c>
      <c r="C37" s="24" t="s">
        <v>434</v>
      </c>
      <c r="D37" s="21" t="s">
        <v>381</v>
      </c>
      <c r="E37" s="23"/>
      <c r="F37" s="21" t="s">
        <v>18</v>
      </c>
      <c r="G37" s="22"/>
      <c r="H37" s="21"/>
    </row>
    <row r="38" spans="1:8" x14ac:dyDescent="0.25">
      <c r="A38" s="16">
        <f t="shared" si="1"/>
        <v>12</v>
      </c>
      <c r="B38" s="16" t="s">
        <v>2</v>
      </c>
      <c r="C38" s="19" t="s">
        <v>433</v>
      </c>
      <c r="D38" s="16" t="s">
        <v>381</v>
      </c>
      <c r="E38" s="18" t="s">
        <v>415</v>
      </c>
      <c r="F38" s="16" t="s">
        <v>18</v>
      </c>
      <c r="G38" s="20" t="s">
        <v>432</v>
      </c>
      <c r="H38" s="16"/>
    </row>
    <row r="39" spans="1:8" x14ac:dyDescent="0.25">
      <c r="A39" s="16">
        <f t="shared" si="1"/>
        <v>13</v>
      </c>
      <c r="B39" s="16" t="s">
        <v>2</v>
      </c>
      <c r="C39" s="19" t="s">
        <v>431</v>
      </c>
      <c r="D39" s="16" t="s">
        <v>381</v>
      </c>
      <c r="E39" s="18" t="s">
        <v>430</v>
      </c>
      <c r="F39" s="16" t="s">
        <v>18</v>
      </c>
      <c r="G39" s="20"/>
      <c r="H39" s="16"/>
    </row>
    <row r="40" spans="1:8" x14ac:dyDescent="0.25">
      <c r="A40" s="16">
        <f t="shared" si="1"/>
        <v>14</v>
      </c>
      <c r="B40" s="16" t="s">
        <v>2</v>
      </c>
      <c r="C40" s="19" t="s">
        <v>429</v>
      </c>
      <c r="D40" s="16" t="s">
        <v>381</v>
      </c>
      <c r="E40" s="18" t="s">
        <v>420</v>
      </c>
      <c r="F40" s="16" t="s">
        <v>18</v>
      </c>
      <c r="G40" s="20" t="s">
        <v>417</v>
      </c>
      <c r="H40" s="16"/>
    </row>
    <row r="41" spans="1:8" x14ac:dyDescent="0.25">
      <c r="A41" s="16">
        <f t="shared" si="1"/>
        <v>15</v>
      </c>
      <c r="B41" s="16" t="s">
        <v>2</v>
      </c>
      <c r="C41" s="19" t="s">
        <v>428</v>
      </c>
      <c r="D41" s="16" t="s">
        <v>381</v>
      </c>
      <c r="E41" s="18" t="s">
        <v>427</v>
      </c>
      <c r="F41" s="16" t="s">
        <v>18</v>
      </c>
      <c r="G41" s="20" t="s">
        <v>417</v>
      </c>
      <c r="H41" s="16"/>
    </row>
    <row r="42" spans="1:8" x14ac:dyDescent="0.25">
      <c r="A42" s="16">
        <f t="shared" si="1"/>
        <v>16</v>
      </c>
      <c r="B42" s="16" t="s">
        <v>2</v>
      </c>
      <c r="C42" s="19" t="s">
        <v>426</v>
      </c>
      <c r="D42" s="16" t="s">
        <v>381</v>
      </c>
      <c r="E42" s="18"/>
      <c r="F42" s="16" t="s">
        <v>18</v>
      </c>
      <c r="G42" s="20"/>
      <c r="H42" s="16"/>
    </row>
    <row r="43" spans="1:8" x14ac:dyDescent="0.25">
      <c r="A43" s="16">
        <f t="shared" si="1"/>
        <v>17</v>
      </c>
      <c r="B43" s="16" t="s">
        <v>2</v>
      </c>
      <c r="C43" s="19" t="s">
        <v>425</v>
      </c>
      <c r="D43" s="16" t="s">
        <v>381</v>
      </c>
      <c r="E43" s="18"/>
      <c r="F43" s="16" t="s">
        <v>18</v>
      </c>
      <c r="G43" s="20" t="s">
        <v>424</v>
      </c>
      <c r="H43" s="16"/>
    </row>
    <row r="44" spans="1:8" x14ac:dyDescent="0.25">
      <c r="A44" s="16"/>
      <c r="B44" s="16" t="s">
        <v>2</v>
      </c>
      <c r="C44" s="38" t="s">
        <v>160</v>
      </c>
      <c r="D44" s="16" t="s">
        <v>381</v>
      </c>
      <c r="E44" s="18" t="s">
        <v>438</v>
      </c>
      <c r="F44" s="16" t="s">
        <v>18</v>
      </c>
      <c r="G44" s="20"/>
      <c r="H44" s="16"/>
    </row>
    <row r="45" spans="1:8" x14ac:dyDescent="0.25">
      <c r="A45" s="16">
        <f>A43+1</f>
        <v>18</v>
      </c>
      <c r="B45" s="16" t="s">
        <v>2</v>
      </c>
      <c r="C45" s="19" t="s">
        <v>423</v>
      </c>
      <c r="D45" s="16" t="s">
        <v>381</v>
      </c>
      <c r="E45" s="18"/>
      <c r="F45" s="16" t="s">
        <v>18</v>
      </c>
      <c r="G45" s="20" t="s">
        <v>417</v>
      </c>
      <c r="H45" s="16"/>
    </row>
    <row r="46" spans="1:8" x14ac:dyDescent="0.25">
      <c r="A46" s="16">
        <f t="shared" si="1"/>
        <v>19</v>
      </c>
      <c r="B46" s="16" t="s">
        <v>184</v>
      </c>
      <c r="C46" s="19" t="s">
        <v>422</v>
      </c>
      <c r="D46" s="16" t="s">
        <v>381</v>
      </c>
      <c r="E46" s="18"/>
      <c r="F46" s="16" t="s">
        <v>18</v>
      </c>
      <c r="G46" s="20" t="s">
        <v>414</v>
      </c>
      <c r="H46" s="16"/>
    </row>
    <row r="47" spans="1:8" x14ac:dyDescent="0.25">
      <c r="A47" s="16">
        <f t="shared" si="1"/>
        <v>20</v>
      </c>
      <c r="B47" s="16" t="s">
        <v>184</v>
      </c>
      <c r="C47" s="19" t="s">
        <v>421</v>
      </c>
      <c r="D47" s="16" t="s">
        <v>381</v>
      </c>
      <c r="E47" s="18" t="s">
        <v>420</v>
      </c>
      <c r="F47" s="16" t="s">
        <v>18</v>
      </c>
      <c r="G47" s="20" t="s">
        <v>414</v>
      </c>
      <c r="H47" s="16"/>
    </row>
    <row r="48" spans="1:8" x14ac:dyDescent="0.25">
      <c r="A48" s="16">
        <f t="shared" si="1"/>
        <v>21</v>
      </c>
      <c r="B48" s="16" t="s">
        <v>184</v>
      </c>
      <c r="C48" s="19" t="s">
        <v>419</v>
      </c>
      <c r="D48" s="16" t="s">
        <v>381</v>
      </c>
      <c r="E48" s="18" t="s">
        <v>418</v>
      </c>
      <c r="F48" s="16" t="s">
        <v>18</v>
      </c>
      <c r="G48" s="20" t="s">
        <v>417</v>
      </c>
      <c r="H48" s="16" t="s">
        <v>414</v>
      </c>
    </row>
    <row r="49" spans="1:8" x14ac:dyDescent="0.25">
      <c r="A49" s="16">
        <f t="shared" si="1"/>
        <v>22</v>
      </c>
      <c r="B49" s="16" t="s">
        <v>184</v>
      </c>
      <c r="C49" s="19" t="s">
        <v>416</v>
      </c>
      <c r="D49" s="16" t="s">
        <v>381</v>
      </c>
      <c r="E49" s="18" t="s">
        <v>415</v>
      </c>
      <c r="F49" s="16" t="s">
        <v>18</v>
      </c>
      <c r="G49" s="20" t="s">
        <v>414</v>
      </c>
      <c r="H49" s="16"/>
    </row>
    <row r="50" spans="1:8" x14ac:dyDescent="0.25">
      <c r="A50" s="16">
        <f t="shared" si="1"/>
        <v>23</v>
      </c>
      <c r="B50" s="16" t="s">
        <v>370</v>
      </c>
      <c r="C50" s="19" t="s">
        <v>371</v>
      </c>
      <c r="D50" s="16" t="s">
        <v>381</v>
      </c>
      <c r="E50" s="18"/>
      <c r="F50" s="16" t="s">
        <v>18</v>
      </c>
      <c r="G50" s="20" t="s">
        <v>410</v>
      </c>
      <c r="H50" s="16" t="s">
        <v>409</v>
      </c>
    </row>
    <row r="51" spans="1:8" x14ac:dyDescent="0.25">
      <c r="A51" s="16">
        <f t="shared" si="1"/>
        <v>24</v>
      </c>
      <c r="B51" s="16" t="s">
        <v>413</v>
      </c>
      <c r="C51" s="19" t="s">
        <v>412</v>
      </c>
      <c r="D51" s="16" t="s">
        <v>381</v>
      </c>
      <c r="E51" s="18" t="s">
        <v>411</v>
      </c>
      <c r="F51" s="16" t="s">
        <v>18</v>
      </c>
      <c r="G51" s="17" t="s">
        <v>410</v>
      </c>
      <c r="H51" s="16" t="s">
        <v>409</v>
      </c>
    </row>
    <row r="52" spans="1:8" x14ac:dyDescent="0.25">
      <c r="A52" s="12">
        <v>1</v>
      </c>
      <c r="B52" s="12" t="s">
        <v>70</v>
      </c>
      <c r="C52" s="15" t="s">
        <v>337</v>
      </c>
      <c r="D52" s="12" t="s">
        <v>381</v>
      </c>
      <c r="E52" s="14"/>
      <c r="F52" s="12" t="s">
        <v>18</v>
      </c>
      <c r="G52" s="13" t="s">
        <v>393</v>
      </c>
      <c r="H52" s="12"/>
    </row>
    <row r="53" spans="1:8" ht="25.5" x14ac:dyDescent="0.25">
      <c r="A53" s="6">
        <f t="shared" ref="A53:A69" si="2">A52+1</f>
        <v>2</v>
      </c>
      <c r="B53" s="6" t="s">
        <v>70</v>
      </c>
      <c r="C53" s="9" t="s">
        <v>299</v>
      </c>
      <c r="D53" s="6" t="s">
        <v>381</v>
      </c>
      <c r="E53" s="8" t="s">
        <v>408</v>
      </c>
      <c r="F53" s="6" t="s">
        <v>18</v>
      </c>
      <c r="G53" s="10" t="s">
        <v>383</v>
      </c>
      <c r="H53" s="6"/>
    </row>
    <row r="54" spans="1:8" x14ac:dyDescent="0.25">
      <c r="A54" s="6">
        <f t="shared" si="2"/>
        <v>3</v>
      </c>
      <c r="B54" s="6" t="s">
        <v>70</v>
      </c>
      <c r="C54" s="9" t="s">
        <v>407</v>
      </c>
      <c r="D54" s="6" t="s">
        <v>381</v>
      </c>
      <c r="E54" s="8"/>
      <c r="F54" s="6" t="s">
        <v>382</v>
      </c>
      <c r="G54" s="10" t="s">
        <v>356</v>
      </c>
      <c r="H54" s="6"/>
    </row>
    <row r="55" spans="1:8" ht="25.5" x14ac:dyDescent="0.25">
      <c r="A55" s="12">
        <f t="shared" si="2"/>
        <v>4</v>
      </c>
      <c r="B55" s="12" t="s">
        <v>70</v>
      </c>
      <c r="C55" s="15" t="s">
        <v>406</v>
      </c>
      <c r="D55" s="12" t="s">
        <v>381</v>
      </c>
      <c r="E55" s="14"/>
      <c r="F55" s="12" t="s">
        <v>18</v>
      </c>
      <c r="G55" s="13" t="s">
        <v>405</v>
      </c>
      <c r="H55" s="12" t="s">
        <v>404</v>
      </c>
    </row>
    <row r="56" spans="1:8" x14ac:dyDescent="0.25">
      <c r="A56" s="6">
        <f t="shared" si="2"/>
        <v>5</v>
      </c>
      <c r="B56" s="6" t="s">
        <v>70</v>
      </c>
      <c r="C56" s="9" t="s">
        <v>403</v>
      </c>
      <c r="D56" s="6" t="s">
        <v>381</v>
      </c>
      <c r="E56" s="8"/>
      <c r="F56" s="6" t="s">
        <v>382</v>
      </c>
      <c r="G56" s="10" t="s">
        <v>356</v>
      </c>
      <c r="H56" s="6"/>
    </row>
    <row r="57" spans="1:8" ht="51" x14ac:dyDescent="0.25">
      <c r="A57" s="6">
        <f t="shared" si="2"/>
        <v>6</v>
      </c>
      <c r="B57" s="6" t="s">
        <v>70</v>
      </c>
      <c r="C57" s="9" t="s">
        <v>402</v>
      </c>
      <c r="D57" s="6" t="s">
        <v>381</v>
      </c>
      <c r="E57" s="8" t="s">
        <v>401</v>
      </c>
      <c r="F57" s="6" t="s">
        <v>18</v>
      </c>
      <c r="G57" s="10" t="s">
        <v>400</v>
      </c>
      <c r="H57" s="11" t="s">
        <v>399</v>
      </c>
    </row>
    <row r="58" spans="1:8" ht="25.5" x14ac:dyDescent="0.25">
      <c r="A58" s="6">
        <f t="shared" si="2"/>
        <v>7</v>
      </c>
      <c r="B58" s="6" t="s">
        <v>70</v>
      </c>
      <c r="C58" s="9" t="s">
        <v>398</v>
      </c>
      <c r="D58" s="6" t="s">
        <v>381</v>
      </c>
      <c r="E58" s="8"/>
      <c r="F58" s="6" t="s">
        <v>18</v>
      </c>
      <c r="G58" s="10" t="s">
        <v>397</v>
      </c>
      <c r="H58" s="6"/>
    </row>
    <row r="59" spans="1:8" x14ac:dyDescent="0.25">
      <c r="A59" s="6">
        <f t="shared" si="2"/>
        <v>8</v>
      </c>
      <c r="B59" s="6" t="s">
        <v>70</v>
      </c>
      <c r="C59" s="9" t="s">
        <v>396</v>
      </c>
      <c r="D59" s="6" t="s">
        <v>381</v>
      </c>
      <c r="E59" s="8"/>
      <c r="F59" s="6" t="s">
        <v>18</v>
      </c>
      <c r="G59" s="10" t="s">
        <v>393</v>
      </c>
      <c r="H59" s="6" t="s">
        <v>395</v>
      </c>
    </row>
    <row r="60" spans="1:8" x14ac:dyDescent="0.25">
      <c r="A60" s="6">
        <f t="shared" si="2"/>
        <v>9</v>
      </c>
      <c r="B60" s="6" t="s">
        <v>70</v>
      </c>
      <c r="C60" s="9" t="s">
        <v>394</v>
      </c>
      <c r="D60" s="6" t="s">
        <v>381</v>
      </c>
      <c r="E60" s="8"/>
      <c r="F60" s="6" t="s">
        <v>18</v>
      </c>
      <c r="G60" s="10" t="s">
        <v>393</v>
      </c>
      <c r="H60" s="6"/>
    </row>
    <row r="61" spans="1:8" ht="25.5" x14ac:dyDescent="0.25">
      <c r="A61" s="6">
        <f t="shared" si="2"/>
        <v>10</v>
      </c>
      <c r="B61" s="6" t="s">
        <v>70</v>
      </c>
      <c r="C61" s="9" t="s">
        <v>392</v>
      </c>
      <c r="D61" s="6" t="s">
        <v>381</v>
      </c>
      <c r="E61" s="8" t="s">
        <v>391</v>
      </c>
      <c r="F61" s="6" t="s">
        <v>18</v>
      </c>
      <c r="G61" s="10" t="s">
        <v>383</v>
      </c>
      <c r="H61" s="6"/>
    </row>
    <row r="62" spans="1:8" ht="25.5" x14ac:dyDescent="0.25">
      <c r="A62" s="6">
        <f t="shared" si="2"/>
        <v>11</v>
      </c>
      <c r="B62" s="6" t="s">
        <v>70</v>
      </c>
      <c r="C62" s="9" t="s">
        <v>390</v>
      </c>
      <c r="D62" s="6" t="s">
        <v>381</v>
      </c>
      <c r="E62" s="8" t="s">
        <v>385</v>
      </c>
      <c r="F62" s="6" t="s">
        <v>18</v>
      </c>
      <c r="G62" s="10" t="s">
        <v>389</v>
      </c>
      <c r="H62" s="6"/>
    </row>
    <row r="63" spans="1:8" ht="25.5" x14ac:dyDescent="0.25">
      <c r="A63" s="6">
        <f t="shared" si="2"/>
        <v>12</v>
      </c>
      <c r="B63" s="6" t="s">
        <v>70</v>
      </c>
      <c r="C63" s="9" t="s">
        <v>388</v>
      </c>
      <c r="D63" s="6" t="s">
        <v>381</v>
      </c>
      <c r="E63" s="8"/>
      <c r="F63" s="6" t="s">
        <v>382</v>
      </c>
      <c r="G63" s="10" t="s">
        <v>383</v>
      </c>
      <c r="H63" s="6"/>
    </row>
    <row r="64" spans="1:8" ht="25.5" x14ac:dyDescent="0.25">
      <c r="A64" s="6">
        <f t="shared" si="2"/>
        <v>13</v>
      </c>
      <c r="B64" s="6" t="s">
        <v>70</v>
      </c>
      <c r="C64" s="9" t="s">
        <v>387</v>
      </c>
      <c r="D64" s="6" t="s">
        <v>381</v>
      </c>
      <c r="E64" s="8"/>
      <c r="F64" s="6" t="s">
        <v>18</v>
      </c>
      <c r="G64" s="10" t="s">
        <v>383</v>
      </c>
      <c r="H64" s="6"/>
    </row>
    <row r="65" spans="1:8" ht="25.5" x14ac:dyDescent="0.25">
      <c r="A65" s="6">
        <f t="shared" si="2"/>
        <v>14</v>
      </c>
      <c r="B65" s="6" t="s">
        <v>70</v>
      </c>
      <c r="C65" s="9" t="s">
        <v>386</v>
      </c>
      <c r="D65" s="6" t="s">
        <v>381</v>
      </c>
      <c r="E65" s="8" t="s">
        <v>385</v>
      </c>
      <c r="F65" s="6" t="s">
        <v>18</v>
      </c>
      <c r="G65" s="10" t="s">
        <v>383</v>
      </c>
      <c r="H65" s="6"/>
    </row>
    <row r="66" spans="1:8" ht="25.5" x14ac:dyDescent="0.25">
      <c r="A66" s="6">
        <f t="shared" si="2"/>
        <v>15</v>
      </c>
      <c r="B66" s="6" t="s">
        <v>70</v>
      </c>
      <c r="C66" s="9" t="s">
        <v>384</v>
      </c>
      <c r="D66" s="6" t="s">
        <v>381</v>
      </c>
      <c r="E66" s="8"/>
      <c r="F66" s="6" t="s">
        <v>18</v>
      </c>
      <c r="G66" s="10" t="s">
        <v>383</v>
      </c>
      <c r="H66" s="6"/>
    </row>
    <row r="67" spans="1:8" x14ac:dyDescent="0.25">
      <c r="A67" s="6">
        <f t="shared" si="2"/>
        <v>16</v>
      </c>
      <c r="B67" s="6" t="s">
        <v>70</v>
      </c>
      <c r="C67" s="9" t="s">
        <v>375</v>
      </c>
      <c r="D67" s="6" t="s">
        <v>381</v>
      </c>
      <c r="E67" s="8"/>
      <c r="F67" s="6" t="s">
        <v>18</v>
      </c>
      <c r="G67" s="7"/>
      <c r="H67" s="6"/>
    </row>
    <row r="68" spans="1:8" x14ac:dyDescent="0.25">
      <c r="A68" s="6">
        <f t="shared" si="2"/>
        <v>17</v>
      </c>
      <c r="B68" s="6" t="s">
        <v>70</v>
      </c>
      <c r="C68" s="9" t="s">
        <v>378</v>
      </c>
      <c r="D68" s="6" t="s">
        <v>381</v>
      </c>
      <c r="E68" s="8"/>
      <c r="F68" s="6" t="s">
        <v>382</v>
      </c>
      <c r="G68" s="7"/>
      <c r="H68" s="6"/>
    </row>
    <row r="69" spans="1:8" x14ac:dyDescent="0.25">
      <c r="A69" s="6">
        <f t="shared" si="2"/>
        <v>18</v>
      </c>
      <c r="B69" s="6" t="s">
        <v>70</v>
      </c>
      <c r="C69" s="9" t="s">
        <v>336</v>
      </c>
      <c r="D69" s="6" t="s">
        <v>381</v>
      </c>
      <c r="E69" s="8"/>
      <c r="F69" s="6" t="s">
        <v>18</v>
      </c>
      <c r="G69" s="7"/>
      <c r="H69" s="6"/>
    </row>
  </sheetData>
  <conditionalFormatting sqref="D1:D17 D70:D1048576 D20:D67">
    <cfRule type="cellIs" dxfId="9" priority="9" operator="equal">
      <formula>"External"</formula>
    </cfRule>
    <cfRule type="cellIs" dxfId="8" priority="10" operator="equal">
      <formula>"Internal"</formula>
    </cfRule>
  </conditionalFormatting>
  <conditionalFormatting sqref="D18">
    <cfRule type="cellIs" dxfId="7" priority="7" operator="equal">
      <formula>"External"</formula>
    </cfRule>
    <cfRule type="cellIs" dxfId="6" priority="8" operator="equal">
      <formula>"Internal"</formula>
    </cfRule>
  </conditionalFormatting>
  <conditionalFormatting sqref="D19">
    <cfRule type="cellIs" dxfId="5" priority="5" operator="equal">
      <formula>"External"</formula>
    </cfRule>
    <cfRule type="cellIs" dxfId="4" priority="6" operator="equal">
      <formula>"Internal"</formula>
    </cfRule>
  </conditionalFormatting>
  <conditionalFormatting sqref="D68">
    <cfRule type="cellIs" dxfId="3" priority="3" operator="equal">
      <formula>"External"</formula>
    </cfRule>
    <cfRule type="cellIs" dxfId="2" priority="4" operator="equal">
      <formula>"Internal"</formula>
    </cfRule>
  </conditionalFormatting>
  <conditionalFormatting sqref="D69">
    <cfRule type="cellIs" dxfId="1" priority="1" operator="equal">
      <formula>"External"</formula>
    </cfRule>
    <cfRule type="cellIs" dxfId="0" priority="2" operator="equal">
      <formula>"Internal"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showGridLines="0" workbookViewId="0">
      <pane ySplit="1" topLeftCell="A20" activePane="bottomLeft" state="frozen"/>
      <selection pane="bottomLeft" activeCell="C33" sqref="C33"/>
    </sheetView>
  </sheetViews>
  <sheetFormatPr defaultRowHeight="15" x14ac:dyDescent="0.25"/>
  <cols>
    <col min="1" max="1" width="12.5703125" bestFit="1" customWidth="1"/>
    <col min="2" max="2" width="32.85546875" bestFit="1" customWidth="1"/>
    <col min="3" max="3" width="18.140625" bestFit="1" customWidth="1"/>
    <col min="4" max="4" width="28.7109375" customWidth="1"/>
    <col min="5" max="5" width="4.42578125" customWidth="1"/>
  </cols>
  <sheetData>
    <row r="1" spans="1:9" ht="22.5" x14ac:dyDescent="0.25">
      <c r="A1" s="28" t="s">
        <v>14</v>
      </c>
      <c r="B1" s="28" t="s">
        <v>18</v>
      </c>
      <c r="C1" s="29" t="s">
        <v>756</v>
      </c>
      <c r="D1" s="28" t="s">
        <v>47</v>
      </c>
      <c r="F1" s="28" t="s">
        <v>14</v>
      </c>
      <c r="G1" s="29" t="s">
        <v>15</v>
      </c>
      <c r="H1" s="29" t="s">
        <v>756</v>
      </c>
      <c r="I1" s="28" t="s">
        <v>47</v>
      </c>
    </row>
    <row r="2" spans="1:9" x14ac:dyDescent="0.25">
      <c r="A2" s="30" t="s">
        <v>3</v>
      </c>
      <c r="B2" s="31" t="s">
        <v>644</v>
      </c>
      <c r="C2" s="31"/>
      <c r="D2" s="31"/>
      <c r="F2" s="30" t="s">
        <v>3</v>
      </c>
      <c r="G2" s="32" t="s">
        <v>757</v>
      </c>
      <c r="H2" s="32" t="s">
        <v>758</v>
      </c>
      <c r="I2" s="31"/>
    </row>
    <row r="3" spans="1:9" x14ac:dyDescent="0.25">
      <c r="A3" s="30" t="s">
        <v>3</v>
      </c>
      <c r="B3" s="31" t="s">
        <v>294</v>
      </c>
      <c r="C3" s="31"/>
      <c r="D3" s="31"/>
      <c r="F3" s="30" t="s">
        <v>3</v>
      </c>
      <c r="G3" s="32"/>
      <c r="H3" s="32"/>
      <c r="I3" s="31"/>
    </row>
    <row r="4" spans="1:9" x14ac:dyDescent="0.25">
      <c r="A4" s="30" t="s">
        <v>3</v>
      </c>
      <c r="B4" s="31" t="s">
        <v>482</v>
      </c>
      <c r="C4" s="31"/>
      <c r="D4" s="31"/>
      <c r="F4" s="30" t="s">
        <v>3</v>
      </c>
      <c r="G4" s="32"/>
      <c r="H4" s="32"/>
      <c r="I4" s="31"/>
    </row>
    <row r="5" spans="1:9" x14ac:dyDescent="0.25">
      <c r="A5" s="30" t="s">
        <v>3</v>
      </c>
      <c r="B5" s="39" t="s">
        <v>645</v>
      </c>
      <c r="C5" s="31"/>
      <c r="D5" s="39"/>
      <c r="F5" s="30" t="s">
        <v>3</v>
      </c>
      <c r="G5" s="32"/>
      <c r="H5" s="32"/>
      <c r="I5" s="31"/>
    </row>
    <row r="6" spans="1:9" x14ac:dyDescent="0.25">
      <c r="A6" s="30" t="s">
        <v>3</v>
      </c>
      <c r="B6" s="31" t="s">
        <v>493</v>
      </c>
      <c r="C6" s="31"/>
      <c r="D6" s="31"/>
      <c r="F6" s="30" t="s">
        <v>3</v>
      </c>
      <c r="G6" s="32"/>
      <c r="H6" s="32"/>
      <c r="I6" s="31"/>
    </row>
    <row r="7" spans="1:9" x14ac:dyDescent="0.25">
      <c r="A7" s="30" t="s">
        <v>3</v>
      </c>
      <c r="B7" s="31" t="s">
        <v>270</v>
      </c>
      <c r="C7" s="31"/>
      <c r="D7" s="31"/>
      <c r="F7" s="30" t="s">
        <v>3</v>
      </c>
      <c r="G7" s="32"/>
      <c r="H7" s="32"/>
      <c r="I7" s="31"/>
    </row>
    <row r="8" spans="1:9" x14ac:dyDescent="0.25">
      <c r="A8" s="30" t="s">
        <v>3</v>
      </c>
      <c r="B8" s="31" t="s">
        <v>159</v>
      </c>
      <c r="C8" s="31"/>
      <c r="D8" s="256" t="s">
        <v>759</v>
      </c>
      <c r="F8" s="30" t="s">
        <v>3</v>
      </c>
      <c r="G8" s="32"/>
      <c r="H8" s="32"/>
      <c r="I8" s="31"/>
    </row>
    <row r="9" spans="1:9" x14ac:dyDescent="0.25">
      <c r="A9" s="30" t="s">
        <v>3</v>
      </c>
      <c r="B9" s="31" t="s">
        <v>237</v>
      </c>
      <c r="C9" s="31" t="s">
        <v>760</v>
      </c>
      <c r="D9" s="31"/>
      <c r="F9" s="30" t="s">
        <v>3</v>
      </c>
      <c r="G9" s="32"/>
      <c r="H9" s="32"/>
      <c r="I9" s="31"/>
    </row>
    <row r="10" spans="1:9" x14ac:dyDescent="0.25">
      <c r="A10" s="30" t="s">
        <v>3</v>
      </c>
      <c r="B10" s="31" t="s">
        <v>211</v>
      </c>
      <c r="C10" s="31"/>
      <c r="D10" s="31"/>
      <c r="F10" s="30" t="s">
        <v>3</v>
      </c>
      <c r="G10" s="32"/>
      <c r="H10" s="32"/>
      <c r="I10" s="31"/>
    </row>
    <row r="11" spans="1:9" x14ac:dyDescent="0.25">
      <c r="A11" s="30" t="s">
        <v>3</v>
      </c>
      <c r="B11" s="31" t="s">
        <v>379</v>
      </c>
      <c r="C11" s="31" t="s">
        <v>761</v>
      </c>
      <c r="D11" s="31"/>
      <c r="F11" s="30" t="s">
        <v>3</v>
      </c>
      <c r="G11" s="32"/>
      <c r="H11" s="32"/>
      <c r="I11" s="31"/>
    </row>
    <row r="12" spans="1:9" x14ac:dyDescent="0.25">
      <c r="A12" s="30" t="s">
        <v>3</v>
      </c>
      <c r="B12" s="31" t="s">
        <v>175</v>
      </c>
      <c r="C12" s="97"/>
      <c r="D12" s="97"/>
      <c r="E12" s="97"/>
      <c r="F12" s="30" t="s">
        <v>3</v>
      </c>
      <c r="G12" s="32"/>
      <c r="H12" s="32"/>
      <c r="I12" s="31"/>
    </row>
    <row r="13" spans="1:9" x14ac:dyDescent="0.25">
      <c r="A13" s="30" t="s">
        <v>3</v>
      </c>
      <c r="B13" s="31" t="s">
        <v>90</v>
      </c>
      <c r="C13" s="31"/>
      <c r="D13" s="31"/>
      <c r="F13" s="30" t="s">
        <v>3</v>
      </c>
      <c r="G13" s="32"/>
      <c r="H13" s="32"/>
      <c r="I13" s="31"/>
    </row>
    <row r="14" spans="1:9" x14ac:dyDescent="0.25">
      <c r="A14" s="30" t="s">
        <v>3</v>
      </c>
      <c r="B14" s="31" t="s">
        <v>373</v>
      </c>
      <c r="C14" s="31"/>
      <c r="D14" s="31"/>
      <c r="F14" s="30" t="s">
        <v>167</v>
      </c>
      <c r="G14" s="32"/>
      <c r="H14" s="32"/>
      <c r="I14" s="31"/>
    </row>
    <row r="15" spans="1:9" x14ac:dyDescent="0.25">
      <c r="A15" s="30" t="s">
        <v>59</v>
      </c>
      <c r="B15" s="31" t="s">
        <v>343</v>
      </c>
      <c r="C15" s="31"/>
      <c r="D15" s="31"/>
      <c r="F15" s="30" t="s">
        <v>167</v>
      </c>
      <c r="G15" s="32"/>
      <c r="H15" s="32"/>
      <c r="I15" s="31"/>
    </row>
    <row r="16" spans="1:9" x14ac:dyDescent="0.25">
      <c r="A16" s="30" t="s">
        <v>59</v>
      </c>
      <c r="B16" s="31" t="s">
        <v>281</v>
      </c>
      <c r="C16" s="31"/>
      <c r="D16" s="31"/>
      <c r="F16" s="30" t="s">
        <v>59</v>
      </c>
      <c r="G16" s="31" t="s">
        <v>762</v>
      </c>
      <c r="H16" s="32" t="s">
        <v>763</v>
      </c>
      <c r="I16" s="31"/>
    </row>
    <row r="17" spans="1:9" x14ac:dyDescent="0.25">
      <c r="A17" s="30" t="s">
        <v>59</v>
      </c>
      <c r="B17" s="31" t="s">
        <v>50</v>
      </c>
      <c r="C17" s="31"/>
      <c r="D17" s="31" t="s">
        <v>785</v>
      </c>
      <c r="F17" s="30" t="s">
        <v>59</v>
      </c>
      <c r="G17" s="32" t="s">
        <v>764</v>
      </c>
      <c r="H17" s="32" t="s">
        <v>763</v>
      </c>
      <c r="I17" s="31"/>
    </row>
    <row r="18" spans="1:9" x14ac:dyDescent="0.25">
      <c r="A18" s="30" t="s">
        <v>59</v>
      </c>
      <c r="B18" s="31" t="s">
        <v>77</v>
      </c>
      <c r="C18" s="31"/>
      <c r="D18" s="31"/>
      <c r="F18" s="30" t="s">
        <v>59</v>
      </c>
      <c r="G18" s="33" t="s">
        <v>765</v>
      </c>
      <c r="H18" s="33" t="s">
        <v>766</v>
      </c>
      <c r="I18" s="31"/>
    </row>
    <row r="19" spans="1:9" x14ac:dyDescent="0.25">
      <c r="A19" s="30" t="s">
        <v>59</v>
      </c>
      <c r="B19" s="31" t="s">
        <v>56</v>
      </c>
      <c r="C19" s="31"/>
      <c r="D19" s="31"/>
      <c r="F19" s="30" t="s">
        <v>59</v>
      </c>
      <c r="G19" s="32"/>
      <c r="H19" s="32"/>
      <c r="I19" s="31"/>
    </row>
    <row r="20" spans="1:9" x14ac:dyDescent="0.25">
      <c r="A20" s="30" t="s">
        <v>2</v>
      </c>
      <c r="B20" s="31" t="s">
        <v>80</v>
      </c>
      <c r="C20" s="31"/>
      <c r="D20" s="31"/>
      <c r="F20" s="30" t="s">
        <v>59</v>
      </c>
      <c r="G20" s="32"/>
      <c r="H20" s="32"/>
      <c r="I20" s="31"/>
    </row>
    <row r="21" spans="1:9" x14ac:dyDescent="0.25">
      <c r="A21" s="30" t="s">
        <v>2</v>
      </c>
      <c r="B21" s="31" t="s">
        <v>767</v>
      </c>
      <c r="C21" s="31" t="s">
        <v>768</v>
      </c>
      <c r="D21" s="31"/>
      <c r="F21" s="30" t="s">
        <v>59</v>
      </c>
      <c r="G21" s="31" t="s">
        <v>736</v>
      </c>
      <c r="H21" s="32" t="s">
        <v>769</v>
      </c>
      <c r="I21" s="31"/>
    </row>
    <row r="22" spans="1:9" x14ac:dyDescent="0.25">
      <c r="A22" s="30" t="s">
        <v>2</v>
      </c>
      <c r="B22" s="1" t="s">
        <v>662</v>
      </c>
      <c r="C22" s="1"/>
      <c r="D22" s="1"/>
      <c r="F22" s="30" t="s">
        <v>2</v>
      </c>
      <c r="G22" s="32"/>
      <c r="H22" s="32"/>
      <c r="I22" s="31"/>
    </row>
    <row r="23" spans="1:9" x14ac:dyDescent="0.25">
      <c r="A23" s="30" t="s">
        <v>2</v>
      </c>
      <c r="B23" s="31" t="s">
        <v>65</v>
      </c>
      <c r="C23" s="31"/>
      <c r="D23" s="31"/>
      <c r="F23" s="30" t="s">
        <v>2</v>
      </c>
      <c r="G23" s="32"/>
      <c r="H23" s="32"/>
      <c r="I23" s="31"/>
    </row>
    <row r="24" spans="1:9" x14ac:dyDescent="0.25">
      <c r="A24" s="30" t="s">
        <v>2</v>
      </c>
      <c r="B24" s="31" t="s">
        <v>374</v>
      </c>
      <c r="C24" s="31"/>
      <c r="D24" s="31"/>
      <c r="F24" s="30" t="s">
        <v>2</v>
      </c>
      <c r="G24" s="32"/>
      <c r="H24" s="32"/>
      <c r="I24" s="31"/>
    </row>
    <row r="25" spans="1:9" x14ac:dyDescent="0.25">
      <c r="A25" s="30" t="s">
        <v>2</v>
      </c>
      <c r="B25" s="32" t="s">
        <v>116</v>
      </c>
      <c r="C25" s="32" t="s">
        <v>770</v>
      </c>
      <c r="D25" s="32"/>
      <c r="F25" s="30" t="s">
        <v>2</v>
      </c>
      <c r="G25" s="32"/>
      <c r="H25" s="32"/>
      <c r="I25" s="31"/>
    </row>
    <row r="26" spans="1:9" x14ac:dyDescent="0.25">
      <c r="A26" s="30" t="s">
        <v>2</v>
      </c>
      <c r="B26" s="31" t="s">
        <v>134</v>
      </c>
      <c r="C26" s="31"/>
      <c r="D26" s="31"/>
      <c r="F26" s="30" t="s">
        <v>2</v>
      </c>
      <c r="G26" s="32"/>
      <c r="H26" s="32"/>
      <c r="I26" s="31"/>
    </row>
    <row r="27" spans="1:9" x14ac:dyDescent="0.25">
      <c r="A27" s="30" t="s">
        <v>2</v>
      </c>
      <c r="B27" s="31" t="s">
        <v>99</v>
      </c>
      <c r="C27" s="31"/>
      <c r="D27" s="31"/>
      <c r="F27" s="30" t="s">
        <v>2</v>
      </c>
      <c r="G27" s="32"/>
      <c r="H27" s="32"/>
      <c r="I27" s="31"/>
    </row>
    <row r="28" spans="1:9" x14ac:dyDescent="0.25">
      <c r="A28" s="30" t="s">
        <v>2</v>
      </c>
      <c r="B28" s="31" t="s">
        <v>320</v>
      </c>
      <c r="C28" s="31"/>
      <c r="D28" s="31"/>
      <c r="F28" s="30" t="s">
        <v>2</v>
      </c>
      <c r="G28" s="32"/>
      <c r="H28" s="32"/>
      <c r="I28" s="31"/>
    </row>
    <row r="29" spans="1:9" x14ac:dyDescent="0.25">
      <c r="A29" s="30" t="s">
        <v>2</v>
      </c>
      <c r="B29" s="31" t="s">
        <v>376</v>
      </c>
      <c r="C29" s="31"/>
      <c r="D29" s="31" t="s">
        <v>771</v>
      </c>
      <c r="F29" s="30" t="s">
        <v>2</v>
      </c>
      <c r="G29" s="32"/>
      <c r="H29" s="32"/>
      <c r="I29" s="31"/>
    </row>
    <row r="30" spans="1:9" x14ac:dyDescent="0.25">
      <c r="A30" s="30" t="s">
        <v>2</v>
      </c>
      <c r="B30" s="31" t="s">
        <v>148</v>
      </c>
      <c r="C30" s="31" t="s">
        <v>806</v>
      </c>
      <c r="D30" s="31"/>
      <c r="F30" s="30" t="s">
        <v>2</v>
      </c>
      <c r="G30" s="32"/>
      <c r="H30" s="32"/>
      <c r="I30" s="31"/>
    </row>
    <row r="31" spans="1:9" x14ac:dyDescent="0.25">
      <c r="A31" s="30" t="s">
        <v>2</v>
      </c>
      <c r="B31" s="31" t="s">
        <v>265</v>
      </c>
      <c r="C31" s="31"/>
      <c r="D31" s="31"/>
      <c r="F31" s="30" t="s">
        <v>2</v>
      </c>
      <c r="G31" s="32"/>
      <c r="H31" s="32"/>
      <c r="I31" s="31"/>
    </row>
    <row r="32" spans="1:9" x14ac:dyDescent="0.25">
      <c r="A32" s="30" t="s">
        <v>2</v>
      </c>
      <c r="B32" s="31" t="s">
        <v>273</v>
      </c>
      <c r="C32" s="31"/>
      <c r="D32" s="31"/>
      <c r="F32" s="30" t="s">
        <v>2</v>
      </c>
      <c r="G32" s="32"/>
      <c r="H32" s="32"/>
      <c r="I32" s="31"/>
    </row>
    <row r="33" spans="1:9" x14ac:dyDescent="0.25">
      <c r="A33" s="30" t="s">
        <v>2</v>
      </c>
      <c r="B33" s="31" t="s">
        <v>214</v>
      </c>
      <c r="C33" s="31" t="s">
        <v>772</v>
      </c>
      <c r="D33" s="31" t="s">
        <v>773</v>
      </c>
      <c r="F33" s="30" t="s">
        <v>2</v>
      </c>
      <c r="G33" s="32"/>
      <c r="H33" s="32"/>
      <c r="I33" s="31"/>
    </row>
    <row r="34" spans="1:9" x14ac:dyDescent="0.25">
      <c r="A34" s="30" t="s">
        <v>2</v>
      </c>
      <c r="B34" s="31" t="s">
        <v>86</v>
      </c>
      <c r="C34" s="31"/>
      <c r="D34" s="31"/>
      <c r="F34" s="30" t="s">
        <v>2</v>
      </c>
      <c r="G34" s="32"/>
      <c r="H34" s="32"/>
      <c r="I34" s="31"/>
    </row>
    <row r="35" spans="1:9" x14ac:dyDescent="0.25">
      <c r="A35" s="30" t="s">
        <v>2</v>
      </c>
      <c r="B35" s="31" t="s">
        <v>224</v>
      </c>
      <c r="C35" s="31"/>
      <c r="D35" s="31"/>
      <c r="F35" s="30" t="s">
        <v>2</v>
      </c>
      <c r="G35" s="32"/>
      <c r="H35" s="32"/>
      <c r="I35" s="31"/>
    </row>
    <row r="36" spans="1:9" x14ac:dyDescent="0.25">
      <c r="A36" s="30" t="s">
        <v>184</v>
      </c>
      <c r="B36" s="31" t="s">
        <v>185</v>
      </c>
      <c r="C36" s="31"/>
      <c r="D36" s="31"/>
      <c r="F36" s="30" t="s">
        <v>2</v>
      </c>
      <c r="G36" s="32"/>
      <c r="H36" s="32"/>
      <c r="I36" s="31"/>
    </row>
    <row r="37" spans="1:9" x14ac:dyDescent="0.25">
      <c r="A37" s="30" t="s">
        <v>184</v>
      </c>
      <c r="B37" s="31" t="s">
        <v>494</v>
      </c>
      <c r="C37" s="31"/>
      <c r="D37" s="31"/>
      <c r="F37" s="30" t="s">
        <v>2</v>
      </c>
      <c r="G37" s="32"/>
      <c r="H37" s="32"/>
      <c r="I37" s="31"/>
    </row>
    <row r="38" spans="1:9" x14ac:dyDescent="0.25">
      <c r="A38" s="30" t="s">
        <v>184</v>
      </c>
      <c r="B38" s="31" t="s">
        <v>380</v>
      </c>
      <c r="C38" s="31"/>
      <c r="D38" s="31"/>
      <c r="F38" s="30" t="s">
        <v>184</v>
      </c>
      <c r="G38" s="32"/>
      <c r="H38" s="32"/>
      <c r="I38" s="31"/>
    </row>
    <row r="39" spans="1:9" x14ac:dyDescent="0.25">
      <c r="A39" s="30" t="s">
        <v>370</v>
      </c>
      <c r="B39" s="31" t="s">
        <v>371</v>
      </c>
      <c r="C39" s="31"/>
      <c r="D39" s="31"/>
      <c r="F39" s="30" t="s">
        <v>184</v>
      </c>
      <c r="G39" s="32"/>
      <c r="H39" s="32"/>
      <c r="I39" s="31"/>
    </row>
    <row r="40" spans="1:9" x14ac:dyDescent="0.25">
      <c r="A40" s="30" t="s">
        <v>377</v>
      </c>
      <c r="B40" s="31" t="s">
        <v>495</v>
      </c>
      <c r="C40" s="31"/>
      <c r="D40" s="31"/>
      <c r="F40" s="30" t="s">
        <v>184</v>
      </c>
      <c r="G40" s="32"/>
      <c r="H40" s="32"/>
      <c r="I40" s="31"/>
    </row>
    <row r="41" spans="1:9" x14ac:dyDescent="0.25">
      <c r="A41" s="30" t="s">
        <v>70</v>
      </c>
      <c r="B41" s="31" t="s">
        <v>299</v>
      </c>
      <c r="C41" s="31" t="s">
        <v>774</v>
      </c>
      <c r="D41" s="31"/>
      <c r="F41" s="30" t="s">
        <v>370</v>
      </c>
      <c r="G41" s="32"/>
      <c r="H41" s="32"/>
      <c r="I41" s="31"/>
    </row>
    <row r="42" spans="1:9" x14ac:dyDescent="0.25">
      <c r="A42" s="30" t="s">
        <v>70</v>
      </c>
      <c r="B42" s="31" t="s">
        <v>661</v>
      </c>
      <c r="C42" s="31"/>
      <c r="D42" s="31"/>
      <c r="F42" s="30" t="s">
        <v>377</v>
      </c>
      <c r="G42" s="32"/>
      <c r="H42" s="32"/>
      <c r="I42" s="31"/>
    </row>
    <row r="43" spans="1:9" x14ac:dyDescent="0.25">
      <c r="A43" s="30" t="s">
        <v>70</v>
      </c>
      <c r="B43" s="31" t="s">
        <v>100</v>
      </c>
      <c r="C43" s="31" t="s">
        <v>775</v>
      </c>
      <c r="D43" s="31"/>
      <c r="F43" s="30" t="s">
        <v>70</v>
      </c>
      <c r="G43" s="30" t="s">
        <v>776</v>
      </c>
      <c r="H43" s="32" t="s">
        <v>777</v>
      </c>
      <c r="I43" s="31"/>
    </row>
    <row r="44" spans="1:9" x14ac:dyDescent="0.25">
      <c r="A44" s="30" t="s">
        <v>70</v>
      </c>
      <c r="B44" s="31" t="s">
        <v>135</v>
      </c>
      <c r="C44" s="31"/>
      <c r="D44" s="31"/>
      <c r="F44" s="30" t="s">
        <v>70</v>
      </c>
      <c r="G44" s="30" t="s">
        <v>778</v>
      </c>
      <c r="H44" s="33" t="s">
        <v>779</v>
      </c>
      <c r="I44" s="31"/>
    </row>
    <row r="45" spans="1:9" x14ac:dyDescent="0.25">
      <c r="A45" s="30" t="s">
        <v>70</v>
      </c>
      <c r="B45" s="31" t="s">
        <v>188</v>
      </c>
      <c r="C45" s="31"/>
      <c r="D45" s="31"/>
      <c r="F45" s="30" t="s">
        <v>70</v>
      </c>
      <c r="G45" s="30" t="s">
        <v>780</v>
      </c>
      <c r="H45" s="32" t="s">
        <v>781</v>
      </c>
      <c r="I45" s="31"/>
    </row>
    <row r="46" spans="1:9" x14ac:dyDescent="0.25">
      <c r="A46" s="30" t="s">
        <v>70</v>
      </c>
      <c r="B46" s="31" t="s">
        <v>227</v>
      </c>
      <c r="C46" s="31"/>
      <c r="D46" s="31"/>
      <c r="F46" s="30" t="s">
        <v>70</v>
      </c>
      <c r="G46" s="30" t="s">
        <v>782</v>
      </c>
      <c r="H46" s="32" t="s">
        <v>783</v>
      </c>
      <c r="I46" s="31"/>
    </row>
    <row r="47" spans="1:9" x14ac:dyDescent="0.25">
      <c r="A47" s="30" t="s">
        <v>496</v>
      </c>
      <c r="B47" s="31" t="s">
        <v>364</v>
      </c>
      <c r="C47" s="31" t="s">
        <v>763</v>
      </c>
      <c r="D47" s="31"/>
      <c r="F47" s="30" t="s">
        <v>70</v>
      </c>
      <c r="G47" s="30"/>
      <c r="H47" s="32"/>
      <c r="I47" s="31"/>
    </row>
    <row r="48" spans="1:9" x14ac:dyDescent="0.25">
      <c r="A48" s="30" t="s">
        <v>496</v>
      </c>
      <c r="B48" s="31" t="s">
        <v>497</v>
      </c>
      <c r="C48" s="31" t="s">
        <v>763</v>
      </c>
      <c r="D48" s="31"/>
      <c r="F48" s="30" t="s">
        <v>70</v>
      </c>
      <c r="G48" s="32"/>
      <c r="H48" s="32"/>
      <c r="I48" s="31"/>
    </row>
    <row r="49" spans="1:9" x14ac:dyDescent="0.25">
      <c r="A49" s="30" t="s">
        <v>496</v>
      </c>
      <c r="B49" s="31" t="s">
        <v>498</v>
      </c>
      <c r="C49" s="31"/>
      <c r="D49" s="31"/>
      <c r="F49" s="30" t="s">
        <v>70</v>
      </c>
      <c r="G49" s="32"/>
      <c r="H49" s="32"/>
      <c r="I49" s="31"/>
    </row>
    <row r="50" spans="1:9" x14ac:dyDescent="0.25">
      <c r="F50" s="30" t="s">
        <v>70</v>
      </c>
      <c r="G50" s="32"/>
      <c r="H50" s="32"/>
      <c r="I50" s="31"/>
    </row>
    <row r="51" spans="1:9" x14ac:dyDescent="0.25">
      <c r="F51" s="30" t="s">
        <v>496</v>
      </c>
      <c r="G51" s="32"/>
      <c r="H51" s="32"/>
      <c r="I51" s="31"/>
    </row>
    <row r="52" spans="1:9" x14ac:dyDescent="0.25">
      <c r="F52" s="30" t="s">
        <v>496</v>
      </c>
      <c r="G52" s="32"/>
      <c r="H52" s="32"/>
      <c r="I52" s="31"/>
    </row>
    <row r="53" spans="1:9" x14ac:dyDescent="0.25">
      <c r="F53" s="30" t="s">
        <v>496</v>
      </c>
      <c r="G53" s="32"/>
      <c r="H53" s="32"/>
      <c r="I53" s="31"/>
    </row>
  </sheetData>
  <autoFilter ref="A1:D49" xr:uid="{00000000-0009-0000-0000-000004000000}"/>
  <hyperlinks>
    <hyperlink ref="G44" r:id="rId1" display="mailto:Joshni.Pitchuka@emids.com" xr:uid="{00000000-0004-0000-0400-000000000000}"/>
    <hyperlink ref="G45" r:id="rId2" display="mailto:Priyanta.Bag@emids.com" xr:uid="{00000000-0004-0000-04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showGridLines="0" workbookViewId="0">
      <selection activeCell="E1" sqref="E1:E1048576"/>
    </sheetView>
  </sheetViews>
  <sheetFormatPr defaultRowHeight="15" x14ac:dyDescent="0.25"/>
  <cols>
    <col min="2" max="2" width="16" bestFit="1" customWidth="1"/>
    <col min="3" max="3" width="82.85546875" bestFit="1" customWidth="1"/>
    <col min="5" max="5" width="14" hidden="1" customWidth="1"/>
  </cols>
  <sheetData>
    <row r="1" spans="2:5" x14ac:dyDescent="0.25">
      <c r="E1" s="270" t="s">
        <v>792</v>
      </c>
    </row>
    <row r="2" spans="2:5" ht="15.75" x14ac:dyDescent="0.25">
      <c r="B2" s="34" t="s">
        <v>499</v>
      </c>
      <c r="C2" s="35" t="s">
        <v>500</v>
      </c>
      <c r="E2" s="266" t="s">
        <v>2</v>
      </c>
    </row>
    <row r="3" spans="2:5" x14ac:dyDescent="0.25">
      <c r="B3" s="36" t="s">
        <v>136</v>
      </c>
      <c r="C3" s="35" t="s">
        <v>647</v>
      </c>
      <c r="E3" s="266" t="s">
        <v>59</v>
      </c>
    </row>
    <row r="4" spans="2:5" x14ac:dyDescent="0.25">
      <c r="B4" s="36" t="s">
        <v>502</v>
      </c>
      <c r="C4" s="35" t="s">
        <v>814</v>
      </c>
      <c r="E4" s="266" t="s">
        <v>42</v>
      </c>
    </row>
    <row r="5" spans="2:5" x14ac:dyDescent="0.25">
      <c r="B5" s="36" t="s">
        <v>503</v>
      </c>
      <c r="C5" s="35" t="s">
        <v>504</v>
      </c>
      <c r="E5" s="266" t="s">
        <v>3</v>
      </c>
    </row>
    <row r="6" spans="2:5" x14ac:dyDescent="0.25">
      <c r="B6" s="265" t="s">
        <v>505</v>
      </c>
      <c r="C6" s="265" t="s">
        <v>506</v>
      </c>
      <c r="E6" s="266" t="s">
        <v>70</v>
      </c>
    </row>
    <row r="7" spans="2:5" x14ac:dyDescent="0.25">
      <c r="B7" s="36" t="s">
        <v>507</v>
      </c>
      <c r="C7" s="35" t="s">
        <v>504</v>
      </c>
      <c r="E7" s="266" t="s">
        <v>97</v>
      </c>
    </row>
    <row r="8" spans="2:5" x14ac:dyDescent="0.25">
      <c r="B8" s="36" t="s">
        <v>508</v>
      </c>
      <c r="C8" s="35" t="s">
        <v>509</v>
      </c>
      <c r="E8" s="266" t="s">
        <v>93</v>
      </c>
    </row>
    <row r="9" spans="2:5" x14ac:dyDescent="0.25">
      <c r="B9" s="36" t="s">
        <v>123</v>
      </c>
      <c r="C9" s="35" t="s">
        <v>510</v>
      </c>
      <c r="E9" s="266" t="s">
        <v>117</v>
      </c>
    </row>
    <row r="10" spans="2:5" x14ac:dyDescent="0.25">
      <c r="B10" s="36" t="s">
        <v>511</v>
      </c>
      <c r="C10" s="35" t="s">
        <v>512</v>
      </c>
      <c r="E10" s="266" t="s">
        <v>184</v>
      </c>
    </row>
    <row r="11" spans="2:5" x14ac:dyDescent="0.25">
      <c r="B11" s="36" t="s">
        <v>513</v>
      </c>
      <c r="C11" s="35" t="s">
        <v>514</v>
      </c>
      <c r="E11" s="266" t="s">
        <v>167</v>
      </c>
    </row>
    <row r="12" spans="2:5" x14ac:dyDescent="0.25">
      <c r="B12" s="36" t="s">
        <v>188</v>
      </c>
      <c r="C12" s="35" t="s">
        <v>514</v>
      </c>
      <c r="E12" s="267" t="s">
        <v>156</v>
      </c>
    </row>
    <row r="13" spans="2:5" x14ac:dyDescent="0.25">
      <c r="B13" s="36" t="s">
        <v>515</v>
      </c>
      <c r="C13" s="35" t="s">
        <v>514</v>
      </c>
      <c r="E13" s="266" t="s">
        <v>169</v>
      </c>
    </row>
    <row r="14" spans="2:5" x14ac:dyDescent="0.25">
      <c r="B14" s="36" t="s">
        <v>516</v>
      </c>
      <c r="C14" s="35" t="s">
        <v>517</v>
      </c>
      <c r="E14" s="268" t="s">
        <v>791</v>
      </c>
    </row>
    <row r="15" spans="2:5" x14ac:dyDescent="0.25">
      <c r="B15" s="36" t="s">
        <v>518</v>
      </c>
      <c r="C15" s="35" t="s">
        <v>501</v>
      </c>
      <c r="E15" s="266" t="s">
        <v>298</v>
      </c>
    </row>
    <row r="16" spans="2:5" x14ac:dyDescent="0.25">
      <c r="B16" s="36" t="s">
        <v>497</v>
      </c>
      <c r="C16" s="35" t="s">
        <v>501</v>
      </c>
      <c r="E16" s="266" t="s">
        <v>309</v>
      </c>
    </row>
    <row r="17" spans="2:5" x14ac:dyDescent="0.25">
      <c r="B17" s="36" t="s">
        <v>519</v>
      </c>
      <c r="C17" s="35" t="s">
        <v>520</v>
      </c>
      <c r="E17" s="269" t="s">
        <v>804</v>
      </c>
    </row>
    <row r="18" spans="2:5" x14ac:dyDescent="0.25">
      <c r="B18" s="36" t="s">
        <v>521</v>
      </c>
      <c r="E18" s="269" t="s">
        <v>301</v>
      </c>
    </row>
    <row r="19" spans="2:5" x14ac:dyDescent="0.25">
      <c r="B19" s="36" t="s">
        <v>522</v>
      </c>
      <c r="C19" s="35" t="s">
        <v>523</v>
      </c>
    </row>
    <row r="20" spans="2:5" x14ac:dyDescent="0.25">
      <c r="B20" s="36" t="s">
        <v>254</v>
      </c>
      <c r="C20" s="35" t="s">
        <v>646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8AB94DE64874BBECBEBE199100EFD" ma:contentTypeVersion="12" ma:contentTypeDescription="Create a new document." ma:contentTypeScope="" ma:versionID="234b29cba0cd0c44d998ce25ac0f3469">
  <xsd:schema xmlns:xsd="http://www.w3.org/2001/XMLSchema" xmlns:xs="http://www.w3.org/2001/XMLSchema" xmlns:p="http://schemas.microsoft.com/office/2006/metadata/properties" xmlns:ns2="c2454b83-af83-46bb-b4ac-89b4859a3f8a" xmlns:ns3="acd8c941-641b-4c87-b17c-c6f1bf073a8d" targetNamespace="http://schemas.microsoft.com/office/2006/metadata/properties" ma:root="true" ma:fieldsID="b2913b1b68d6a75ef56e2d84eb5fbd3b" ns2:_="" ns3:_="">
    <xsd:import namespace="c2454b83-af83-46bb-b4ac-89b4859a3f8a"/>
    <xsd:import namespace="acd8c941-641b-4c87-b17c-c6f1bf073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54b83-af83-46bb-b4ac-89b4859a3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8c941-641b-4c87-b17c-c6f1bf073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7962A-267B-447B-B1BC-FC30DC4615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2D2CBD-2CFB-4E66-B89A-7E99DA0FC11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2454b83-af83-46bb-b4ac-89b4859a3f8a"/>
    <ds:schemaRef ds:uri="http://schemas.microsoft.com/office/2006/documentManagement/types"/>
    <ds:schemaRef ds:uri="http://purl.org/dc/elements/1.1/"/>
    <ds:schemaRef ds:uri="http://schemas.microsoft.com/office/2006/metadata/properties"/>
    <ds:schemaRef ds:uri="acd8c941-641b-4c87-b17c-c6f1bf073a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05A64C-4231-4910-98BB-54F00DF0A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54b83-af83-46bb-b4ac-89b4859a3f8a"/>
    <ds:schemaRef ds:uri="acd8c941-641b-4c87-b17c-c6f1bf073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DA Review Plan</vt:lpstr>
      <vt:lpstr>Sheet1</vt:lpstr>
      <vt:lpstr>Reviewer - Skillset (2)</vt:lpstr>
      <vt:lpstr>Leave Plan</vt:lpstr>
      <vt:lpstr>General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Sudatta Haldar</dc:creator>
  <cp:lastModifiedBy>Sudatta Haldar</cp:lastModifiedBy>
  <dcterms:created xsi:type="dcterms:W3CDTF">2019-10-10T04:53:39Z</dcterms:created>
  <dcterms:modified xsi:type="dcterms:W3CDTF">2020-04-20T09:42:26Z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0x0101003A58AB94DE64874BBECBEBE199100EFD</vt:lpwstr>
  </property>
</Properties>
</file>