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.Google Drive\Great-Learning\2.Mandatory Module\3.Advanced Statistics\Advanced Statistics-Project\"/>
    </mc:Choice>
  </mc:AlternateContent>
  <bookViews>
    <workbookView xWindow="0" yWindow="0" windowWidth="20490" windowHeight="7755" activeTab="1"/>
  </bookViews>
  <sheets>
    <sheet name="Fever-1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H56" i="3" l="1"/>
  <c r="H56" i="2"/>
  <c r="H54" i="2"/>
  <c r="H54" i="3"/>
  <c r="I53" i="3"/>
  <c r="I51" i="3"/>
  <c r="I50" i="3"/>
  <c r="J24" i="3"/>
  <c r="J23" i="3"/>
  <c r="P21" i="3"/>
  <c r="P20" i="3"/>
  <c r="M21" i="3"/>
  <c r="M20" i="3"/>
  <c r="J21" i="3"/>
  <c r="J20" i="3"/>
  <c r="U7" i="3"/>
  <c r="R16" i="3"/>
  <c r="R5" i="3"/>
  <c r="R6" i="3"/>
  <c r="R7" i="3"/>
  <c r="R8" i="3"/>
  <c r="R9" i="3"/>
  <c r="R10" i="3"/>
  <c r="R11" i="3"/>
  <c r="R12" i="3"/>
  <c r="R13" i="3"/>
  <c r="R14" i="3"/>
  <c r="R15" i="3"/>
  <c r="R4" i="3"/>
  <c r="Q5" i="3"/>
  <c r="Q6" i="3"/>
  <c r="Q7" i="3"/>
  <c r="Q8" i="3"/>
  <c r="Q9" i="3"/>
  <c r="Q10" i="3"/>
  <c r="Q11" i="3"/>
  <c r="Q12" i="3"/>
  <c r="Q13" i="3"/>
  <c r="Q14" i="3"/>
  <c r="Q15" i="3"/>
  <c r="Q4" i="3"/>
  <c r="O16" i="3"/>
  <c r="O5" i="3"/>
  <c r="O6" i="3"/>
  <c r="O7" i="3"/>
  <c r="O8" i="3"/>
  <c r="O9" i="3"/>
  <c r="O10" i="3"/>
  <c r="O11" i="3"/>
  <c r="O12" i="3"/>
  <c r="O13" i="3"/>
  <c r="O14" i="3"/>
  <c r="O15" i="3"/>
  <c r="O4" i="3"/>
  <c r="N5" i="3"/>
  <c r="N6" i="3"/>
  <c r="N7" i="3"/>
  <c r="N8" i="3"/>
  <c r="N9" i="3"/>
  <c r="N10" i="3"/>
  <c r="N11" i="3"/>
  <c r="N12" i="3"/>
  <c r="N13" i="3"/>
  <c r="N14" i="3"/>
  <c r="N15" i="3"/>
  <c r="N4" i="3"/>
  <c r="L16" i="3"/>
  <c r="L5" i="3"/>
  <c r="L6" i="3"/>
  <c r="L7" i="3"/>
  <c r="L8" i="3"/>
  <c r="L9" i="3"/>
  <c r="L10" i="3"/>
  <c r="L11" i="3"/>
  <c r="L12" i="3"/>
  <c r="L13" i="3"/>
  <c r="L14" i="3"/>
  <c r="L15" i="3"/>
  <c r="L4" i="3"/>
  <c r="K5" i="3"/>
  <c r="K6" i="3"/>
  <c r="K7" i="3"/>
  <c r="K8" i="3"/>
  <c r="K9" i="3"/>
  <c r="K10" i="3"/>
  <c r="K11" i="3"/>
  <c r="K12" i="3"/>
  <c r="K13" i="3"/>
  <c r="K14" i="3"/>
  <c r="K15" i="3"/>
  <c r="K4" i="3"/>
  <c r="P18" i="3"/>
  <c r="M18" i="3"/>
  <c r="J18" i="3"/>
  <c r="P17" i="3"/>
  <c r="M17" i="3"/>
  <c r="J17" i="3"/>
  <c r="P16" i="3"/>
  <c r="M16" i="3"/>
  <c r="J16" i="3"/>
  <c r="E41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" i="3"/>
  <c r="C41" i="3"/>
  <c r="I51" i="2"/>
  <c r="H53" i="2" s="1"/>
  <c r="I50" i="2"/>
  <c r="L26" i="2"/>
  <c r="I26" i="2"/>
  <c r="O25" i="2"/>
  <c r="O26" i="2" s="1"/>
  <c r="I28" i="2" s="1"/>
  <c r="I29" i="2" s="1"/>
  <c r="L25" i="2"/>
  <c r="I25" i="2"/>
  <c r="D5" i="2"/>
  <c r="E5" i="2" s="1"/>
  <c r="D8" i="2"/>
  <c r="E8" i="2" s="1"/>
  <c r="D13" i="2"/>
  <c r="E13" i="2" s="1"/>
  <c r="D16" i="2"/>
  <c r="E16" i="2" s="1"/>
  <c r="D21" i="2"/>
  <c r="E21" i="2" s="1"/>
  <c r="D24" i="2"/>
  <c r="E24" i="2" s="1"/>
  <c r="D29" i="2"/>
  <c r="E29" i="2" s="1"/>
  <c r="D32" i="2"/>
  <c r="E32" i="2" s="1"/>
  <c r="D37" i="2"/>
  <c r="E37" i="2" s="1"/>
  <c r="D4" i="2"/>
  <c r="E4" i="2" s="1"/>
  <c r="P9" i="2"/>
  <c r="P12" i="2"/>
  <c r="Q12" i="2" s="1"/>
  <c r="J6" i="2"/>
  <c r="J9" i="2"/>
  <c r="K9" i="2" s="1"/>
  <c r="J14" i="2"/>
  <c r="K14" i="2" s="1"/>
  <c r="J4" i="2"/>
  <c r="Q9" i="2"/>
  <c r="K6" i="2"/>
  <c r="C42" i="2"/>
  <c r="D6" i="2" s="1"/>
  <c r="E6" i="2" s="1"/>
  <c r="L18" i="2"/>
  <c r="I18" i="2"/>
  <c r="L17" i="2"/>
  <c r="O17" i="2"/>
  <c r="O18" i="2" s="1"/>
  <c r="I17" i="2"/>
  <c r="L16" i="2"/>
  <c r="M13" i="2" s="1"/>
  <c r="N13" i="2" s="1"/>
  <c r="O16" i="2"/>
  <c r="P7" i="2" s="1"/>
  <c r="Q7" i="2" s="1"/>
  <c r="I16" i="2"/>
  <c r="J8" i="2" s="1"/>
  <c r="K8" i="2" s="1"/>
  <c r="J13" i="2" l="1"/>
  <c r="K13" i="2" s="1"/>
  <c r="P4" i="2"/>
  <c r="P8" i="2"/>
  <c r="Q8" i="2" s="1"/>
  <c r="D36" i="2"/>
  <c r="E36" i="2" s="1"/>
  <c r="D28" i="2"/>
  <c r="E28" i="2" s="1"/>
  <c r="D20" i="2"/>
  <c r="E20" i="2" s="1"/>
  <c r="D12" i="2"/>
  <c r="E12" i="2" s="1"/>
  <c r="J10" i="2"/>
  <c r="K10" i="2" s="1"/>
  <c r="P13" i="2"/>
  <c r="Q13" i="2" s="1"/>
  <c r="P5" i="2"/>
  <c r="D33" i="2"/>
  <c r="E33" i="2" s="1"/>
  <c r="D25" i="2"/>
  <c r="E25" i="2" s="1"/>
  <c r="D17" i="2"/>
  <c r="E17" i="2" s="1"/>
  <c r="D9" i="2"/>
  <c r="E9" i="2" s="1"/>
  <c r="M9" i="2"/>
  <c r="N9" i="2" s="1"/>
  <c r="M4" i="2"/>
  <c r="N4" i="2" s="1"/>
  <c r="J5" i="2"/>
  <c r="K5" i="2" s="1"/>
  <c r="J12" i="2"/>
  <c r="K12" i="2" s="1"/>
  <c r="M15" i="2"/>
  <c r="N15" i="2" s="1"/>
  <c r="M11" i="2"/>
  <c r="N11" i="2" s="1"/>
  <c r="M7" i="2"/>
  <c r="N7" i="2" s="1"/>
  <c r="P15" i="2"/>
  <c r="Q15" i="2" s="1"/>
  <c r="P11" i="2"/>
  <c r="Q11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E11" i="2" s="1"/>
  <c r="D7" i="2"/>
  <c r="E7" i="2" s="1"/>
  <c r="M5" i="2"/>
  <c r="M12" i="2"/>
  <c r="N12" i="2" s="1"/>
  <c r="M8" i="2"/>
  <c r="N8" i="2" s="1"/>
  <c r="K4" i="2"/>
  <c r="Q4" i="2"/>
  <c r="N5" i="2"/>
  <c r="J15" i="2"/>
  <c r="K15" i="2" s="1"/>
  <c r="J11" i="2"/>
  <c r="K11" i="2" s="1"/>
  <c r="J7" i="2"/>
  <c r="K7" i="2" s="1"/>
  <c r="M14" i="2"/>
  <c r="N14" i="2" s="1"/>
  <c r="M10" i="2"/>
  <c r="N10" i="2" s="1"/>
  <c r="M6" i="2"/>
  <c r="P14" i="2"/>
  <c r="Q14" i="2" s="1"/>
  <c r="P10" i="2"/>
  <c r="Q10" i="2" s="1"/>
  <c r="P6" i="2"/>
  <c r="Q6" i="2" s="1"/>
  <c r="D38" i="2"/>
  <c r="E38" i="2" s="1"/>
  <c r="D34" i="2"/>
  <c r="E34" i="2" s="1"/>
  <c r="D30" i="2"/>
  <c r="E30" i="2" s="1"/>
  <c r="D26" i="2"/>
  <c r="E26" i="2" s="1"/>
  <c r="D22" i="2"/>
  <c r="E22" i="2" s="1"/>
  <c r="D18" i="2"/>
  <c r="E18" i="2" s="1"/>
  <c r="D14" i="2"/>
  <c r="E14" i="2" s="1"/>
  <c r="D10" i="2"/>
  <c r="E10" i="2" s="1"/>
  <c r="N6" i="2"/>
  <c r="Q5" i="2"/>
  <c r="E42" i="2" l="1"/>
  <c r="N16" i="2"/>
  <c r="K16" i="2"/>
  <c r="Q16" i="2"/>
  <c r="T6" i="2" s="1"/>
</calcChain>
</file>

<file path=xl/sharedStrings.xml><?xml version="1.0" encoding="utf-8"?>
<sst xmlns="http://schemas.openxmlformats.org/spreadsheetml/2006/main" count="64" uniqueCount="38">
  <si>
    <t>A</t>
  </si>
  <si>
    <t>B</t>
  </si>
  <si>
    <t>Volunteer</t>
  </si>
  <si>
    <t>Relief</t>
  </si>
  <si>
    <t>Factor-A</t>
  </si>
  <si>
    <t>Factor-B</t>
  </si>
  <si>
    <t>A1</t>
  </si>
  <si>
    <t>A2</t>
  </si>
  <si>
    <t>A3</t>
  </si>
  <si>
    <t>SD</t>
  </si>
  <si>
    <t>Variance</t>
  </si>
  <si>
    <t>Sums of Square Within the group</t>
  </si>
  <si>
    <t>Group Mean</t>
  </si>
  <si>
    <t>SSW</t>
  </si>
  <si>
    <t>Grand Mean</t>
  </si>
  <si>
    <t>SST</t>
  </si>
  <si>
    <t>Total Sum of Squares(SST)</t>
  </si>
  <si>
    <t>Sum of Squares within the group(SSW)</t>
  </si>
  <si>
    <t>Sum of Squares between the group</t>
  </si>
  <si>
    <t xml:space="preserve">Grand Mean </t>
  </si>
  <si>
    <t>SSB</t>
  </si>
  <si>
    <t>Sum of Squares between the group(SSB)</t>
  </si>
  <si>
    <t>MSSB</t>
  </si>
  <si>
    <t>MSSW</t>
  </si>
  <si>
    <t>SSB/DOF</t>
  </si>
  <si>
    <t>SSW/DOF</t>
  </si>
  <si>
    <t>DOF(SSB)</t>
  </si>
  <si>
    <t>c-1</t>
  </si>
  <si>
    <t>DOF(SSW)</t>
  </si>
  <si>
    <t>n-c</t>
  </si>
  <si>
    <t>F ratio</t>
  </si>
  <si>
    <t>P-value</t>
  </si>
  <si>
    <t>B1</t>
  </si>
  <si>
    <t>B2</t>
  </si>
  <si>
    <t>B3</t>
  </si>
  <si>
    <t>Sum of squares within the group</t>
  </si>
  <si>
    <t>MSSB/MSSW</t>
  </si>
  <si>
    <t>F-critical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</si>
</sst>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8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33" borderId="11" xfId="0" applyFont="1" applyFill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164" fontId="16" fillId="0" borderId="0" xfId="0" applyNumberFormat="1" applyFont="1"/>
    <xf numFmtId="164" fontId="16" fillId="0" borderId="0" xfId="0" applyNumberFormat="1" applyFont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33" borderId="15" xfId="0" applyFill="1" applyBorder="1"/>
    <xf numFmtId="0" fontId="0" fillId="33" borderId="11" xfId="0" applyFill="1" applyBorder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164" fontId="16" fillId="34" borderId="0" xfId="0" applyNumberFormat="1" applyFont="1" applyFill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164" fontId="0" fillId="35" borderId="0" xfId="0" applyNumberFormat="1" applyFill="1" applyAlignment="1">
      <alignment horizontal="center"/>
    </xf>
    <xf numFmtId="164" fontId="16" fillId="35" borderId="0" xfId="0" applyNumberFormat="1" applyFont="1" applyFill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164" fontId="0" fillId="36" borderId="0" xfId="0" applyNumberFormat="1" applyFill="1" applyAlignment="1">
      <alignment horizontal="center"/>
    </xf>
    <xf numFmtId="164" fontId="16" fillId="36" borderId="0" xfId="0" applyNumberFormat="1" applyFont="1" applyFill="1"/>
    <xf numFmtId="0" fontId="16" fillId="0" borderId="0" xfId="0" applyFont="1"/>
    <xf numFmtId="2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  <xf numFmtId="2" fontId="16" fillId="0" borderId="13" xfId="0" applyNumberFormat="1" applyFont="1" applyBorder="1" applyAlignment="1">
      <alignment horizontal="center"/>
    </xf>
    <xf numFmtId="2" fontId="16" fillId="0" borderId="14" xfId="0" applyNumberFormat="1" applyFont="1" applyBorder="1" applyAlignment="1">
      <alignment horizontal="center"/>
    </xf>
    <xf numFmtId="2" fontId="16" fillId="0" borderId="15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33" borderId="17" xfId="0" applyNumberForma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33" borderId="16" xfId="0" applyNumberFormat="1" applyFill="1" applyBorder="1" applyAlignment="1">
      <alignment horizontal="center"/>
    </xf>
    <xf numFmtId="2" fontId="0" fillId="33" borderId="18" xfId="0" applyNumberFormat="1" applyFill="1" applyBorder="1" applyAlignment="1">
      <alignment horizontal="center"/>
    </xf>
    <xf numFmtId="168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E1" sqref="E1"/>
    </sheetView>
  </sheetViews>
  <sheetFormatPr defaultRowHeight="15" x14ac:dyDescent="0.25"/>
  <cols>
    <col min="3" max="3" width="15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>
        <v>1</v>
      </c>
      <c r="D2">
        <v>2.4</v>
      </c>
    </row>
    <row r="3" spans="1:4" x14ac:dyDescent="0.25">
      <c r="A3">
        <v>1</v>
      </c>
      <c r="B3">
        <v>1</v>
      </c>
      <c r="C3">
        <v>2</v>
      </c>
      <c r="D3">
        <v>2.7</v>
      </c>
    </row>
    <row r="4" spans="1:4" x14ac:dyDescent="0.25">
      <c r="A4">
        <v>1</v>
      </c>
      <c r="B4">
        <v>1</v>
      </c>
      <c r="C4">
        <v>3</v>
      </c>
      <c r="D4">
        <v>2.2999999999999998</v>
      </c>
    </row>
    <row r="5" spans="1:4" x14ac:dyDescent="0.25">
      <c r="A5">
        <v>1</v>
      </c>
      <c r="B5">
        <v>1</v>
      </c>
      <c r="C5">
        <v>4</v>
      </c>
      <c r="D5">
        <v>2.5</v>
      </c>
    </row>
    <row r="6" spans="1:4" x14ac:dyDescent="0.25">
      <c r="A6">
        <v>1</v>
      </c>
      <c r="B6">
        <v>2</v>
      </c>
      <c r="C6">
        <v>1</v>
      </c>
      <c r="D6">
        <v>4.5999999999999996</v>
      </c>
    </row>
    <row r="7" spans="1:4" x14ac:dyDescent="0.25">
      <c r="A7">
        <v>1</v>
      </c>
      <c r="B7">
        <v>2</v>
      </c>
      <c r="C7">
        <v>2</v>
      </c>
      <c r="D7">
        <v>4.2</v>
      </c>
    </row>
    <row r="8" spans="1:4" x14ac:dyDescent="0.25">
      <c r="A8">
        <v>1</v>
      </c>
      <c r="B8">
        <v>2</v>
      </c>
      <c r="C8">
        <v>3</v>
      </c>
      <c r="D8">
        <v>4.9000000000000004</v>
      </c>
    </row>
    <row r="9" spans="1:4" x14ac:dyDescent="0.25">
      <c r="A9">
        <v>1</v>
      </c>
      <c r="B9">
        <v>2</v>
      </c>
      <c r="C9">
        <v>4</v>
      </c>
      <c r="D9">
        <v>4.7</v>
      </c>
    </row>
    <row r="10" spans="1:4" x14ac:dyDescent="0.25">
      <c r="A10">
        <v>1</v>
      </c>
      <c r="B10">
        <v>3</v>
      </c>
      <c r="C10">
        <v>1</v>
      </c>
      <c r="D10">
        <v>4.8</v>
      </c>
    </row>
    <row r="11" spans="1:4" x14ac:dyDescent="0.25">
      <c r="A11">
        <v>1</v>
      </c>
      <c r="B11">
        <v>3</v>
      </c>
      <c r="C11">
        <v>2</v>
      </c>
      <c r="D11">
        <v>4.5</v>
      </c>
    </row>
    <row r="12" spans="1:4" x14ac:dyDescent="0.25">
      <c r="A12">
        <v>1</v>
      </c>
      <c r="B12">
        <v>3</v>
      </c>
      <c r="C12">
        <v>3</v>
      </c>
      <c r="D12">
        <v>4.4000000000000004</v>
      </c>
    </row>
    <row r="13" spans="1:4" x14ac:dyDescent="0.25">
      <c r="A13">
        <v>1</v>
      </c>
      <c r="B13">
        <v>3</v>
      </c>
      <c r="C13">
        <v>4</v>
      </c>
      <c r="D13">
        <v>4.5999999999999996</v>
      </c>
    </row>
    <row r="14" spans="1:4" x14ac:dyDescent="0.25">
      <c r="A14">
        <v>2</v>
      </c>
      <c r="B14">
        <v>1</v>
      </c>
      <c r="C14">
        <v>1</v>
      </c>
      <c r="D14">
        <v>5.8</v>
      </c>
    </row>
    <row r="15" spans="1:4" x14ac:dyDescent="0.25">
      <c r="A15">
        <v>2</v>
      </c>
      <c r="B15">
        <v>1</v>
      </c>
      <c r="C15">
        <v>2</v>
      </c>
      <c r="D15">
        <v>5.2</v>
      </c>
    </row>
    <row r="16" spans="1:4" x14ac:dyDescent="0.25">
      <c r="A16">
        <v>2</v>
      </c>
      <c r="B16">
        <v>1</v>
      </c>
      <c r="C16">
        <v>3</v>
      </c>
      <c r="D16">
        <v>5.5</v>
      </c>
    </row>
    <row r="17" spans="1:4" x14ac:dyDescent="0.25">
      <c r="A17">
        <v>2</v>
      </c>
      <c r="B17">
        <v>1</v>
      </c>
      <c r="C17">
        <v>4</v>
      </c>
      <c r="D17">
        <v>5.3</v>
      </c>
    </row>
    <row r="18" spans="1:4" x14ac:dyDescent="0.25">
      <c r="A18">
        <v>2</v>
      </c>
      <c r="B18">
        <v>2</v>
      </c>
      <c r="C18">
        <v>1</v>
      </c>
      <c r="D18">
        <v>8.9</v>
      </c>
    </row>
    <row r="19" spans="1:4" x14ac:dyDescent="0.25">
      <c r="A19">
        <v>2</v>
      </c>
      <c r="B19">
        <v>2</v>
      </c>
      <c r="C19">
        <v>2</v>
      </c>
      <c r="D19">
        <v>9.1</v>
      </c>
    </row>
    <row r="20" spans="1:4" x14ac:dyDescent="0.25">
      <c r="A20">
        <v>2</v>
      </c>
      <c r="B20">
        <v>2</v>
      </c>
      <c r="C20">
        <v>3</v>
      </c>
      <c r="D20">
        <v>8.6999999999999993</v>
      </c>
    </row>
    <row r="21" spans="1:4" x14ac:dyDescent="0.25">
      <c r="A21">
        <v>2</v>
      </c>
      <c r="B21">
        <v>2</v>
      </c>
      <c r="C21">
        <v>4</v>
      </c>
      <c r="D21">
        <v>9</v>
      </c>
    </row>
    <row r="22" spans="1:4" x14ac:dyDescent="0.25">
      <c r="A22">
        <v>2</v>
      </c>
      <c r="B22">
        <v>3</v>
      </c>
      <c r="C22">
        <v>1</v>
      </c>
      <c r="D22">
        <v>9.1</v>
      </c>
    </row>
    <row r="23" spans="1:4" x14ac:dyDescent="0.25">
      <c r="A23">
        <v>2</v>
      </c>
      <c r="B23">
        <v>3</v>
      </c>
      <c r="C23">
        <v>2</v>
      </c>
      <c r="D23">
        <v>9.3000000000000007</v>
      </c>
    </row>
    <row r="24" spans="1:4" x14ac:dyDescent="0.25">
      <c r="A24">
        <v>2</v>
      </c>
      <c r="B24">
        <v>3</v>
      </c>
      <c r="C24">
        <v>3</v>
      </c>
      <c r="D24">
        <v>8.6999999999999993</v>
      </c>
    </row>
    <row r="25" spans="1:4" x14ac:dyDescent="0.25">
      <c r="A25">
        <v>2</v>
      </c>
      <c r="B25">
        <v>3</v>
      </c>
      <c r="C25">
        <v>4</v>
      </c>
      <c r="D25">
        <v>9.4</v>
      </c>
    </row>
    <row r="26" spans="1:4" x14ac:dyDescent="0.25">
      <c r="A26">
        <v>3</v>
      </c>
      <c r="B26">
        <v>1</v>
      </c>
      <c r="C26">
        <v>1</v>
      </c>
      <c r="D26">
        <v>6.1</v>
      </c>
    </row>
    <row r="27" spans="1:4" x14ac:dyDescent="0.25">
      <c r="A27">
        <v>3</v>
      </c>
      <c r="B27">
        <v>1</v>
      </c>
      <c r="C27">
        <v>2</v>
      </c>
      <c r="D27">
        <v>5.7</v>
      </c>
    </row>
    <row r="28" spans="1:4" x14ac:dyDescent="0.25">
      <c r="A28">
        <v>3</v>
      </c>
      <c r="B28">
        <v>1</v>
      </c>
      <c r="C28">
        <v>3</v>
      </c>
      <c r="D28">
        <v>5.9</v>
      </c>
    </row>
    <row r="29" spans="1:4" x14ac:dyDescent="0.25">
      <c r="A29">
        <v>3</v>
      </c>
      <c r="B29">
        <v>1</v>
      </c>
      <c r="C29">
        <v>4</v>
      </c>
      <c r="D29">
        <v>6.2</v>
      </c>
    </row>
    <row r="30" spans="1:4" x14ac:dyDescent="0.25">
      <c r="A30">
        <v>3</v>
      </c>
      <c r="B30">
        <v>2</v>
      </c>
      <c r="C30">
        <v>1</v>
      </c>
      <c r="D30">
        <v>9.9</v>
      </c>
    </row>
    <row r="31" spans="1:4" x14ac:dyDescent="0.25">
      <c r="A31">
        <v>3</v>
      </c>
      <c r="B31">
        <v>2</v>
      </c>
      <c r="C31">
        <v>2</v>
      </c>
      <c r="D31">
        <v>10.5</v>
      </c>
    </row>
    <row r="32" spans="1:4" x14ac:dyDescent="0.25">
      <c r="A32">
        <v>3</v>
      </c>
      <c r="B32">
        <v>2</v>
      </c>
      <c r="C32">
        <v>3</v>
      </c>
      <c r="D32">
        <v>10.6</v>
      </c>
    </row>
    <row r="33" spans="1:4" x14ac:dyDescent="0.25">
      <c r="A33">
        <v>3</v>
      </c>
      <c r="B33">
        <v>2</v>
      </c>
      <c r="C33">
        <v>4</v>
      </c>
      <c r="D33">
        <v>10.1</v>
      </c>
    </row>
    <row r="34" spans="1:4" x14ac:dyDescent="0.25">
      <c r="A34">
        <v>3</v>
      </c>
      <c r="B34">
        <v>3</v>
      </c>
      <c r="C34">
        <v>1</v>
      </c>
      <c r="D34">
        <v>13.5</v>
      </c>
    </row>
    <row r="35" spans="1:4" x14ac:dyDescent="0.25">
      <c r="A35">
        <v>3</v>
      </c>
      <c r="B35">
        <v>3</v>
      </c>
      <c r="C35">
        <v>2</v>
      </c>
      <c r="D35">
        <v>13</v>
      </c>
    </row>
    <row r="36" spans="1:4" x14ac:dyDescent="0.25">
      <c r="A36">
        <v>3</v>
      </c>
      <c r="B36">
        <v>3</v>
      </c>
      <c r="C36">
        <v>3</v>
      </c>
      <c r="D36">
        <v>13.3</v>
      </c>
    </row>
    <row r="37" spans="1:4" x14ac:dyDescent="0.25">
      <c r="A37">
        <v>3</v>
      </c>
      <c r="B37">
        <v>3</v>
      </c>
      <c r="C37">
        <v>4</v>
      </c>
      <c r="D37">
        <v>13.2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topLeftCell="C32" workbookViewId="0">
      <selection activeCell="H54" sqref="H54"/>
    </sheetView>
  </sheetViews>
  <sheetFormatPr defaultRowHeight="15" x14ac:dyDescent="0.25"/>
  <cols>
    <col min="1" max="1" width="10.85546875" customWidth="1"/>
    <col min="2" max="2" width="12" bestFit="1" customWidth="1"/>
    <col min="5" max="5" width="10.140625" customWidth="1"/>
    <col min="8" max="8" width="12.140625" bestFit="1" customWidth="1"/>
    <col min="9" max="18" width="10.28515625" customWidth="1"/>
  </cols>
  <sheetData>
    <row r="1" spans="1:20" ht="15.75" thickBot="1" x14ac:dyDescent="0.3"/>
    <row r="2" spans="1:20" ht="15.75" thickBot="1" x14ac:dyDescent="0.3">
      <c r="I2" s="12" t="s">
        <v>11</v>
      </c>
      <c r="J2" s="13"/>
      <c r="K2" s="13"/>
      <c r="L2" s="13"/>
      <c r="M2" s="13"/>
      <c r="N2" s="13"/>
      <c r="O2" s="13"/>
      <c r="P2" s="13"/>
      <c r="Q2" s="14"/>
    </row>
    <row r="3" spans="1:20" ht="15.75" thickBot="1" x14ac:dyDescent="0.3">
      <c r="A3" s="3" t="s">
        <v>2</v>
      </c>
      <c r="B3" s="3" t="s">
        <v>4</v>
      </c>
      <c r="C3" s="3" t="s">
        <v>3</v>
      </c>
      <c r="I3" s="5" t="s">
        <v>6</v>
      </c>
      <c r="J3" s="5"/>
      <c r="K3" s="5"/>
      <c r="L3" s="5" t="s">
        <v>7</v>
      </c>
      <c r="M3" s="5"/>
      <c r="N3" s="5"/>
      <c r="O3" s="5" t="s">
        <v>8</v>
      </c>
      <c r="P3" s="11"/>
      <c r="Q3" s="10"/>
    </row>
    <row r="4" spans="1:20" x14ac:dyDescent="0.25">
      <c r="A4" s="2">
        <v>1</v>
      </c>
      <c r="B4" s="2">
        <v>1</v>
      </c>
      <c r="C4" s="2">
        <v>2.4</v>
      </c>
      <c r="D4" s="6">
        <f>C4-$C$42</f>
        <v>-4.7833333333333332</v>
      </c>
      <c r="E4" s="6">
        <f>D4^2</f>
        <v>22.880277777777778</v>
      </c>
      <c r="H4" s="1">
        <v>1</v>
      </c>
      <c r="I4" s="15">
        <v>2.4</v>
      </c>
      <c r="J4" s="9">
        <f>I4-$I$16</f>
        <v>-1.4833333333333334</v>
      </c>
      <c r="K4" s="9">
        <f>J4^2</f>
        <v>2.200277777777778</v>
      </c>
      <c r="L4" s="19">
        <v>5.8</v>
      </c>
      <c r="M4" s="9">
        <f>L4-$L$16</f>
        <v>-2.0333333333333332</v>
      </c>
      <c r="N4" s="9">
        <f>M4^2</f>
        <v>4.1344444444444441</v>
      </c>
      <c r="O4" s="23">
        <v>6.1</v>
      </c>
      <c r="P4" s="9">
        <f>O4-$O$16</f>
        <v>-3.7333333333333343</v>
      </c>
      <c r="Q4" s="9">
        <f>P4^2</f>
        <v>13.937777777777784</v>
      </c>
    </row>
    <row r="5" spans="1:20" x14ac:dyDescent="0.25">
      <c r="A5" s="2">
        <v>2</v>
      </c>
      <c r="B5" s="2">
        <v>1</v>
      </c>
      <c r="C5" s="2">
        <v>2.7</v>
      </c>
      <c r="D5" s="6">
        <f t="shared" ref="D5:D39" si="0">C5-$C$42</f>
        <v>-4.4833333333333325</v>
      </c>
      <c r="E5" s="6">
        <f t="shared" ref="E5:E39" si="1">D5^2</f>
        <v>20.100277777777769</v>
      </c>
      <c r="H5" s="1">
        <v>2</v>
      </c>
      <c r="I5" s="16">
        <v>2.7</v>
      </c>
      <c r="J5" s="9">
        <f>I5-$I$16</f>
        <v>-1.1833333333333331</v>
      </c>
      <c r="K5" s="9">
        <f t="shared" ref="K5:K15" si="2">J5^2</f>
        <v>1.4002777777777773</v>
      </c>
      <c r="L5" s="20">
        <v>5.2</v>
      </c>
      <c r="M5" s="9">
        <f t="shared" ref="M5:M15" si="3">L5-$L$16</f>
        <v>-2.6333333333333329</v>
      </c>
      <c r="N5" s="9">
        <f t="shared" ref="N5:N15" si="4">M5^2</f>
        <v>6.9344444444444422</v>
      </c>
      <c r="O5" s="24">
        <v>5.7</v>
      </c>
      <c r="P5" s="9">
        <f t="shared" ref="P5:P15" si="5">O5-$O$16</f>
        <v>-4.1333333333333337</v>
      </c>
      <c r="Q5" s="9">
        <f t="shared" ref="Q5:Q15" si="6">P5^2</f>
        <v>17.084444444444447</v>
      </c>
    </row>
    <row r="6" spans="1:20" x14ac:dyDescent="0.25">
      <c r="A6" s="2">
        <v>3</v>
      </c>
      <c r="B6" s="2">
        <v>1</v>
      </c>
      <c r="C6" s="2">
        <v>2.2999999999999998</v>
      </c>
      <c r="D6" s="6">
        <f t="shared" si="0"/>
        <v>-4.8833333333333329</v>
      </c>
      <c r="E6" s="6">
        <f t="shared" si="1"/>
        <v>23.846944444444439</v>
      </c>
      <c r="H6" s="1">
        <v>3</v>
      </c>
      <c r="I6" s="16">
        <v>2.2999999999999998</v>
      </c>
      <c r="J6" s="9">
        <f t="shared" ref="J6:J15" si="7">I6-$I$16</f>
        <v>-1.5833333333333335</v>
      </c>
      <c r="K6" s="9">
        <f t="shared" si="2"/>
        <v>2.5069444444444451</v>
      </c>
      <c r="L6" s="20">
        <v>5.5</v>
      </c>
      <c r="M6" s="9">
        <f t="shared" si="3"/>
        <v>-2.333333333333333</v>
      </c>
      <c r="N6" s="9">
        <f t="shared" si="4"/>
        <v>5.4444444444444429</v>
      </c>
      <c r="O6" s="24">
        <v>5.9</v>
      </c>
      <c r="P6" s="9">
        <f t="shared" si="5"/>
        <v>-3.9333333333333336</v>
      </c>
      <c r="Q6" s="9">
        <f t="shared" si="6"/>
        <v>15.471111111111114</v>
      </c>
      <c r="S6" s="4" t="s">
        <v>13</v>
      </c>
      <c r="T6" s="7">
        <f>K16+N16+Q16</f>
        <v>154.70999999999998</v>
      </c>
    </row>
    <row r="7" spans="1:20" x14ac:dyDescent="0.25">
      <c r="A7" s="2">
        <v>4</v>
      </c>
      <c r="B7" s="2">
        <v>1</v>
      </c>
      <c r="C7" s="2">
        <v>2.5</v>
      </c>
      <c r="D7" s="6">
        <f t="shared" si="0"/>
        <v>-4.6833333333333327</v>
      </c>
      <c r="E7" s="6">
        <f t="shared" si="1"/>
        <v>21.933611111111105</v>
      </c>
      <c r="H7" s="1">
        <v>4</v>
      </c>
      <c r="I7" s="16">
        <v>2.5</v>
      </c>
      <c r="J7" s="9">
        <f t="shared" si="7"/>
        <v>-1.3833333333333333</v>
      </c>
      <c r="K7" s="9">
        <f t="shared" si="2"/>
        <v>1.9136111111111109</v>
      </c>
      <c r="L7" s="20">
        <v>5.3</v>
      </c>
      <c r="M7" s="9">
        <f t="shared" si="3"/>
        <v>-2.5333333333333332</v>
      </c>
      <c r="N7" s="9">
        <f t="shared" si="4"/>
        <v>6.4177777777777774</v>
      </c>
      <c r="O7" s="24">
        <v>6.2</v>
      </c>
      <c r="P7" s="9">
        <f t="shared" si="5"/>
        <v>-3.6333333333333337</v>
      </c>
      <c r="Q7" s="9">
        <f t="shared" si="6"/>
        <v>13.201111111111114</v>
      </c>
    </row>
    <row r="8" spans="1:20" x14ac:dyDescent="0.25">
      <c r="A8" s="2">
        <v>1</v>
      </c>
      <c r="B8" s="2">
        <v>1</v>
      </c>
      <c r="C8" s="2">
        <v>4.5999999999999996</v>
      </c>
      <c r="D8" s="6">
        <f t="shared" si="0"/>
        <v>-2.583333333333333</v>
      </c>
      <c r="E8" s="6">
        <f t="shared" si="1"/>
        <v>6.6736111111111098</v>
      </c>
      <c r="H8" s="1">
        <v>1</v>
      </c>
      <c r="I8" s="16">
        <v>4.5999999999999996</v>
      </c>
      <c r="J8" s="9">
        <f t="shared" si="7"/>
        <v>0.71666666666666634</v>
      </c>
      <c r="K8" s="9">
        <f t="shared" si="2"/>
        <v>0.51361111111111069</v>
      </c>
      <c r="L8" s="20">
        <v>8.9</v>
      </c>
      <c r="M8" s="9">
        <f t="shared" si="3"/>
        <v>1.0666666666666673</v>
      </c>
      <c r="N8" s="9">
        <f t="shared" si="4"/>
        <v>1.1377777777777791</v>
      </c>
      <c r="O8" s="24">
        <v>9.9</v>
      </c>
      <c r="P8" s="9">
        <f t="shared" si="5"/>
        <v>6.666666666666643E-2</v>
      </c>
      <c r="Q8" s="9">
        <f t="shared" si="6"/>
        <v>4.4444444444444132E-3</v>
      </c>
    </row>
    <row r="9" spans="1:20" x14ac:dyDescent="0.25">
      <c r="A9" s="2">
        <v>2</v>
      </c>
      <c r="B9" s="2">
        <v>1</v>
      </c>
      <c r="C9" s="2">
        <v>4.2</v>
      </c>
      <c r="D9" s="6">
        <f t="shared" si="0"/>
        <v>-2.9833333333333325</v>
      </c>
      <c r="E9" s="6">
        <f t="shared" si="1"/>
        <v>8.900277777777772</v>
      </c>
      <c r="H9" s="1">
        <v>2</v>
      </c>
      <c r="I9" s="16">
        <v>4.2</v>
      </c>
      <c r="J9" s="9">
        <f t="shared" si="7"/>
        <v>0.31666666666666687</v>
      </c>
      <c r="K9" s="9">
        <f t="shared" si="2"/>
        <v>0.10027777777777791</v>
      </c>
      <c r="L9" s="20">
        <v>9.1</v>
      </c>
      <c r="M9" s="9">
        <f t="shared" si="3"/>
        <v>1.2666666666666666</v>
      </c>
      <c r="N9" s="9">
        <f t="shared" si="4"/>
        <v>1.6044444444444443</v>
      </c>
      <c r="O9" s="24">
        <v>10.5</v>
      </c>
      <c r="P9" s="9">
        <f t="shared" si="5"/>
        <v>0.66666666666666607</v>
      </c>
      <c r="Q9" s="9">
        <f t="shared" si="6"/>
        <v>0.44444444444444364</v>
      </c>
    </row>
    <row r="10" spans="1:20" x14ac:dyDescent="0.25">
      <c r="A10" s="2">
        <v>3</v>
      </c>
      <c r="B10" s="2">
        <v>1</v>
      </c>
      <c r="C10" s="2">
        <v>4.9000000000000004</v>
      </c>
      <c r="D10" s="6">
        <f t="shared" si="0"/>
        <v>-2.2833333333333323</v>
      </c>
      <c r="E10" s="6">
        <f t="shared" si="1"/>
        <v>5.2136111111111063</v>
      </c>
      <c r="H10" s="1">
        <v>3</v>
      </c>
      <c r="I10" s="16">
        <v>4.9000000000000004</v>
      </c>
      <c r="J10" s="9">
        <f t="shared" si="7"/>
        <v>1.0166666666666671</v>
      </c>
      <c r="K10" s="9">
        <f t="shared" si="2"/>
        <v>1.0336111111111119</v>
      </c>
      <c r="L10" s="20">
        <v>8.6999999999999993</v>
      </c>
      <c r="M10" s="9">
        <f t="shared" si="3"/>
        <v>0.86666666666666625</v>
      </c>
      <c r="N10" s="9">
        <f t="shared" si="4"/>
        <v>0.7511111111111104</v>
      </c>
      <c r="O10" s="24">
        <v>10.6</v>
      </c>
      <c r="P10" s="9">
        <f t="shared" si="5"/>
        <v>0.76666666666666572</v>
      </c>
      <c r="Q10" s="9">
        <f t="shared" si="6"/>
        <v>0.58777777777777629</v>
      </c>
    </row>
    <row r="11" spans="1:20" x14ac:dyDescent="0.25">
      <c r="A11" s="2">
        <v>4</v>
      </c>
      <c r="B11" s="2">
        <v>1</v>
      </c>
      <c r="C11" s="2">
        <v>4.7</v>
      </c>
      <c r="D11" s="6">
        <f t="shared" si="0"/>
        <v>-2.4833333333333325</v>
      </c>
      <c r="E11" s="6">
        <f t="shared" si="1"/>
        <v>6.1669444444444403</v>
      </c>
      <c r="H11" s="1">
        <v>4</v>
      </c>
      <c r="I11" s="16">
        <v>4.7</v>
      </c>
      <c r="J11" s="9">
        <f t="shared" si="7"/>
        <v>0.81666666666666687</v>
      </c>
      <c r="K11" s="9">
        <f t="shared" si="2"/>
        <v>0.66694444444444478</v>
      </c>
      <c r="L11" s="20">
        <v>9</v>
      </c>
      <c r="M11" s="9">
        <f t="shared" si="3"/>
        <v>1.166666666666667</v>
      </c>
      <c r="N11" s="9">
        <f t="shared" si="4"/>
        <v>1.3611111111111118</v>
      </c>
      <c r="O11" s="24">
        <v>10.1</v>
      </c>
      <c r="P11" s="9">
        <f t="shared" si="5"/>
        <v>0.26666666666666572</v>
      </c>
      <c r="Q11" s="9">
        <f t="shared" si="6"/>
        <v>7.1111111111110611E-2</v>
      </c>
    </row>
    <row r="12" spans="1:20" x14ac:dyDescent="0.25">
      <c r="A12" s="2">
        <v>1</v>
      </c>
      <c r="B12" s="2">
        <v>1</v>
      </c>
      <c r="C12" s="2">
        <v>4.8</v>
      </c>
      <c r="D12" s="6">
        <f t="shared" si="0"/>
        <v>-2.3833333333333329</v>
      </c>
      <c r="E12" s="6">
        <f t="shared" si="1"/>
        <v>5.6802777777777758</v>
      </c>
      <c r="H12" s="1">
        <v>1</v>
      </c>
      <c r="I12" s="16">
        <v>4.8</v>
      </c>
      <c r="J12" s="9">
        <f t="shared" si="7"/>
        <v>0.91666666666666652</v>
      </c>
      <c r="K12" s="9">
        <f t="shared" si="2"/>
        <v>0.84027777777777746</v>
      </c>
      <c r="L12" s="20">
        <v>9.1</v>
      </c>
      <c r="M12" s="9">
        <f t="shared" si="3"/>
        <v>1.2666666666666666</v>
      </c>
      <c r="N12" s="9">
        <f t="shared" si="4"/>
        <v>1.6044444444444443</v>
      </c>
      <c r="O12" s="24">
        <v>13.5</v>
      </c>
      <c r="P12" s="9">
        <f t="shared" si="5"/>
        <v>3.6666666666666661</v>
      </c>
      <c r="Q12" s="9">
        <f t="shared" si="6"/>
        <v>13.444444444444439</v>
      </c>
    </row>
    <row r="13" spans="1:20" x14ac:dyDescent="0.25">
      <c r="A13" s="2">
        <v>2</v>
      </c>
      <c r="B13" s="2">
        <v>1</v>
      </c>
      <c r="C13" s="2">
        <v>4.5</v>
      </c>
      <c r="D13" s="6">
        <f t="shared" si="0"/>
        <v>-2.6833333333333327</v>
      </c>
      <c r="E13" s="6">
        <f t="shared" si="1"/>
        <v>7.2002777777777744</v>
      </c>
      <c r="H13" s="1">
        <v>2</v>
      </c>
      <c r="I13" s="16">
        <v>4.5</v>
      </c>
      <c r="J13" s="9">
        <f t="shared" si="7"/>
        <v>0.6166666666666667</v>
      </c>
      <c r="K13" s="9">
        <f t="shared" si="2"/>
        <v>0.38027777777777783</v>
      </c>
      <c r="L13" s="20">
        <v>9.3000000000000007</v>
      </c>
      <c r="M13" s="9">
        <f t="shared" si="3"/>
        <v>1.4666666666666677</v>
      </c>
      <c r="N13" s="9">
        <f t="shared" si="4"/>
        <v>2.1511111111111139</v>
      </c>
      <c r="O13" s="24">
        <v>13</v>
      </c>
      <c r="P13" s="9">
        <f t="shared" si="5"/>
        <v>3.1666666666666661</v>
      </c>
      <c r="Q13" s="9">
        <f t="shared" si="6"/>
        <v>10.027777777777773</v>
      </c>
    </row>
    <row r="14" spans="1:20" x14ac:dyDescent="0.25">
      <c r="A14" s="2">
        <v>3</v>
      </c>
      <c r="B14" s="2">
        <v>1</v>
      </c>
      <c r="C14" s="2">
        <v>4.4000000000000004</v>
      </c>
      <c r="D14" s="6">
        <f t="shared" si="0"/>
        <v>-2.7833333333333323</v>
      </c>
      <c r="E14" s="6">
        <f t="shared" si="1"/>
        <v>7.7469444444444386</v>
      </c>
      <c r="H14" s="1">
        <v>3</v>
      </c>
      <c r="I14" s="16">
        <v>4.4000000000000004</v>
      </c>
      <c r="J14" s="9">
        <f t="shared" si="7"/>
        <v>0.51666666666666705</v>
      </c>
      <c r="K14" s="9">
        <f t="shared" si="2"/>
        <v>0.26694444444444482</v>
      </c>
      <c r="L14" s="20">
        <v>8.6999999999999993</v>
      </c>
      <c r="M14" s="9">
        <f t="shared" si="3"/>
        <v>0.86666666666666625</v>
      </c>
      <c r="N14" s="9">
        <f t="shared" si="4"/>
        <v>0.7511111111111104</v>
      </c>
      <c r="O14" s="24">
        <v>13.3</v>
      </c>
      <c r="P14" s="9">
        <f t="shared" si="5"/>
        <v>3.4666666666666668</v>
      </c>
      <c r="Q14" s="9">
        <f t="shared" si="6"/>
        <v>12.017777777777779</v>
      </c>
    </row>
    <row r="15" spans="1:20" x14ac:dyDescent="0.25">
      <c r="A15" s="2">
        <v>4</v>
      </c>
      <c r="B15" s="2">
        <v>1</v>
      </c>
      <c r="C15" s="2">
        <v>4.5999999999999996</v>
      </c>
      <c r="D15" s="6">
        <f t="shared" si="0"/>
        <v>-2.583333333333333</v>
      </c>
      <c r="E15" s="6">
        <f t="shared" si="1"/>
        <v>6.6736111111111098</v>
      </c>
      <c r="H15" s="1">
        <v>4</v>
      </c>
      <c r="I15" s="16">
        <v>4.5999999999999996</v>
      </c>
      <c r="J15" s="9">
        <f t="shared" si="7"/>
        <v>0.71666666666666634</v>
      </c>
      <c r="K15" s="9">
        <f t="shared" si="2"/>
        <v>0.51361111111111069</v>
      </c>
      <c r="L15" s="20">
        <v>9.4</v>
      </c>
      <c r="M15" s="9">
        <f t="shared" si="3"/>
        <v>1.5666666666666673</v>
      </c>
      <c r="N15" s="9">
        <f t="shared" si="4"/>
        <v>2.4544444444444466</v>
      </c>
      <c r="O15" s="24">
        <v>13.2</v>
      </c>
      <c r="P15" s="9">
        <f t="shared" si="5"/>
        <v>3.3666666666666654</v>
      </c>
      <c r="Q15" s="9">
        <f t="shared" si="6"/>
        <v>11.334444444444436</v>
      </c>
    </row>
    <row r="16" spans="1:20" x14ac:dyDescent="0.25">
      <c r="A16" s="2">
        <v>1</v>
      </c>
      <c r="B16" s="2">
        <v>2</v>
      </c>
      <c r="C16" s="2">
        <v>5.8</v>
      </c>
      <c r="D16" s="6">
        <f t="shared" si="0"/>
        <v>-1.3833333333333329</v>
      </c>
      <c r="E16" s="6">
        <f t="shared" si="1"/>
        <v>1.9136111111111098</v>
      </c>
      <c r="H16" s="4" t="s">
        <v>12</v>
      </c>
      <c r="I16" s="17">
        <f>AVERAGE(I4:I15)</f>
        <v>3.8833333333333333</v>
      </c>
      <c r="J16" s="6"/>
      <c r="K16" s="18">
        <f>SUM(K4:K15)</f>
        <v>12.336666666666666</v>
      </c>
      <c r="L16" s="21">
        <f t="shared" ref="L16:O16" si="8">AVERAGE(L4:L15)</f>
        <v>7.833333333333333</v>
      </c>
      <c r="M16" s="6"/>
      <c r="N16" s="22">
        <f>SUM(N4:N15)</f>
        <v>34.746666666666663</v>
      </c>
      <c r="O16" s="25">
        <f t="shared" si="8"/>
        <v>9.8333333333333339</v>
      </c>
      <c r="Q16" s="26">
        <f>SUM(Q4:Q15)</f>
        <v>107.62666666666667</v>
      </c>
    </row>
    <row r="17" spans="1:18" x14ac:dyDescent="0.25">
      <c r="A17" s="2">
        <v>2</v>
      </c>
      <c r="B17" s="2">
        <v>2</v>
      </c>
      <c r="C17" s="2">
        <v>5.2</v>
      </c>
      <c r="D17" s="6">
        <f t="shared" si="0"/>
        <v>-1.9833333333333325</v>
      </c>
      <c r="E17" s="6">
        <f t="shared" si="1"/>
        <v>3.9336111111111078</v>
      </c>
      <c r="H17" s="4" t="s">
        <v>9</v>
      </c>
      <c r="I17" s="17">
        <f>_xlfn.STDEV.S(I4:I15)</f>
        <v>1.0590161242942207</v>
      </c>
      <c r="J17" s="6"/>
      <c r="K17" s="6"/>
      <c r="L17" s="21">
        <f t="shared" ref="L17:O17" si="9">_xlfn.STDEV.S(L4:L15)</f>
        <v>1.7772979150350312</v>
      </c>
      <c r="M17" s="6"/>
      <c r="N17" s="6"/>
      <c r="O17" s="25">
        <f t="shared" si="9"/>
        <v>3.1279773695221063</v>
      </c>
    </row>
    <row r="18" spans="1:18" x14ac:dyDescent="0.25">
      <c r="A18" s="2">
        <v>3</v>
      </c>
      <c r="B18" s="2">
        <v>2</v>
      </c>
      <c r="C18" s="2">
        <v>5.5</v>
      </c>
      <c r="D18" s="6">
        <f t="shared" si="0"/>
        <v>-1.6833333333333327</v>
      </c>
      <c r="E18" s="6">
        <f t="shared" si="1"/>
        <v>2.8336111111111091</v>
      </c>
      <c r="H18" s="4" t="s">
        <v>10</v>
      </c>
      <c r="I18" s="17">
        <f>I17^2</f>
        <v>1.1215151515151522</v>
      </c>
      <c r="J18" s="6"/>
      <c r="K18" s="6"/>
      <c r="L18" s="21">
        <f t="shared" ref="L18:O18" si="10">L17^2</f>
        <v>3.1587878787878689</v>
      </c>
      <c r="M18" s="6"/>
      <c r="N18" s="6"/>
      <c r="O18" s="25">
        <f t="shared" si="10"/>
        <v>9.7842424242424357</v>
      </c>
    </row>
    <row r="19" spans="1:18" x14ac:dyDescent="0.25">
      <c r="A19" s="2">
        <v>4</v>
      </c>
      <c r="B19" s="2">
        <v>2</v>
      </c>
      <c r="C19" s="2">
        <v>5.3</v>
      </c>
      <c r="D19" s="6">
        <f t="shared" si="0"/>
        <v>-1.8833333333333329</v>
      </c>
      <c r="E19" s="6">
        <f t="shared" si="1"/>
        <v>3.5469444444444425</v>
      </c>
    </row>
    <row r="20" spans="1:18" ht="15.75" thickBot="1" x14ac:dyDescent="0.3">
      <c r="A20" s="2">
        <v>1</v>
      </c>
      <c r="B20" s="2">
        <v>2</v>
      </c>
      <c r="C20" s="2">
        <v>8.9</v>
      </c>
      <c r="D20" s="6">
        <f t="shared" si="0"/>
        <v>1.7166666666666677</v>
      </c>
      <c r="E20" s="6">
        <f t="shared" si="1"/>
        <v>2.9469444444444477</v>
      </c>
    </row>
    <row r="21" spans="1:18" ht="15.75" thickBot="1" x14ac:dyDescent="0.3">
      <c r="A21" s="2">
        <v>2</v>
      </c>
      <c r="B21" s="2">
        <v>2</v>
      </c>
      <c r="C21" s="2">
        <v>9.1</v>
      </c>
      <c r="D21" s="6">
        <f t="shared" si="0"/>
        <v>1.916666666666667</v>
      </c>
      <c r="E21" s="6">
        <f t="shared" si="1"/>
        <v>3.673611111111112</v>
      </c>
      <c r="I21" s="12" t="s">
        <v>18</v>
      </c>
      <c r="J21" s="13"/>
      <c r="K21" s="13"/>
      <c r="L21" s="13"/>
      <c r="M21" s="13"/>
      <c r="N21" s="13"/>
      <c r="O21" s="13"/>
      <c r="P21" s="13"/>
      <c r="Q21" s="14"/>
    </row>
    <row r="22" spans="1:18" x14ac:dyDescent="0.25">
      <c r="A22" s="2">
        <v>3</v>
      </c>
      <c r="B22" s="2">
        <v>2</v>
      </c>
      <c r="C22" s="2">
        <v>8.6999999999999993</v>
      </c>
      <c r="D22" s="6">
        <f t="shared" si="0"/>
        <v>1.5166666666666666</v>
      </c>
      <c r="E22" s="6">
        <f t="shared" si="1"/>
        <v>2.3002777777777776</v>
      </c>
      <c r="H22" t="s">
        <v>12</v>
      </c>
      <c r="I22" s="1">
        <v>3.883</v>
      </c>
      <c r="J22" s="1"/>
      <c r="K22" s="1"/>
      <c r="L22" s="1">
        <v>7.8330000000000002</v>
      </c>
      <c r="M22" s="1"/>
      <c r="N22" s="1"/>
      <c r="O22" s="1">
        <v>9.8332999999999995</v>
      </c>
    </row>
    <row r="23" spans="1:18" x14ac:dyDescent="0.25">
      <c r="A23" s="2">
        <v>4</v>
      </c>
      <c r="B23" s="2">
        <v>2</v>
      </c>
      <c r="C23" s="2">
        <v>9</v>
      </c>
      <c r="D23" s="6">
        <f t="shared" si="0"/>
        <v>1.8166666666666673</v>
      </c>
      <c r="E23" s="6">
        <f t="shared" si="1"/>
        <v>3.3002777777777803</v>
      </c>
      <c r="H23" t="s">
        <v>19</v>
      </c>
      <c r="I23" s="1">
        <v>7.1829999999999998</v>
      </c>
      <c r="J23" s="1"/>
      <c r="K23" s="1"/>
      <c r="L23" s="1">
        <v>7.1829999999999998</v>
      </c>
      <c r="M23" s="1"/>
      <c r="N23" s="1"/>
      <c r="O23" s="1">
        <v>7.1829999999999998</v>
      </c>
    </row>
    <row r="24" spans="1:18" x14ac:dyDescent="0.25">
      <c r="A24" s="2">
        <v>1</v>
      </c>
      <c r="B24" s="2">
        <v>2</v>
      </c>
      <c r="C24" s="2">
        <v>9.1</v>
      </c>
      <c r="D24" s="6">
        <f t="shared" si="0"/>
        <v>1.916666666666667</v>
      </c>
      <c r="E24" s="6">
        <f t="shared" si="1"/>
        <v>3.673611111111112</v>
      </c>
    </row>
    <row r="25" spans="1:18" x14ac:dyDescent="0.25">
      <c r="A25" s="2">
        <v>2</v>
      </c>
      <c r="B25" s="2">
        <v>2</v>
      </c>
      <c r="C25" s="2">
        <v>9.3000000000000007</v>
      </c>
      <c r="D25" s="6">
        <f t="shared" si="0"/>
        <v>2.116666666666668</v>
      </c>
      <c r="E25" s="6">
        <f t="shared" si="1"/>
        <v>4.4802777777777836</v>
      </c>
      <c r="I25" s="1">
        <f>I22-I23</f>
        <v>-3.3</v>
      </c>
      <c r="L25" s="1">
        <f>L22-L23</f>
        <v>0.65000000000000036</v>
      </c>
      <c r="O25" s="1">
        <f>O22-O23</f>
        <v>2.6502999999999997</v>
      </c>
      <c r="R25" s="27"/>
    </row>
    <row r="26" spans="1:18" x14ac:dyDescent="0.25">
      <c r="A26" s="2">
        <v>3</v>
      </c>
      <c r="B26" s="2">
        <v>2</v>
      </c>
      <c r="C26" s="2">
        <v>8.6999999999999993</v>
      </c>
      <c r="D26" s="6">
        <f t="shared" si="0"/>
        <v>1.5166666666666666</v>
      </c>
      <c r="E26" s="6">
        <f t="shared" si="1"/>
        <v>2.3002777777777776</v>
      </c>
      <c r="I26" s="1">
        <f>I25^2</f>
        <v>10.889999999999999</v>
      </c>
      <c r="J26" s="1"/>
      <c r="K26" s="1"/>
      <c r="L26" s="1">
        <f>L25^2</f>
        <v>0.42250000000000049</v>
      </c>
      <c r="M26" s="1"/>
      <c r="N26" s="1"/>
      <c r="O26" s="1">
        <f>O25^2</f>
        <v>7.0240900899999978</v>
      </c>
    </row>
    <row r="27" spans="1:18" x14ac:dyDescent="0.25">
      <c r="A27" s="2">
        <v>4</v>
      </c>
      <c r="B27" s="2">
        <v>2</v>
      </c>
      <c r="C27" s="2">
        <v>9.4</v>
      </c>
      <c r="D27" s="6">
        <f t="shared" si="0"/>
        <v>2.2166666666666677</v>
      </c>
      <c r="E27" s="6">
        <f t="shared" si="1"/>
        <v>4.9136111111111154</v>
      </c>
    </row>
    <row r="28" spans="1:18" x14ac:dyDescent="0.25">
      <c r="A28" s="2">
        <v>1</v>
      </c>
      <c r="B28" s="2">
        <v>3</v>
      </c>
      <c r="C28" s="2">
        <v>6.1</v>
      </c>
      <c r="D28" s="6">
        <f t="shared" si="0"/>
        <v>-1.083333333333333</v>
      </c>
      <c r="E28" s="6">
        <f t="shared" si="1"/>
        <v>1.1736111111111105</v>
      </c>
      <c r="I28">
        <f>I26+L26+O26</f>
        <v>18.336590089999998</v>
      </c>
    </row>
    <row r="29" spans="1:18" x14ac:dyDescent="0.25">
      <c r="A29" s="2">
        <v>2</v>
      </c>
      <c r="B29" s="2">
        <v>3</v>
      </c>
      <c r="C29" s="2">
        <v>5.7</v>
      </c>
      <c r="D29" s="6">
        <f t="shared" si="0"/>
        <v>-1.4833333333333325</v>
      </c>
      <c r="E29" s="6">
        <f t="shared" si="1"/>
        <v>2.2002777777777753</v>
      </c>
      <c r="H29" s="4" t="s">
        <v>20</v>
      </c>
      <c r="I29">
        <f>I28*12</f>
        <v>220.03908107999996</v>
      </c>
    </row>
    <row r="30" spans="1:18" x14ac:dyDescent="0.25">
      <c r="A30" s="2">
        <v>3</v>
      </c>
      <c r="B30" s="2">
        <v>3</v>
      </c>
      <c r="C30" s="2">
        <v>5.9</v>
      </c>
      <c r="D30" s="6">
        <f t="shared" si="0"/>
        <v>-1.2833333333333323</v>
      </c>
      <c r="E30" s="6">
        <f t="shared" si="1"/>
        <v>1.6469444444444419</v>
      </c>
    </row>
    <row r="31" spans="1:18" x14ac:dyDescent="0.25">
      <c r="A31" s="2">
        <v>4</v>
      </c>
      <c r="B31" s="2">
        <v>3</v>
      </c>
      <c r="C31" s="2">
        <v>6.2</v>
      </c>
      <c r="D31" s="6">
        <f t="shared" si="0"/>
        <v>-0.9833333333333325</v>
      </c>
      <c r="E31" s="6">
        <f t="shared" si="1"/>
        <v>0.96694444444444283</v>
      </c>
    </row>
    <row r="32" spans="1:18" x14ac:dyDescent="0.25">
      <c r="A32" s="2">
        <v>1</v>
      </c>
      <c r="B32" s="2">
        <v>3</v>
      </c>
      <c r="C32" s="2">
        <v>9.9</v>
      </c>
      <c r="D32" s="6">
        <f t="shared" si="0"/>
        <v>2.7166666666666677</v>
      </c>
      <c r="E32" s="6">
        <f t="shared" si="1"/>
        <v>7.380277777777783</v>
      </c>
    </row>
    <row r="33" spans="1:11" x14ac:dyDescent="0.25">
      <c r="A33" s="2">
        <v>2</v>
      </c>
      <c r="B33" s="2">
        <v>3</v>
      </c>
      <c r="C33" s="2">
        <v>10.5</v>
      </c>
      <c r="D33" s="6">
        <f t="shared" si="0"/>
        <v>3.3166666666666673</v>
      </c>
      <c r="E33" s="6">
        <f t="shared" si="1"/>
        <v>11.000277777777782</v>
      </c>
    </row>
    <row r="34" spans="1:11" x14ac:dyDescent="0.25">
      <c r="A34" s="2">
        <v>3</v>
      </c>
      <c r="B34" s="2">
        <v>3</v>
      </c>
      <c r="C34" s="2">
        <v>10.6</v>
      </c>
      <c r="D34" s="6">
        <f t="shared" si="0"/>
        <v>3.416666666666667</v>
      </c>
      <c r="E34" s="6">
        <f t="shared" si="1"/>
        <v>11.673611111111112</v>
      </c>
    </row>
    <row r="35" spans="1:11" x14ac:dyDescent="0.25">
      <c r="A35" s="2">
        <v>4</v>
      </c>
      <c r="B35" s="2">
        <v>3</v>
      </c>
      <c r="C35" s="2">
        <v>10.1</v>
      </c>
      <c r="D35" s="6">
        <f t="shared" si="0"/>
        <v>2.916666666666667</v>
      </c>
      <c r="E35" s="6">
        <f t="shared" si="1"/>
        <v>8.5069444444444464</v>
      </c>
    </row>
    <row r="36" spans="1:11" x14ac:dyDescent="0.25">
      <c r="A36" s="2">
        <v>1</v>
      </c>
      <c r="B36" s="2">
        <v>3</v>
      </c>
      <c r="C36" s="2">
        <v>13.5</v>
      </c>
      <c r="D36" s="6">
        <f t="shared" si="0"/>
        <v>6.3166666666666673</v>
      </c>
      <c r="E36" s="6">
        <f t="shared" si="1"/>
        <v>39.900277777777788</v>
      </c>
    </row>
    <row r="37" spans="1:11" x14ac:dyDescent="0.25">
      <c r="A37" s="2">
        <v>2</v>
      </c>
      <c r="B37" s="2">
        <v>3</v>
      </c>
      <c r="C37" s="2">
        <v>13</v>
      </c>
      <c r="D37" s="6">
        <f t="shared" si="0"/>
        <v>5.8166666666666673</v>
      </c>
      <c r="E37" s="6">
        <f t="shared" si="1"/>
        <v>33.833611111111118</v>
      </c>
    </row>
    <row r="38" spans="1:11" x14ac:dyDescent="0.25">
      <c r="A38" s="2">
        <v>3</v>
      </c>
      <c r="B38" s="2">
        <v>3</v>
      </c>
      <c r="C38" s="2">
        <v>13.3</v>
      </c>
      <c r="D38" s="6">
        <f t="shared" si="0"/>
        <v>6.116666666666668</v>
      </c>
      <c r="E38" s="6">
        <f t="shared" si="1"/>
        <v>37.41361111111113</v>
      </c>
    </row>
    <row r="39" spans="1:11" x14ac:dyDescent="0.25">
      <c r="A39" s="2">
        <v>4</v>
      </c>
      <c r="B39" s="2">
        <v>3</v>
      </c>
      <c r="C39" s="2">
        <v>13.2</v>
      </c>
      <c r="D39" s="6">
        <f t="shared" si="0"/>
        <v>6.0166666666666666</v>
      </c>
      <c r="E39" s="6">
        <f t="shared" si="1"/>
        <v>36.200277777777778</v>
      </c>
    </row>
    <row r="42" spans="1:11" x14ac:dyDescent="0.25">
      <c r="B42" s="27" t="s">
        <v>14</v>
      </c>
      <c r="C42" s="8">
        <f>AVERAGE(C4:C39)</f>
        <v>7.1833333333333327</v>
      </c>
      <c r="E42" s="8">
        <f>SUM(E4:E39)</f>
        <v>374.73000000000013</v>
      </c>
      <c r="F42" s="4" t="s">
        <v>15</v>
      </c>
    </row>
    <row r="46" spans="1:11" x14ac:dyDescent="0.25">
      <c r="G46" s="27" t="s">
        <v>16</v>
      </c>
      <c r="K46" s="4">
        <v>374.73</v>
      </c>
    </row>
    <row r="47" spans="1:11" x14ac:dyDescent="0.25">
      <c r="G47" s="27" t="s">
        <v>17</v>
      </c>
      <c r="K47" s="4">
        <v>154.71</v>
      </c>
    </row>
    <row r="48" spans="1:11" x14ac:dyDescent="0.25">
      <c r="G48" s="27" t="s">
        <v>21</v>
      </c>
      <c r="K48" s="4">
        <v>220.02</v>
      </c>
    </row>
    <row r="50" spans="7:14" x14ac:dyDescent="0.25">
      <c r="G50" s="27" t="s">
        <v>22</v>
      </c>
      <c r="H50" t="s">
        <v>24</v>
      </c>
      <c r="I50" s="1">
        <f>K48/2</f>
        <v>110.01</v>
      </c>
      <c r="L50" s="1" t="s">
        <v>26</v>
      </c>
      <c r="M50" s="1" t="s">
        <v>27</v>
      </c>
      <c r="N50">
        <v>2</v>
      </c>
    </row>
    <row r="51" spans="7:14" x14ac:dyDescent="0.25">
      <c r="G51" s="27" t="s">
        <v>23</v>
      </c>
      <c r="H51" t="s">
        <v>25</v>
      </c>
      <c r="I51" s="28">
        <f>K47/33</f>
        <v>4.6881818181818184</v>
      </c>
      <c r="L51" s="1" t="s">
        <v>28</v>
      </c>
      <c r="M51" s="1" t="s">
        <v>29</v>
      </c>
      <c r="N51">
        <v>33</v>
      </c>
    </row>
    <row r="53" spans="7:14" x14ac:dyDescent="0.25">
      <c r="G53" s="27" t="s">
        <v>30</v>
      </c>
      <c r="H53" s="29">
        <f>I50/I51</f>
        <v>23.465386852821407</v>
      </c>
    </row>
    <row r="54" spans="7:14" x14ac:dyDescent="0.25">
      <c r="G54" s="27" t="s">
        <v>31</v>
      </c>
      <c r="H54" s="27">
        <f>FDIST(H53,N50,N51)</f>
        <v>4.5782418430432495E-7</v>
      </c>
    </row>
    <row r="56" spans="7:14" x14ac:dyDescent="0.25">
      <c r="G56" s="27" t="s">
        <v>37</v>
      </c>
      <c r="H56" s="27">
        <f>FINV(0.05,N50,N51)</f>
        <v>3.2849176510382869</v>
      </c>
    </row>
  </sheetData>
  <mergeCells count="2">
    <mergeCell ref="I2:Q2"/>
    <mergeCell ref="I21:Q2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opLeftCell="C35" workbookViewId="0">
      <selection activeCell="H57" sqref="H57"/>
    </sheetView>
  </sheetViews>
  <sheetFormatPr defaultRowHeight="15" x14ac:dyDescent="0.25"/>
  <cols>
    <col min="1" max="1" width="9.140625" style="28"/>
    <col min="2" max="2" width="12" style="28" bestFit="1" customWidth="1"/>
    <col min="3" max="4" width="9.140625" style="28"/>
    <col min="5" max="5" width="9.28515625" style="28" customWidth="1"/>
    <col min="6" max="7" width="9.140625" style="28"/>
    <col min="8" max="8" width="11.7109375" style="28" customWidth="1"/>
    <col min="9" max="9" width="11.85546875" style="28" bestFit="1" customWidth="1"/>
    <col min="10" max="10" width="13.7109375" style="28" customWidth="1"/>
    <col min="11" max="12" width="9.140625" style="28"/>
    <col min="13" max="13" width="17.85546875" style="28" bestFit="1" customWidth="1"/>
    <col min="14" max="15" width="9.140625" style="28"/>
    <col min="16" max="16" width="16.7109375" style="28" bestFit="1" customWidth="1"/>
    <col min="17" max="16384" width="9.140625" style="28"/>
  </cols>
  <sheetData>
    <row r="1" spans="1:21" ht="15.75" thickBot="1" x14ac:dyDescent="0.3"/>
    <row r="2" spans="1:21" ht="15.75" thickBot="1" x14ac:dyDescent="0.3">
      <c r="I2" s="30" t="s">
        <v>35</v>
      </c>
      <c r="J2" s="31"/>
      <c r="K2" s="31"/>
      <c r="L2" s="31"/>
      <c r="M2" s="31"/>
      <c r="N2" s="31"/>
      <c r="O2" s="31"/>
      <c r="P2" s="31"/>
      <c r="Q2" s="31"/>
      <c r="R2" s="32"/>
    </row>
    <row r="3" spans="1:21" ht="15.75" thickBot="1" x14ac:dyDescent="0.3">
      <c r="A3" s="33" t="s">
        <v>5</v>
      </c>
      <c r="B3" s="33" t="s">
        <v>2</v>
      </c>
      <c r="C3" s="33" t="s">
        <v>3</v>
      </c>
      <c r="I3" s="38"/>
      <c r="J3" s="34" t="s">
        <v>32</v>
      </c>
      <c r="K3" s="34"/>
      <c r="L3" s="34"/>
      <c r="M3" s="34" t="s">
        <v>33</v>
      </c>
      <c r="N3" s="34"/>
      <c r="O3" s="34"/>
      <c r="P3" s="34" t="s">
        <v>34</v>
      </c>
      <c r="Q3" s="34"/>
      <c r="R3" s="39"/>
    </row>
    <row r="4" spans="1:21" x14ac:dyDescent="0.25">
      <c r="A4" s="33">
        <v>1</v>
      </c>
      <c r="B4" s="33">
        <v>1</v>
      </c>
      <c r="C4" s="33">
        <v>2.4</v>
      </c>
      <c r="D4" s="28">
        <f>C4-$C$41</f>
        <v>-4.7833333333333332</v>
      </c>
      <c r="E4" s="28">
        <f>D4^2</f>
        <v>22.880277777777778</v>
      </c>
      <c r="I4" s="35">
        <v>1</v>
      </c>
      <c r="J4" s="35">
        <v>2.4</v>
      </c>
      <c r="K4" s="35">
        <f>J4-$J$16</f>
        <v>-2.2333333333333338</v>
      </c>
      <c r="L4" s="35">
        <f>K4^2</f>
        <v>4.9877777777777803</v>
      </c>
      <c r="M4" s="35">
        <v>4.5999999999999996</v>
      </c>
      <c r="N4" s="35">
        <f>M4-$M$16</f>
        <v>-3.3333333333333339</v>
      </c>
      <c r="O4" s="35">
        <f>N4^2</f>
        <v>11.111111111111114</v>
      </c>
      <c r="P4" s="35">
        <v>4.8</v>
      </c>
      <c r="Q4" s="35">
        <f>P4-$P$16</f>
        <v>-4.1833333333333345</v>
      </c>
      <c r="R4" s="35">
        <f>Q4^2</f>
        <v>17.500277777777786</v>
      </c>
    </row>
    <row r="5" spans="1:21" x14ac:dyDescent="0.25">
      <c r="A5" s="33">
        <v>1</v>
      </c>
      <c r="B5" s="33">
        <v>2</v>
      </c>
      <c r="C5" s="33">
        <v>2.7</v>
      </c>
      <c r="D5" s="28">
        <f t="shared" ref="D5:D39" si="0">C5-$C$41</f>
        <v>-4.4833333333333325</v>
      </c>
      <c r="E5" s="28">
        <f t="shared" ref="E5:E39" si="1">D5^2</f>
        <v>20.100277777777769</v>
      </c>
      <c r="I5" s="33">
        <v>2</v>
      </c>
      <c r="J5" s="33">
        <v>2.7</v>
      </c>
      <c r="K5" s="35">
        <f t="shared" ref="K5:K15" si="2">J5-$J$16</f>
        <v>-1.9333333333333336</v>
      </c>
      <c r="L5" s="35">
        <f t="shared" ref="L5:L15" si="3">K5^2</f>
        <v>3.7377777777777785</v>
      </c>
      <c r="M5" s="33">
        <v>4.2</v>
      </c>
      <c r="N5" s="35">
        <f t="shared" ref="N5:N15" si="4">M5-$M$16</f>
        <v>-3.7333333333333334</v>
      </c>
      <c r="O5" s="35">
        <f t="shared" ref="O5:O15" si="5">N5^2</f>
        <v>13.937777777777779</v>
      </c>
      <c r="P5" s="33">
        <v>4.5</v>
      </c>
      <c r="Q5" s="35">
        <f t="shared" ref="Q5:Q15" si="6">P5-$P$16</f>
        <v>-4.4833333333333343</v>
      </c>
      <c r="R5" s="35">
        <f t="shared" ref="R5:R15" si="7">Q5^2</f>
        <v>20.100277777777787</v>
      </c>
    </row>
    <row r="6" spans="1:21" x14ac:dyDescent="0.25">
      <c r="A6" s="33">
        <v>1</v>
      </c>
      <c r="B6" s="33">
        <v>3</v>
      </c>
      <c r="C6" s="33">
        <v>2.2999999999999998</v>
      </c>
      <c r="D6" s="28">
        <f t="shared" si="0"/>
        <v>-4.8833333333333329</v>
      </c>
      <c r="E6" s="28">
        <f t="shared" si="1"/>
        <v>23.846944444444439</v>
      </c>
      <c r="I6" s="33">
        <v>3</v>
      </c>
      <c r="J6" s="33">
        <v>2.2999999999999998</v>
      </c>
      <c r="K6" s="35">
        <f t="shared" si="2"/>
        <v>-2.3333333333333339</v>
      </c>
      <c r="L6" s="35">
        <f t="shared" si="3"/>
        <v>5.4444444444444473</v>
      </c>
      <c r="M6" s="33">
        <v>4.9000000000000004</v>
      </c>
      <c r="N6" s="35">
        <f t="shared" si="4"/>
        <v>-3.0333333333333332</v>
      </c>
      <c r="O6" s="35">
        <f t="shared" si="5"/>
        <v>9.2011111111111106</v>
      </c>
      <c r="P6" s="33">
        <v>4.4000000000000004</v>
      </c>
      <c r="Q6" s="35">
        <f t="shared" si="6"/>
        <v>-4.5833333333333339</v>
      </c>
      <c r="R6" s="35">
        <f t="shared" si="7"/>
        <v>21.00694444444445</v>
      </c>
    </row>
    <row r="7" spans="1:21" x14ac:dyDescent="0.25">
      <c r="A7" s="33">
        <v>1</v>
      </c>
      <c r="B7" s="33">
        <v>4</v>
      </c>
      <c r="C7" s="33">
        <v>2.5</v>
      </c>
      <c r="D7" s="28">
        <f t="shared" si="0"/>
        <v>-4.6833333333333327</v>
      </c>
      <c r="E7" s="28">
        <f t="shared" si="1"/>
        <v>21.933611111111105</v>
      </c>
      <c r="I7" s="33">
        <v>4</v>
      </c>
      <c r="J7" s="33">
        <v>2.5</v>
      </c>
      <c r="K7" s="35">
        <f t="shared" si="2"/>
        <v>-2.1333333333333337</v>
      </c>
      <c r="L7" s="35">
        <f t="shared" si="3"/>
        <v>4.5511111111111129</v>
      </c>
      <c r="M7" s="33">
        <v>4.7</v>
      </c>
      <c r="N7" s="35">
        <f t="shared" si="4"/>
        <v>-3.2333333333333334</v>
      </c>
      <c r="O7" s="35">
        <f t="shared" si="5"/>
        <v>10.454444444444444</v>
      </c>
      <c r="P7" s="33">
        <v>4.5999999999999996</v>
      </c>
      <c r="Q7" s="35">
        <f t="shared" si="6"/>
        <v>-4.3833333333333346</v>
      </c>
      <c r="R7" s="35">
        <f t="shared" si="7"/>
        <v>19.213611111111124</v>
      </c>
      <c r="T7" s="29" t="s">
        <v>13</v>
      </c>
      <c r="U7" s="28">
        <f>L16+O16+R16</f>
        <v>251.07000000000005</v>
      </c>
    </row>
    <row r="8" spans="1:21" x14ac:dyDescent="0.25">
      <c r="A8" s="33">
        <v>2</v>
      </c>
      <c r="B8" s="33">
        <v>1</v>
      </c>
      <c r="C8" s="33">
        <v>4.5999999999999996</v>
      </c>
      <c r="D8" s="28">
        <f t="shared" si="0"/>
        <v>-2.583333333333333</v>
      </c>
      <c r="E8" s="28">
        <f t="shared" si="1"/>
        <v>6.6736111111111098</v>
      </c>
      <c r="I8" s="33">
        <v>1</v>
      </c>
      <c r="J8" s="33">
        <v>5.8</v>
      </c>
      <c r="K8" s="35">
        <f t="shared" si="2"/>
        <v>1.1666666666666661</v>
      </c>
      <c r="L8" s="35">
        <f t="shared" si="3"/>
        <v>1.3611111111111098</v>
      </c>
      <c r="M8" s="33">
        <v>8.9</v>
      </c>
      <c r="N8" s="35">
        <f t="shared" si="4"/>
        <v>0.96666666666666679</v>
      </c>
      <c r="O8" s="35">
        <f t="shared" si="5"/>
        <v>0.93444444444444463</v>
      </c>
      <c r="P8" s="33">
        <v>9.1</v>
      </c>
      <c r="Q8" s="35">
        <f t="shared" si="6"/>
        <v>0.11666666666666536</v>
      </c>
      <c r="R8" s="35">
        <f t="shared" si="7"/>
        <v>1.3611111111110807E-2</v>
      </c>
    </row>
    <row r="9" spans="1:21" x14ac:dyDescent="0.25">
      <c r="A9" s="33">
        <v>2</v>
      </c>
      <c r="B9" s="33">
        <v>2</v>
      </c>
      <c r="C9" s="33">
        <v>4.2</v>
      </c>
      <c r="D9" s="28">
        <f t="shared" si="0"/>
        <v>-2.9833333333333325</v>
      </c>
      <c r="E9" s="28">
        <f t="shared" si="1"/>
        <v>8.900277777777772</v>
      </c>
      <c r="I9" s="33">
        <v>2</v>
      </c>
      <c r="J9" s="33">
        <v>5.2</v>
      </c>
      <c r="K9" s="35">
        <f t="shared" si="2"/>
        <v>0.56666666666666643</v>
      </c>
      <c r="L9" s="35">
        <f t="shared" si="3"/>
        <v>0.32111111111111085</v>
      </c>
      <c r="M9" s="33">
        <v>9.1</v>
      </c>
      <c r="N9" s="35">
        <f t="shared" si="4"/>
        <v>1.1666666666666661</v>
      </c>
      <c r="O9" s="35">
        <f t="shared" si="5"/>
        <v>1.3611111111111098</v>
      </c>
      <c r="P9" s="33">
        <v>9.3000000000000007</v>
      </c>
      <c r="Q9" s="35">
        <f t="shared" si="6"/>
        <v>0.31666666666666643</v>
      </c>
      <c r="R9" s="35">
        <f t="shared" si="7"/>
        <v>0.10027777777777763</v>
      </c>
    </row>
    <row r="10" spans="1:21" x14ac:dyDescent="0.25">
      <c r="A10" s="33">
        <v>2</v>
      </c>
      <c r="B10" s="33">
        <v>3</v>
      </c>
      <c r="C10" s="33">
        <v>4.9000000000000004</v>
      </c>
      <c r="D10" s="28">
        <f t="shared" si="0"/>
        <v>-2.2833333333333323</v>
      </c>
      <c r="E10" s="28">
        <f t="shared" si="1"/>
        <v>5.2136111111111063</v>
      </c>
      <c r="I10" s="33">
        <v>3</v>
      </c>
      <c r="J10" s="33">
        <v>5.5</v>
      </c>
      <c r="K10" s="35">
        <f t="shared" si="2"/>
        <v>0.86666666666666625</v>
      </c>
      <c r="L10" s="35">
        <f t="shared" si="3"/>
        <v>0.7511111111111104</v>
      </c>
      <c r="M10" s="33">
        <v>8.6999999999999993</v>
      </c>
      <c r="N10" s="35">
        <f t="shared" si="4"/>
        <v>0.76666666666666572</v>
      </c>
      <c r="O10" s="35">
        <f t="shared" si="5"/>
        <v>0.58777777777777629</v>
      </c>
      <c r="P10" s="33">
        <v>8.6999999999999993</v>
      </c>
      <c r="Q10" s="35">
        <f t="shared" si="6"/>
        <v>-0.28333333333333499</v>
      </c>
      <c r="R10" s="35">
        <f t="shared" si="7"/>
        <v>8.0277777777778711E-2</v>
      </c>
    </row>
    <row r="11" spans="1:21" x14ac:dyDescent="0.25">
      <c r="A11" s="33">
        <v>2</v>
      </c>
      <c r="B11" s="33">
        <v>4</v>
      </c>
      <c r="C11" s="33">
        <v>4.7</v>
      </c>
      <c r="D11" s="28">
        <f t="shared" si="0"/>
        <v>-2.4833333333333325</v>
      </c>
      <c r="E11" s="28">
        <f t="shared" si="1"/>
        <v>6.1669444444444403</v>
      </c>
      <c r="I11" s="33">
        <v>4</v>
      </c>
      <c r="J11" s="33">
        <v>5.3</v>
      </c>
      <c r="K11" s="35">
        <f t="shared" si="2"/>
        <v>0.66666666666666607</v>
      </c>
      <c r="L11" s="35">
        <f t="shared" si="3"/>
        <v>0.44444444444444364</v>
      </c>
      <c r="M11" s="33">
        <v>9</v>
      </c>
      <c r="N11" s="35">
        <f t="shared" si="4"/>
        <v>1.0666666666666664</v>
      </c>
      <c r="O11" s="35">
        <f t="shared" si="5"/>
        <v>1.1377777777777773</v>
      </c>
      <c r="P11" s="33">
        <v>9.4</v>
      </c>
      <c r="Q11" s="35">
        <f t="shared" si="6"/>
        <v>0.41666666666666607</v>
      </c>
      <c r="R11" s="35">
        <f t="shared" si="7"/>
        <v>0.17361111111111061</v>
      </c>
    </row>
    <row r="12" spans="1:21" x14ac:dyDescent="0.25">
      <c r="A12" s="33">
        <v>3</v>
      </c>
      <c r="B12" s="33">
        <v>1</v>
      </c>
      <c r="C12" s="33">
        <v>4.8</v>
      </c>
      <c r="D12" s="28">
        <f t="shared" si="0"/>
        <v>-2.3833333333333329</v>
      </c>
      <c r="E12" s="28">
        <f t="shared" si="1"/>
        <v>5.6802777777777758</v>
      </c>
      <c r="I12" s="33">
        <v>1</v>
      </c>
      <c r="J12" s="33">
        <v>6.1</v>
      </c>
      <c r="K12" s="35">
        <f t="shared" si="2"/>
        <v>1.4666666666666659</v>
      </c>
      <c r="L12" s="35">
        <f t="shared" si="3"/>
        <v>2.151111111111109</v>
      </c>
      <c r="M12" s="33">
        <v>9.9</v>
      </c>
      <c r="N12" s="35">
        <f t="shared" si="4"/>
        <v>1.9666666666666668</v>
      </c>
      <c r="O12" s="35">
        <f t="shared" si="5"/>
        <v>3.8677777777777784</v>
      </c>
      <c r="P12" s="33">
        <v>13.5</v>
      </c>
      <c r="Q12" s="35">
        <f t="shared" si="6"/>
        <v>4.5166666666666657</v>
      </c>
      <c r="R12" s="35">
        <f t="shared" si="7"/>
        <v>20.40027777777777</v>
      </c>
    </row>
    <row r="13" spans="1:21" x14ac:dyDescent="0.25">
      <c r="A13" s="33">
        <v>3</v>
      </c>
      <c r="B13" s="33">
        <v>2</v>
      </c>
      <c r="C13" s="33">
        <v>4.5</v>
      </c>
      <c r="D13" s="28">
        <f t="shared" si="0"/>
        <v>-2.6833333333333327</v>
      </c>
      <c r="E13" s="28">
        <f t="shared" si="1"/>
        <v>7.2002777777777744</v>
      </c>
      <c r="I13" s="33">
        <v>2</v>
      </c>
      <c r="J13" s="33">
        <v>5.7</v>
      </c>
      <c r="K13" s="35">
        <f t="shared" si="2"/>
        <v>1.0666666666666664</v>
      </c>
      <c r="L13" s="35">
        <f t="shared" si="3"/>
        <v>1.1377777777777773</v>
      </c>
      <c r="M13" s="33">
        <v>10.5</v>
      </c>
      <c r="N13" s="35">
        <f t="shared" si="4"/>
        <v>2.5666666666666664</v>
      </c>
      <c r="O13" s="35">
        <f t="shared" si="5"/>
        <v>6.5877777777777764</v>
      </c>
      <c r="P13" s="33">
        <v>13</v>
      </c>
      <c r="Q13" s="35">
        <f t="shared" si="6"/>
        <v>4.0166666666666657</v>
      </c>
      <c r="R13" s="35">
        <f t="shared" si="7"/>
        <v>16.133611111111104</v>
      </c>
    </row>
    <row r="14" spans="1:21" x14ac:dyDescent="0.25">
      <c r="A14" s="33">
        <v>3</v>
      </c>
      <c r="B14" s="33">
        <v>3</v>
      </c>
      <c r="C14" s="33">
        <v>4.4000000000000004</v>
      </c>
      <c r="D14" s="28">
        <f t="shared" si="0"/>
        <v>-2.7833333333333323</v>
      </c>
      <c r="E14" s="28">
        <f t="shared" si="1"/>
        <v>7.7469444444444386</v>
      </c>
      <c r="I14" s="33">
        <v>3</v>
      </c>
      <c r="J14" s="33">
        <v>5.9</v>
      </c>
      <c r="K14" s="35">
        <f t="shared" si="2"/>
        <v>1.2666666666666666</v>
      </c>
      <c r="L14" s="35">
        <f t="shared" si="3"/>
        <v>1.6044444444444443</v>
      </c>
      <c r="M14" s="33">
        <v>10.6</v>
      </c>
      <c r="N14" s="35">
        <f t="shared" si="4"/>
        <v>2.6666666666666661</v>
      </c>
      <c r="O14" s="35">
        <f t="shared" si="5"/>
        <v>7.1111111111111081</v>
      </c>
      <c r="P14" s="33">
        <v>13.3</v>
      </c>
      <c r="Q14" s="35">
        <f t="shared" si="6"/>
        <v>4.3166666666666664</v>
      </c>
      <c r="R14" s="35">
        <f t="shared" si="7"/>
        <v>18.633611111111108</v>
      </c>
    </row>
    <row r="15" spans="1:21" x14ac:dyDescent="0.25">
      <c r="A15" s="33">
        <v>3</v>
      </c>
      <c r="B15" s="33">
        <v>4</v>
      </c>
      <c r="C15" s="33">
        <v>4.5999999999999996</v>
      </c>
      <c r="D15" s="28">
        <f t="shared" si="0"/>
        <v>-2.583333333333333</v>
      </c>
      <c r="E15" s="28">
        <f t="shared" si="1"/>
        <v>6.6736111111111098</v>
      </c>
      <c r="I15" s="33">
        <v>4</v>
      </c>
      <c r="J15" s="33">
        <v>6.2</v>
      </c>
      <c r="K15" s="35">
        <f t="shared" si="2"/>
        <v>1.5666666666666664</v>
      </c>
      <c r="L15" s="35">
        <f t="shared" si="3"/>
        <v>2.4544444444444435</v>
      </c>
      <c r="M15" s="33">
        <v>10.1</v>
      </c>
      <c r="N15" s="35">
        <f t="shared" si="4"/>
        <v>2.1666666666666661</v>
      </c>
      <c r="O15" s="35">
        <f t="shared" si="5"/>
        <v>4.694444444444442</v>
      </c>
      <c r="P15" s="33">
        <v>13.2</v>
      </c>
      <c r="Q15" s="35">
        <f t="shared" si="6"/>
        <v>4.216666666666665</v>
      </c>
      <c r="R15" s="35">
        <f t="shared" si="7"/>
        <v>17.780277777777762</v>
      </c>
    </row>
    <row r="16" spans="1:21" x14ac:dyDescent="0.25">
      <c r="A16" s="33">
        <v>1</v>
      </c>
      <c r="B16" s="33">
        <v>1</v>
      </c>
      <c r="C16" s="33">
        <v>5.8</v>
      </c>
      <c r="D16" s="28">
        <f t="shared" si="0"/>
        <v>-1.3833333333333329</v>
      </c>
      <c r="E16" s="28">
        <f t="shared" si="1"/>
        <v>1.9136111111111098</v>
      </c>
      <c r="I16" s="29" t="s">
        <v>12</v>
      </c>
      <c r="J16" s="36">
        <f>AVERAGE(J4:J15)</f>
        <v>4.6333333333333337</v>
      </c>
      <c r="K16" s="36"/>
      <c r="L16" s="36">
        <f>SUM(L4:L15)</f>
        <v>28.946666666666669</v>
      </c>
      <c r="M16" s="28">
        <f>AVERAGE(M4:M15)</f>
        <v>7.9333333333333336</v>
      </c>
      <c r="O16" s="37">
        <f>SUM(O4:O15)</f>
        <v>70.986666666666665</v>
      </c>
      <c r="P16" s="28">
        <f>AVERAGE(P4:P15)</f>
        <v>8.9833333333333343</v>
      </c>
      <c r="R16" s="37">
        <f>SUM(R4:R15)</f>
        <v>151.13666666666671</v>
      </c>
    </row>
    <row r="17" spans="1:16" x14ac:dyDescent="0.25">
      <c r="A17" s="33">
        <v>1</v>
      </c>
      <c r="B17" s="33">
        <v>2</v>
      </c>
      <c r="C17" s="33">
        <v>5.2</v>
      </c>
      <c r="D17" s="28">
        <f t="shared" si="0"/>
        <v>-1.9833333333333325</v>
      </c>
      <c r="E17" s="28">
        <f t="shared" si="1"/>
        <v>3.9336111111111078</v>
      </c>
      <c r="I17" s="29" t="s">
        <v>9</v>
      </c>
      <c r="J17" s="28">
        <f>_xlfn.STDEV.S(J4:J15)</f>
        <v>1.6221945479858915</v>
      </c>
      <c r="M17" s="28">
        <f>_xlfn.STDEV.S(M4:M15)</f>
        <v>2.5403411844343515</v>
      </c>
      <c r="P17" s="28">
        <f>_xlfn.STDEV.S(P4:P15)</f>
        <v>3.7067097228805155</v>
      </c>
    </row>
    <row r="18" spans="1:16" x14ac:dyDescent="0.25">
      <c r="A18" s="33">
        <v>1</v>
      </c>
      <c r="B18" s="33">
        <v>3</v>
      </c>
      <c r="C18" s="33">
        <v>5.5</v>
      </c>
      <c r="D18" s="28">
        <f t="shared" si="0"/>
        <v>-1.6833333333333327</v>
      </c>
      <c r="E18" s="28">
        <f t="shared" si="1"/>
        <v>2.8336111111111091</v>
      </c>
      <c r="I18" s="29" t="s">
        <v>10</v>
      </c>
      <c r="J18" s="28">
        <f>J17^2</f>
        <v>2.6315151515151509</v>
      </c>
      <c r="M18" s="28">
        <f>M17^2</f>
        <v>6.4533333333333243</v>
      </c>
      <c r="P18" s="28">
        <f>P17^2</f>
        <v>13.739696969696947</v>
      </c>
    </row>
    <row r="19" spans="1:16" x14ac:dyDescent="0.25">
      <c r="A19" s="33">
        <v>1</v>
      </c>
      <c r="B19" s="33">
        <v>4</v>
      </c>
      <c r="C19" s="33">
        <v>5.3</v>
      </c>
      <c r="D19" s="28">
        <f t="shared" si="0"/>
        <v>-1.8833333333333329</v>
      </c>
      <c r="E19" s="28">
        <f t="shared" si="1"/>
        <v>3.5469444444444425</v>
      </c>
    </row>
    <row r="20" spans="1:16" x14ac:dyDescent="0.25">
      <c r="A20" s="33">
        <v>2</v>
      </c>
      <c r="B20" s="33">
        <v>1</v>
      </c>
      <c r="C20" s="33">
        <v>8.9</v>
      </c>
      <c r="D20" s="28">
        <f t="shared" si="0"/>
        <v>1.7166666666666677</v>
      </c>
      <c r="E20" s="28">
        <f t="shared" si="1"/>
        <v>2.9469444444444477</v>
      </c>
      <c r="J20" s="28">
        <f>J16-C41</f>
        <v>-2.5499999999999989</v>
      </c>
      <c r="M20" s="28">
        <f>M16-C41</f>
        <v>0.75000000000000089</v>
      </c>
      <c r="P20" s="28">
        <f>P16-C41</f>
        <v>1.8000000000000016</v>
      </c>
    </row>
    <row r="21" spans="1:16" x14ac:dyDescent="0.25">
      <c r="A21" s="33">
        <v>2</v>
      </c>
      <c r="B21" s="33">
        <v>2</v>
      </c>
      <c r="C21" s="33">
        <v>9.1</v>
      </c>
      <c r="D21" s="28">
        <f t="shared" si="0"/>
        <v>1.916666666666667</v>
      </c>
      <c r="E21" s="28">
        <f t="shared" si="1"/>
        <v>3.673611111111112</v>
      </c>
      <c r="J21" s="28">
        <f>J20^2</f>
        <v>6.5024999999999942</v>
      </c>
      <c r="M21" s="28">
        <f>M20^2</f>
        <v>0.56250000000000133</v>
      </c>
      <c r="P21" s="28">
        <f>P20^2</f>
        <v>3.2400000000000055</v>
      </c>
    </row>
    <row r="22" spans="1:16" x14ac:dyDescent="0.25">
      <c r="A22" s="33">
        <v>2</v>
      </c>
      <c r="B22" s="33">
        <v>3</v>
      </c>
      <c r="C22" s="33">
        <v>8.6999999999999993</v>
      </c>
      <c r="D22" s="28">
        <f t="shared" si="0"/>
        <v>1.5166666666666666</v>
      </c>
      <c r="E22" s="28">
        <f t="shared" si="1"/>
        <v>2.3002777777777776</v>
      </c>
    </row>
    <row r="23" spans="1:16" x14ac:dyDescent="0.25">
      <c r="A23" s="33">
        <v>2</v>
      </c>
      <c r="B23" s="33">
        <v>4</v>
      </c>
      <c r="C23" s="33">
        <v>9</v>
      </c>
      <c r="D23" s="28">
        <f t="shared" si="0"/>
        <v>1.8166666666666673</v>
      </c>
      <c r="E23" s="28">
        <f t="shared" si="1"/>
        <v>3.3002777777777803</v>
      </c>
      <c r="J23" s="28">
        <f>J21+M21+P21</f>
        <v>10.305000000000001</v>
      </c>
    </row>
    <row r="24" spans="1:16" x14ac:dyDescent="0.25">
      <c r="A24" s="33">
        <v>3</v>
      </c>
      <c r="B24" s="33">
        <v>1</v>
      </c>
      <c r="C24" s="33">
        <v>9.1</v>
      </c>
      <c r="D24" s="28">
        <f t="shared" si="0"/>
        <v>1.916666666666667</v>
      </c>
      <c r="E24" s="28">
        <f t="shared" si="1"/>
        <v>3.673611111111112</v>
      </c>
      <c r="I24" s="29" t="s">
        <v>20</v>
      </c>
      <c r="J24" s="28">
        <f>J23*12</f>
        <v>123.66000000000003</v>
      </c>
    </row>
    <row r="25" spans="1:16" x14ac:dyDescent="0.25">
      <c r="A25" s="33">
        <v>3</v>
      </c>
      <c r="B25" s="33">
        <v>2</v>
      </c>
      <c r="C25" s="33">
        <v>9.3000000000000007</v>
      </c>
      <c r="D25" s="28">
        <f t="shared" si="0"/>
        <v>2.116666666666668</v>
      </c>
      <c r="E25" s="28">
        <f t="shared" si="1"/>
        <v>4.4802777777777836</v>
      </c>
    </row>
    <row r="26" spans="1:16" x14ac:dyDescent="0.25">
      <c r="A26" s="33">
        <v>3</v>
      </c>
      <c r="B26" s="33">
        <v>3</v>
      </c>
      <c r="C26" s="33">
        <v>8.6999999999999993</v>
      </c>
      <c r="D26" s="28">
        <f t="shared" si="0"/>
        <v>1.5166666666666666</v>
      </c>
      <c r="E26" s="28">
        <f t="shared" si="1"/>
        <v>2.3002777777777776</v>
      </c>
    </row>
    <row r="27" spans="1:16" x14ac:dyDescent="0.25">
      <c r="A27" s="33">
        <v>3</v>
      </c>
      <c r="B27" s="33">
        <v>4</v>
      </c>
      <c r="C27" s="33">
        <v>9.4</v>
      </c>
      <c r="D27" s="28">
        <f t="shared" si="0"/>
        <v>2.2166666666666677</v>
      </c>
      <c r="E27" s="28">
        <f t="shared" si="1"/>
        <v>4.9136111111111154</v>
      </c>
    </row>
    <row r="28" spans="1:16" x14ac:dyDescent="0.25">
      <c r="A28" s="33">
        <v>1</v>
      </c>
      <c r="B28" s="33">
        <v>1</v>
      </c>
      <c r="C28" s="33">
        <v>6.1</v>
      </c>
      <c r="D28" s="28">
        <f t="shared" si="0"/>
        <v>-1.083333333333333</v>
      </c>
      <c r="E28" s="28">
        <f t="shared" si="1"/>
        <v>1.1736111111111105</v>
      </c>
    </row>
    <row r="29" spans="1:16" x14ac:dyDescent="0.25">
      <c r="A29" s="33">
        <v>1</v>
      </c>
      <c r="B29" s="33">
        <v>2</v>
      </c>
      <c r="C29" s="33">
        <v>5.7</v>
      </c>
      <c r="D29" s="28">
        <f t="shared" si="0"/>
        <v>-1.4833333333333325</v>
      </c>
      <c r="E29" s="28">
        <f t="shared" si="1"/>
        <v>2.2002777777777753</v>
      </c>
    </row>
    <row r="30" spans="1:16" x14ac:dyDescent="0.25">
      <c r="A30" s="33">
        <v>1</v>
      </c>
      <c r="B30" s="33">
        <v>3</v>
      </c>
      <c r="C30" s="33">
        <v>5.9</v>
      </c>
      <c r="D30" s="28">
        <f t="shared" si="0"/>
        <v>-1.2833333333333323</v>
      </c>
      <c r="E30" s="28">
        <f t="shared" si="1"/>
        <v>1.6469444444444419</v>
      </c>
    </row>
    <row r="31" spans="1:16" x14ac:dyDescent="0.25">
      <c r="A31" s="33">
        <v>1</v>
      </c>
      <c r="B31" s="33">
        <v>4</v>
      </c>
      <c r="C31" s="33">
        <v>6.2</v>
      </c>
      <c r="D31" s="28">
        <f t="shared" si="0"/>
        <v>-0.9833333333333325</v>
      </c>
      <c r="E31" s="28">
        <f t="shared" si="1"/>
        <v>0.96694444444444283</v>
      </c>
    </row>
    <row r="32" spans="1:16" x14ac:dyDescent="0.25">
      <c r="A32" s="33">
        <v>2</v>
      </c>
      <c r="B32" s="33">
        <v>1</v>
      </c>
      <c r="C32" s="33">
        <v>9.9</v>
      </c>
      <c r="D32" s="28">
        <f t="shared" si="0"/>
        <v>2.7166666666666677</v>
      </c>
      <c r="E32" s="28">
        <f t="shared" si="1"/>
        <v>7.380277777777783</v>
      </c>
    </row>
    <row r="33" spans="1:12" x14ac:dyDescent="0.25">
      <c r="A33" s="33">
        <v>2</v>
      </c>
      <c r="B33" s="33">
        <v>2</v>
      </c>
      <c r="C33" s="33">
        <v>10.5</v>
      </c>
      <c r="D33" s="28">
        <f t="shared" si="0"/>
        <v>3.3166666666666673</v>
      </c>
      <c r="E33" s="28">
        <f t="shared" si="1"/>
        <v>11.000277777777782</v>
      </c>
    </row>
    <row r="34" spans="1:12" x14ac:dyDescent="0.25">
      <c r="A34" s="33">
        <v>2</v>
      </c>
      <c r="B34" s="33">
        <v>3</v>
      </c>
      <c r="C34" s="33">
        <v>10.6</v>
      </c>
      <c r="D34" s="28">
        <f t="shared" si="0"/>
        <v>3.416666666666667</v>
      </c>
      <c r="E34" s="28">
        <f t="shared" si="1"/>
        <v>11.673611111111112</v>
      </c>
    </row>
    <row r="35" spans="1:12" x14ac:dyDescent="0.25">
      <c r="A35" s="33">
        <v>2</v>
      </c>
      <c r="B35" s="33">
        <v>4</v>
      </c>
      <c r="C35" s="33">
        <v>10.1</v>
      </c>
      <c r="D35" s="28">
        <f t="shared" si="0"/>
        <v>2.916666666666667</v>
      </c>
      <c r="E35" s="28">
        <f t="shared" si="1"/>
        <v>8.5069444444444464</v>
      </c>
    </row>
    <row r="36" spans="1:12" x14ac:dyDescent="0.25">
      <c r="A36" s="33">
        <v>3</v>
      </c>
      <c r="B36" s="33">
        <v>1</v>
      </c>
      <c r="C36" s="33">
        <v>13.5</v>
      </c>
      <c r="D36" s="28">
        <f t="shared" si="0"/>
        <v>6.3166666666666673</v>
      </c>
      <c r="E36" s="28">
        <f t="shared" si="1"/>
        <v>39.900277777777788</v>
      </c>
    </row>
    <row r="37" spans="1:12" x14ac:dyDescent="0.25">
      <c r="A37" s="33">
        <v>3</v>
      </c>
      <c r="B37" s="33">
        <v>2</v>
      </c>
      <c r="C37" s="33">
        <v>13</v>
      </c>
      <c r="D37" s="28">
        <f t="shared" si="0"/>
        <v>5.8166666666666673</v>
      </c>
      <c r="E37" s="28">
        <f t="shared" si="1"/>
        <v>33.833611111111118</v>
      </c>
    </row>
    <row r="38" spans="1:12" x14ac:dyDescent="0.25">
      <c r="A38" s="33">
        <v>3</v>
      </c>
      <c r="B38" s="33">
        <v>3</v>
      </c>
      <c r="C38" s="33">
        <v>13.3</v>
      </c>
      <c r="D38" s="28">
        <f t="shared" si="0"/>
        <v>6.116666666666668</v>
      </c>
      <c r="E38" s="28">
        <f t="shared" si="1"/>
        <v>37.41361111111113</v>
      </c>
    </row>
    <row r="39" spans="1:12" x14ac:dyDescent="0.25">
      <c r="A39" s="33">
        <v>3</v>
      </c>
      <c r="B39" s="33">
        <v>4</v>
      </c>
      <c r="C39" s="33">
        <v>13.2</v>
      </c>
      <c r="D39" s="28">
        <f t="shared" si="0"/>
        <v>6.0166666666666666</v>
      </c>
      <c r="E39" s="28">
        <f t="shared" si="1"/>
        <v>36.200277777777778</v>
      </c>
    </row>
    <row r="41" spans="1:12" x14ac:dyDescent="0.25">
      <c r="B41" s="29" t="s">
        <v>14</v>
      </c>
      <c r="C41" s="29">
        <f>AVERAGE(C4:C39)</f>
        <v>7.1833333333333327</v>
      </c>
      <c r="E41" s="29">
        <f>SUM(E4:E39)</f>
        <v>374.73000000000013</v>
      </c>
      <c r="F41" s="29" t="s">
        <v>15</v>
      </c>
      <c r="G41" s="29"/>
    </row>
    <row r="46" spans="1:12" x14ac:dyDescent="0.25">
      <c r="G46" s="29" t="s">
        <v>16</v>
      </c>
      <c r="L46" s="28">
        <v>374.73</v>
      </c>
    </row>
    <row r="47" spans="1:12" x14ac:dyDescent="0.25">
      <c r="G47" s="29" t="s">
        <v>17</v>
      </c>
      <c r="L47" s="28">
        <v>251.07</v>
      </c>
    </row>
    <row r="48" spans="1:12" x14ac:dyDescent="0.25">
      <c r="G48" s="29" t="s">
        <v>21</v>
      </c>
      <c r="L48" s="28">
        <v>123.66</v>
      </c>
    </row>
    <row r="50" spans="7:13" x14ac:dyDescent="0.25">
      <c r="G50" s="29" t="s">
        <v>22</v>
      </c>
      <c r="H50" t="s">
        <v>24</v>
      </c>
      <c r="I50" s="28">
        <f>L48/M50</f>
        <v>61.83</v>
      </c>
      <c r="K50" s="1" t="s">
        <v>26</v>
      </c>
      <c r="L50" s="1" t="s">
        <v>27</v>
      </c>
      <c r="M50">
        <v>2</v>
      </c>
    </row>
    <row r="51" spans="7:13" x14ac:dyDescent="0.25">
      <c r="G51" s="29" t="s">
        <v>23</v>
      </c>
      <c r="H51" t="s">
        <v>25</v>
      </c>
      <c r="I51" s="28">
        <f>L47/M51</f>
        <v>7.6081818181818184</v>
      </c>
      <c r="K51" s="1" t="s">
        <v>28</v>
      </c>
      <c r="L51" s="1" t="s">
        <v>29</v>
      </c>
      <c r="M51">
        <v>33</v>
      </c>
    </row>
    <row r="53" spans="7:13" x14ac:dyDescent="0.25">
      <c r="G53" s="29" t="s">
        <v>30</v>
      </c>
      <c r="H53" s="28" t="s">
        <v>36</v>
      </c>
      <c r="I53" s="28">
        <f>I50/I51</f>
        <v>8.1267773927589904</v>
      </c>
    </row>
    <row r="54" spans="7:13" x14ac:dyDescent="0.25">
      <c r="G54" s="29" t="s">
        <v>31</v>
      </c>
      <c r="H54" s="40">
        <f>FDIST(I53,M50,M51)</f>
        <v>1.3497704987694896E-3</v>
      </c>
    </row>
    <row r="56" spans="7:13" x14ac:dyDescent="0.25">
      <c r="G56" s="29" t="s">
        <v>37</v>
      </c>
      <c r="H56" s="28">
        <f>FINV(0.05,M50,M51)</f>
        <v>3.2849176510382869</v>
      </c>
    </row>
  </sheetData>
  <mergeCells count="1">
    <mergeCell ref="I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Fever-1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</dc:creator>
  <cp:lastModifiedBy>srikanthpr.27@gmail.com</cp:lastModifiedBy>
  <dcterms:created xsi:type="dcterms:W3CDTF">2020-09-01T13:10:53Z</dcterms:created>
  <dcterms:modified xsi:type="dcterms:W3CDTF">2020-09-01T16:10:19Z</dcterms:modified>
</cp:coreProperties>
</file>