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subhams/Documents/"/>
    </mc:Choice>
  </mc:AlternateContent>
  <xr:revisionPtr revIDLastSave="0" documentId="13_ncr:1_{01F9F975-F6B3-0347-B43C-02702067E972}" xr6:coauthVersionLast="47" xr6:coauthVersionMax="47" xr10:uidLastSave="{00000000-0000-0000-0000-000000000000}"/>
  <bookViews>
    <workbookView xWindow="0" yWindow="500" windowWidth="28120" windowHeight="16300" tabRatio="404" activeTab="3" xr2:uid="{00000000-000D-0000-FFFF-FFFF00000000}"/>
  </bookViews>
  <sheets>
    <sheet name="Summary" sheetId="5" state="hidden" r:id="rId1"/>
    <sheet name="Charts" sheetId="6" state="hidden" r:id="rId2"/>
    <sheet name="Param-grid" sheetId="3" r:id="rId3"/>
    <sheet name="Scoring ref" sheetId="2" r:id="rId4"/>
    <sheet name="ScratchPad" sheetId="4" state="hidden" r:id="rId5"/>
    <sheet name="Summary (1)" sheetId="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6" l="1"/>
  <c r="C53" i="6"/>
  <c r="N69" i="3" l="1"/>
  <c r="L69" i="3"/>
  <c r="J69" i="3"/>
  <c r="H69" i="3"/>
  <c r="F69" i="3"/>
  <c r="F27" i="3"/>
  <c r="D11" i="3"/>
  <c r="K18" i="5" l="1"/>
  <c r="K17" i="5"/>
  <c r="K20" i="1"/>
  <c r="K19" i="1"/>
  <c r="J73" i="3"/>
  <c r="J72" i="3"/>
  <c r="J71" i="3"/>
  <c r="J70" i="3"/>
  <c r="J67" i="3"/>
  <c r="J66" i="3"/>
  <c r="J65" i="3"/>
  <c r="J64" i="3"/>
  <c r="J63" i="3"/>
  <c r="J62" i="3"/>
  <c r="J61" i="3"/>
  <c r="J60" i="3"/>
  <c r="J59" i="3"/>
  <c r="J58" i="3"/>
  <c r="J57" i="3"/>
  <c r="J55" i="3"/>
  <c r="J54" i="3"/>
  <c r="J53" i="3"/>
  <c r="J52" i="3"/>
  <c r="J51" i="3"/>
  <c r="J49" i="3"/>
  <c r="J48" i="3"/>
  <c r="J46" i="3"/>
  <c r="J45" i="3"/>
  <c r="J43" i="3"/>
  <c r="J42" i="3"/>
  <c r="J41" i="3"/>
  <c r="J40" i="3"/>
  <c r="J39" i="3"/>
  <c r="J38" i="3"/>
  <c r="J36" i="3"/>
  <c r="J35" i="3"/>
  <c r="J34" i="3"/>
  <c r="J33" i="3"/>
  <c r="J32" i="3"/>
  <c r="J31" i="3"/>
  <c r="J29" i="3"/>
  <c r="J28" i="3"/>
  <c r="J27" i="3"/>
  <c r="J26" i="3"/>
  <c r="J24" i="3"/>
  <c r="J23" i="3"/>
  <c r="J22" i="3"/>
  <c r="J21" i="3"/>
  <c r="J20" i="3"/>
  <c r="J19" i="3"/>
  <c r="J18" i="3"/>
  <c r="J16" i="3"/>
  <c r="J15" i="3"/>
  <c r="J14" i="3"/>
  <c r="J13" i="3"/>
  <c r="J12" i="3"/>
  <c r="J10" i="3"/>
  <c r="J9" i="3"/>
  <c r="J8" i="3"/>
  <c r="J7" i="3"/>
  <c r="J6" i="3"/>
  <c r="J5" i="3"/>
  <c r="J4" i="3"/>
  <c r="J3" i="3"/>
  <c r="N73" i="3"/>
  <c r="N72" i="3"/>
  <c r="N71" i="3"/>
  <c r="N70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3" i="3"/>
  <c r="N52" i="3"/>
  <c r="N51" i="3"/>
  <c r="N49" i="3"/>
  <c r="N48" i="3"/>
  <c r="N47" i="3"/>
  <c r="N46" i="3"/>
  <c r="N45" i="3"/>
  <c r="N43" i="3"/>
  <c r="N42" i="3"/>
  <c r="N41" i="3"/>
  <c r="N40" i="3"/>
  <c r="N39" i="3"/>
  <c r="N38" i="3"/>
  <c r="N36" i="3"/>
  <c r="N35" i="3"/>
  <c r="N34" i="3"/>
  <c r="N33" i="3"/>
  <c r="N32" i="3"/>
  <c r="N31" i="3"/>
  <c r="N29" i="3"/>
  <c r="N28" i="3"/>
  <c r="N27" i="3"/>
  <c r="N26" i="3"/>
  <c r="N24" i="3"/>
  <c r="N23" i="3"/>
  <c r="N22" i="3"/>
  <c r="N21" i="3"/>
  <c r="N20" i="3"/>
  <c r="N19" i="3"/>
  <c r="N18" i="3"/>
  <c r="N16" i="3"/>
  <c r="N15" i="3"/>
  <c r="N14" i="3"/>
  <c r="N13" i="3"/>
  <c r="N12" i="3"/>
  <c r="N10" i="3"/>
  <c r="N9" i="3"/>
  <c r="N8" i="3"/>
  <c r="N7" i="3"/>
  <c r="N6" i="3"/>
  <c r="N5" i="3"/>
  <c r="N4" i="3"/>
  <c r="N3" i="3"/>
  <c r="L73" i="3"/>
  <c r="L72" i="3"/>
  <c r="L71" i="3"/>
  <c r="L70" i="3"/>
  <c r="L67" i="3"/>
  <c r="L66" i="3"/>
  <c r="L65" i="3"/>
  <c r="L64" i="3"/>
  <c r="L63" i="3"/>
  <c r="L62" i="3"/>
  <c r="L61" i="3"/>
  <c r="L60" i="3"/>
  <c r="L59" i="3"/>
  <c r="L58" i="3"/>
  <c r="L57" i="3"/>
  <c r="L55" i="3"/>
  <c r="L54" i="3"/>
  <c r="L53" i="3"/>
  <c r="L52" i="3"/>
  <c r="L51" i="3"/>
  <c r="L49" i="3"/>
  <c r="L48" i="3"/>
  <c r="L47" i="3"/>
  <c r="L46" i="3"/>
  <c r="L45" i="3"/>
  <c r="L43" i="3"/>
  <c r="L42" i="3"/>
  <c r="L41" i="3"/>
  <c r="L40" i="3"/>
  <c r="L39" i="3"/>
  <c r="L38" i="3"/>
  <c r="L36" i="3"/>
  <c r="L35" i="3"/>
  <c r="L34" i="3"/>
  <c r="L33" i="3"/>
  <c r="L32" i="3"/>
  <c r="L31" i="3"/>
  <c r="L29" i="3"/>
  <c r="L28" i="3"/>
  <c r="L27" i="3"/>
  <c r="L26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H73" i="3"/>
  <c r="H72" i="3"/>
  <c r="H71" i="3"/>
  <c r="H70" i="3"/>
  <c r="H67" i="3"/>
  <c r="H66" i="3"/>
  <c r="H65" i="3"/>
  <c r="H64" i="3"/>
  <c r="H63" i="3"/>
  <c r="H62" i="3"/>
  <c r="H61" i="3"/>
  <c r="H60" i="3"/>
  <c r="H59" i="3"/>
  <c r="H58" i="3"/>
  <c r="H57" i="3"/>
  <c r="H55" i="3"/>
  <c r="H54" i="3"/>
  <c r="H53" i="3"/>
  <c r="H52" i="3"/>
  <c r="H51" i="3"/>
  <c r="H49" i="3"/>
  <c r="H48" i="3"/>
  <c r="H47" i="3"/>
  <c r="H46" i="3"/>
  <c r="H45" i="3"/>
  <c r="H43" i="3"/>
  <c r="H42" i="3"/>
  <c r="H41" i="3"/>
  <c r="H40" i="3"/>
  <c r="H39" i="3"/>
  <c r="H38" i="3"/>
  <c r="H36" i="3"/>
  <c r="H35" i="3"/>
  <c r="H34" i="3"/>
  <c r="H33" i="3"/>
  <c r="H32" i="3"/>
  <c r="H31" i="3"/>
  <c r="H29" i="3"/>
  <c r="H28" i="3"/>
  <c r="H27" i="3"/>
  <c r="H26" i="3"/>
  <c r="H24" i="3"/>
  <c r="H23" i="3"/>
  <c r="H22" i="3"/>
  <c r="H21" i="3"/>
  <c r="H20" i="3"/>
  <c r="H19" i="3"/>
  <c r="H18" i="3"/>
  <c r="H16" i="3"/>
  <c r="H15" i="3"/>
  <c r="H14" i="3"/>
  <c r="H13" i="3"/>
  <c r="H12" i="3"/>
  <c r="H10" i="3"/>
  <c r="H9" i="3"/>
  <c r="H8" i="3"/>
  <c r="H7" i="3"/>
  <c r="H6" i="3"/>
  <c r="H5" i="3"/>
  <c r="H4" i="3"/>
  <c r="H3" i="3"/>
  <c r="F42" i="3"/>
  <c r="F3" i="3"/>
  <c r="H11" i="3" l="1"/>
  <c r="D41" i="6" s="1"/>
  <c r="J11" i="3"/>
  <c r="L11" i="3"/>
  <c r="N11" i="3"/>
  <c r="E41" i="6" s="1"/>
  <c r="H37" i="3"/>
  <c r="D45" i="6" s="1"/>
  <c r="D74" i="3"/>
  <c r="N74" i="3" s="1"/>
  <c r="E50" i="6" s="1"/>
  <c r="D68" i="3"/>
  <c r="L68" i="3" s="1"/>
  <c r="D56" i="3"/>
  <c r="N56" i="3" s="1"/>
  <c r="E48" i="6" s="1"/>
  <c r="D50" i="3"/>
  <c r="J50" i="3" s="1"/>
  <c r="E9" i="5" s="1"/>
  <c r="D44" i="3"/>
  <c r="N44" i="3" s="1"/>
  <c r="E46" i="6" s="1"/>
  <c r="D37" i="3"/>
  <c r="L37" i="3" s="1"/>
  <c r="D30" i="3"/>
  <c r="N30" i="3" s="1"/>
  <c r="E44" i="6" s="1"/>
  <c r="D25" i="3"/>
  <c r="H25" i="3" s="1"/>
  <c r="D43" i="6" s="1"/>
  <c r="D17" i="3"/>
  <c r="L17" i="3" s="1"/>
  <c r="F73" i="3"/>
  <c r="F72" i="3"/>
  <c r="F71" i="3"/>
  <c r="F70" i="3"/>
  <c r="F67" i="3"/>
  <c r="F66" i="3"/>
  <c r="F65" i="3"/>
  <c r="F64" i="3"/>
  <c r="F63" i="3"/>
  <c r="F62" i="3"/>
  <c r="F61" i="3"/>
  <c r="F60" i="3"/>
  <c r="F59" i="3"/>
  <c r="F58" i="3"/>
  <c r="F57" i="3"/>
  <c r="F55" i="3"/>
  <c r="F54" i="3"/>
  <c r="F53" i="3"/>
  <c r="F52" i="3"/>
  <c r="F51" i="3"/>
  <c r="F49" i="3"/>
  <c r="F48" i="3"/>
  <c r="F47" i="3"/>
  <c r="F46" i="3"/>
  <c r="F45" i="3"/>
  <c r="F43" i="3"/>
  <c r="F41" i="3"/>
  <c r="F40" i="3"/>
  <c r="F39" i="3"/>
  <c r="F38" i="3"/>
  <c r="F36" i="3"/>
  <c r="F35" i="3"/>
  <c r="F34" i="3"/>
  <c r="F33" i="3"/>
  <c r="F32" i="3"/>
  <c r="F31" i="3"/>
  <c r="F29" i="3"/>
  <c r="F28" i="3"/>
  <c r="F26" i="3"/>
  <c r="F24" i="3"/>
  <c r="F23" i="3"/>
  <c r="F22" i="3"/>
  <c r="F21" i="3"/>
  <c r="F20" i="3"/>
  <c r="F19" i="3"/>
  <c r="F18" i="3"/>
  <c r="F16" i="3"/>
  <c r="F15" i="3"/>
  <c r="F14" i="3"/>
  <c r="F13" i="3"/>
  <c r="F12" i="3"/>
  <c r="F10" i="3"/>
  <c r="F9" i="3"/>
  <c r="F8" i="3"/>
  <c r="F7" i="3"/>
  <c r="F6" i="3"/>
  <c r="F5" i="3"/>
  <c r="F4" i="3"/>
  <c r="E23" i="5" l="1"/>
  <c r="C60" i="6"/>
  <c r="F11" i="3"/>
  <c r="C41" i="6" s="1"/>
  <c r="F17" i="3"/>
  <c r="C42" i="6" s="1"/>
  <c r="N68" i="3"/>
  <c r="H68" i="3"/>
  <c r="J37" i="3"/>
  <c r="E7" i="5" s="1"/>
  <c r="E10" i="1"/>
  <c r="E25" i="1" s="1"/>
  <c r="D7" i="5"/>
  <c r="D8" i="1"/>
  <c r="D23" i="1" s="1"/>
  <c r="D3" i="1"/>
  <c r="D18" i="1" s="1"/>
  <c r="G7" i="1"/>
  <c r="G22" i="1" s="1"/>
  <c r="G6" i="5"/>
  <c r="G11" i="1"/>
  <c r="G26" i="1" s="1"/>
  <c r="G10" i="5"/>
  <c r="H56" i="3"/>
  <c r="D48" i="6" s="1"/>
  <c r="D3" i="5"/>
  <c r="D4" i="1"/>
  <c r="D19" i="1" s="1"/>
  <c r="N25" i="3"/>
  <c r="E43" i="6" s="1"/>
  <c r="F8" i="1"/>
  <c r="F23" i="1" s="1"/>
  <c r="F7" i="5"/>
  <c r="F12" i="1"/>
  <c r="F27" i="1" s="1"/>
  <c r="F11" i="5"/>
  <c r="L25" i="3"/>
  <c r="L30" i="3"/>
  <c r="N37" i="3"/>
  <c r="E45" i="6" s="1"/>
  <c r="J56" i="3"/>
  <c r="D6" i="1"/>
  <c r="D21" i="1" s="1"/>
  <c r="D5" i="5"/>
  <c r="F5" i="1"/>
  <c r="F20" i="1" s="1"/>
  <c r="F4" i="5"/>
  <c r="G8" i="5"/>
  <c r="G9" i="1"/>
  <c r="G24" i="1" s="1"/>
  <c r="G12" i="5"/>
  <c r="G13" i="1"/>
  <c r="G28" i="1" s="1"/>
  <c r="H50" i="3"/>
  <c r="D47" i="6" s="1"/>
  <c r="L56" i="3"/>
  <c r="J68" i="3"/>
  <c r="J25" i="3"/>
  <c r="H17" i="3"/>
  <c r="D42" i="6" s="1"/>
  <c r="H30" i="3"/>
  <c r="D44" i="6" s="1"/>
  <c r="N17" i="3"/>
  <c r="E42" i="6" s="1"/>
  <c r="J30" i="3"/>
  <c r="J44" i="3"/>
  <c r="H44" i="3"/>
  <c r="D46" i="6" s="1"/>
  <c r="H74" i="3"/>
  <c r="D50" i="6" s="1"/>
  <c r="L74" i="3"/>
  <c r="N50" i="3"/>
  <c r="E47" i="6" s="1"/>
  <c r="J17" i="3"/>
  <c r="J74" i="3"/>
  <c r="L50" i="3"/>
  <c r="L44" i="3"/>
  <c r="F25" i="3"/>
  <c r="C43" i="6" s="1"/>
  <c r="F68" i="3"/>
  <c r="C49" i="6" s="1"/>
  <c r="F50" i="3"/>
  <c r="C47" i="6" s="1"/>
  <c r="F30" i="3"/>
  <c r="C44" i="6" s="1"/>
  <c r="F37" i="3"/>
  <c r="C45" i="6" s="1"/>
  <c r="F56" i="3"/>
  <c r="C48" i="6" s="1"/>
  <c r="F74" i="3"/>
  <c r="C50" i="6" s="1"/>
  <c r="F44" i="3"/>
  <c r="C46" i="6" s="1"/>
  <c r="D12" i="1" l="1"/>
  <c r="D27" i="1" s="1"/>
  <c r="D49" i="6"/>
  <c r="F21" i="5"/>
  <c r="D58" i="6"/>
  <c r="E21" i="5"/>
  <c r="C58" i="6"/>
  <c r="F18" i="5"/>
  <c r="D55" i="6"/>
  <c r="G11" i="5"/>
  <c r="E49" i="6"/>
  <c r="F25" i="5"/>
  <c r="D62" i="6"/>
  <c r="G20" i="5"/>
  <c r="C31" i="6"/>
  <c r="G22" i="5"/>
  <c r="C33" i="6"/>
  <c r="D19" i="5"/>
  <c r="C17" i="6"/>
  <c r="D21" i="5"/>
  <c r="C19" i="6"/>
  <c r="G24" i="5"/>
  <c r="C35" i="6"/>
  <c r="D17" i="5"/>
  <c r="C15" i="6"/>
  <c r="G26" i="5"/>
  <c r="C37" i="6"/>
  <c r="D11" i="5"/>
  <c r="G12" i="1"/>
  <c r="G27" i="1" s="1"/>
  <c r="E8" i="1"/>
  <c r="E23" i="1" s="1"/>
  <c r="C12" i="1"/>
  <c r="C27" i="1" s="1"/>
  <c r="C11" i="5"/>
  <c r="G3" i="1"/>
  <c r="G18" i="1" s="1"/>
  <c r="E9" i="1"/>
  <c r="E24" i="1" s="1"/>
  <c r="E8" i="5"/>
  <c r="F10" i="5"/>
  <c r="F11" i="1"/>
  <c r="F26" i="1" s="1"/>
  <c r="C8" i="5"/>
  <c r="C9" i="1"/>
  <c r="C24" i="1" s="1"/>
  <c r="C5" i="5"/>
  <c r="C6" i="1"/>
  <c r="C21" i="1" s="1"/>
  <c r="F9" i="5"/>
  <c r="F10" i="1"/>
  <c r="F25" i="1" s="1"/>
  <c r="D8" i="5"/>
  <c r="D9" i="1"/>
  <c r="D24" i="1" s="1"/>
  <c r="E6" i="5"/>
  <c r="E7" i="1"/>
  <c r="E22" i="1" s="1"/>
  <c r="D10" i="1"/>
  <c r="D25" i="1" s="1"/>
  <c r="D9" i="5"/>
  <c r="C12" i="5"/>
  <c r="C13" i="1"/>
  <c r="C28" i="1" s="1"/>
  <c r="C4" i="5"/>
  <c r="C5" i="1"/>
  <c r="C20" i="1" s="1"/>
  <c r="C4" i="1"/>
  <c r="C19" i="1" s="1"/>
  <c r="C3" i="5"/>
  <c r="E13" i="1"/>
  <c r="E28" i="1" s="1"/>
  <c r="E12" i="5"/>
  <c r="F13" i="1"/>
  <c r="F28" i="1" s="1"/>
  <c r="F12" i="5"/>
  <c r="E3" i="5"/>
  <c r="E4" i="1"/>
  <c r="E19" i="1" s="1"/>
  <c r="G4" i="5"/>
  <c r="G5" i="1"/>
  <c r="G20" i="1" s="1"/>
  <c r="E6" i="1"/>
  <c r="E21" i="1" s="1"/>
  <c r="E5" i="5"/>
  <c r="F6" i="5"/>
  <c r="F7" i="1"/>
  <c r="F22" i="1" s="1"/>
  <c r="C11" i="1"/>
  <c r="C26" i="1" s="1"/>
  <c r="C10" i="5"/>
  <c r="C9" i="5"/>
  <c r="C10" i="1"/>
  <c r="C25" i="1" s="1"/>
  <c r="C3" i="1"/>
  <c r="C18" i="1" s="1"/>
  <c r="E5" i="1"/>
  <c r="E20" i="1" s="1"/>
  <c r="E4" i="5"/>
  <c r="F4" i="1"/>
  <c r="F19" i="1" s="1"/>
  <c r="F3" i="5"/>
  <c r="G4" i="1"/>
  <c r="G19" i="1" s="1"/>
  <c r="G3" i="5"/>
  <c r="F3" i="1"/>
  <c r="F18" i="1" s="1"/>
  <c r="E11" i="5"/>
  <c r="E12" i="1"/>
  <c r="E27" i="1" s="1"/>
  <c r="F5" i="5"/>
  <c r="F6" i="1"/>
  <c r="F21" i="1" s="1"/>
  <c r="E3" i="1"/>
  <c r="E18" i="1" s="1"/>
  <c r="C8" i="1"/>
  <c r="C23" i="1" s="1"/>
  <c r="C7" i="5"/>
  <c r="F9" i="1"/>
  <c r="F24" i="1" s="1"/>
  <c r="F8" i="5"/>
  <c r="D12" i="5"/>
  <c r="D13" i="1"/>
  <c r="D28" i="1" s="1"/>
  <c r="D7" i="1"/>
  <c r="D22" i="1" s="1"/>
  <c r="D6" i="5"/>
  <c r="E10" i="5"/>
  <c r="E11" i="1"/>
  <c r="E26" i="1" s="1"/>
  <c r="G5" i="5"/>
  <c r="G6" i="1"/>
  <c r="G21" i="1" s="1"/>
  <c r="D11" i="1"/>
  <c r="D26" i="1" s="1"/>
  <c r="D10" i="5"/>
  <c r="C7" i="1"/>
  <c r="C22" i="1" s="1"/>
  <c r="C6" i="5"/>
  <c r="G9" i="5"/>
  <c r="G23" i="5" s="1"/>
  <c r="G10" i="1"/>
  <c r="G25" i="1" s="1"/>
  <c r="D4" i="5"/>
  <c r="D5" i="1"/>
  <c r="D20" i="1" s="1"/>
  <c r="G8" i="1"/>
  <c r="G23" i="1" s="1"/>
  <c r="G7" i="5"/>
  <c r="E26" i="5" l="1"/>
  <c r="C63" i="6"/>
  <c r="F17" i="5"/>
  <c r="D54" i="6"/>
  <c r="F24" i="5"/>
  <c r="D61" i="6"/>
  <c r="D25" i="5"/>
  <c r="C23" i="6"/>
  <c r="E19" i="5"/>
  <c r="C56" i="6"/>
  <c r="E24" i="5"/>
  <c r="C61" i="6"/>
  <c r="F26" i="5"/>
  <c r="D63" i="6"/>
  <c r="E22" i="5"/>
  <c r="C59" i="6"/>
  <c r="F22" i="5"/>
  <c r="D59" i="6"/>
  <c r="C25" i="5"/>
  <c r="C11" i="6"/>
  <c r="F19" i="5"/>
  <c r="D56" i="6"/>
  <c r="F20" i="5"/>
  <c r="D57" i="6"/>
  <c r="F23" i="5"/>
  <c r="D60" i="6"/>
  <c r="G25" i="5"/>
  <c r="C36" i="6"/>
  <c r="E25" i="5"/>
  <c r="C62" i="6"/>
  <c r="E20" i="5"/>
  <c r="C57" i="6"/>
  <c r="E18" i="5"/>
  <c r="C55" i="6"/>
  <c r="E17" i="5"/>
  <c r="C54" i="6"/>
  <c r="C24" i="5"/>
  <c r="C10" i="6"/>
  <c r="D23" i="5"/>
  <c r="C21" i="6"/>
  <c r="C20" i="5"/>
  <c r="C6" i="6"/>
  <c r="D20" i="5"/>
  <c r="C18" i="6"/>
  <c r="C18" i="5"/>
  <c r="C4" i="6"/>
  <c r="D22" i="5"/>
  <c r="C20" i="6"/>
  <c r="C19" i="5"/>
  <c r="C5" i="6"/>
  <c r="D26" i="5"/>
  <c r="C24" i="6"/>
  <c r="D18" i="5"/>
  <c r="C16" i="6"/>
  <c r="G19" i="5"/>
  <c r="C30" i="6"/>
  <c r="C17" i="5"/>
  <c r="C3" i="6"/>
  <c r="C34" i="6"/>
  <c r="G21" i="5"/>
  <c r="C32" i="6"/>
  <c r="D24" i="5"/>
  <c r="C22" i="6"/>
  <c r="C21" i="5"/>
  <c r="C7" i="6"/>
  <c r="G17" i="5"/>
  <c r="C28" i="6"/>
  <c r="C23" i="5"/>
  <c r="C9" i="6"/>
  <c r="G18" i="5"/>
  <c r="C29" i="6"/>
  <c r="C26" i="5"/>
  <c r="C12" i="6"/>
  <c r="C22" i="5"/>
  <c r="C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Subham Sarkar</author>
  </authors>
  <commentList>
    <comment ref="C6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Subham Sarkar:</t>
        </r>
        <r>
          <rPr>
            <sz val="9"/>
            <color indexed="81"/>
            <rFont val="Tahoma"/>
            <family val="2"/>
          </rPr>
          <t xml:space="preserve">
Validate these KM 8 to 11
</t>
        </r>
      </text>
    </comment>
  </commentList>
</comments>
</file>

<file path=xl/sharedStrings.xml><?xml version="1.0" encoding="utf-8"?>
<sst xmlns="http://schemas.openxmlformats.org/spreadsheetml/2006/main" count="971" uniqueCount="369">
  <si>
    <t>Sr.No.</t>
  </si>
  <si>
    <t>Application Name</t>
  </si>
  <si>
    <t>Financial &amp; Non financial impacts &amp; consequences, disruption event hit a MAJOR (Financial loss of &gt; $ 5m) impact</t>
  </si>
  <si>
    <t>Business data criticality</t>
  </si>
  <si>
    <t>Classification of the data held</t>
  </si>
  <si>
    <t># of users</t>
  </si>
  <si>
    <t>Score</t>
  </si>
  <si>
    <t>Logic / Value</t>
  </si>
  <si>
    <t>eSYS - AS-IS</t>
  </si>
  <si>
    <t>Application Stability (AS)</t>
  </si>
  <si>
    <t>Application Complexity</t>
  </si>
  <si>
    <t>Interoperability</t>
  </si>
  <si>
    <t>Security</t>
  </si>
  <si>
    <t>Scores</t>
  </si>
  <si>
    <t>0 – 6 hours (Intra-Day)</t>
  </si>
  <si>
    <t>7 – 12 hours (Inter-Day)</t>
  </si>
  <si>
    <t>13 - 24 hours (Start of Day Tomorrow)</t>
  </si>
  <si>
    <t>25 – 72 Hours (This Week)</t>
  </si>
  <si>
    <t>3 – 5 days + (End of Week)</t>
  </si>
  <si>
    <t>Data stored is critical to the business and loss could stop revenue and pose major financial/legal cost</t>
  </si>
  <si>
    <t xml:space="preserve">Yes </t>
  </si>
  <si>
    <t>Data stored is core to the business and loss of this data could involve a cost to carry out the business operation</t>
  </si>
  <si>
    <t>No</t>
  </si>
  <si>
    <t>Data stored is not critical to day-to-day operations, but are important for smooth business operation</t>
  </si>
  <si>
    <t>Data stored is not at all critical to business</t>
  </si>
  <si>
    <t>NA - Data not available</t>
  </si>
  <si>
    <t>2 and above</t>
  </si>
  <si>
    <t>Not Applicable</t>
  </si>
  <si>
    <t>Public</t>
  </si>
  <si>
    <t>Private</t>
  </si>
  <si>
    <t>Confidential</t>
  </si>
  <si>
    <t>Highly Confidential</t>
  </si>
  <si>
    <t>Not Critical</t>
  </si>
  <si>
    <t>Is the application customer facing?</t>
  </si>
  <si>
    <t>No. of users using the asset</t>
  </si>
  <si>
    <t>Greater than 1000</t>
  </si>
  <si>
    <t>500 to 1000</t>
  </si>
  <si>
    <t>100 to 500</t>
  </si>
  <si>
    <t>50 to 100</t>
  </si>
  <si>
    <t>Less than 50</t>
  </si>
  <si>
    <t>Asset Used for Financial Reporting</t>
  </si>
  <si>
    <t>Yes</t>
  </si>
  <si>
    <t>Current System Availability</t>
  </si>
  <si>
    <t>&lt;90%</t>
  </si>
  <si>
    <t>&gt;= 90%</t>
  </si>
  <si>
    <t>&gt; 92%-95%</t>
  </si>
  <si>
    <t>&gt; 98%</t>
  </si>
  <si>
    <t>&gt; 99%</t>
  </si>
  <si>
    <t>No code changes due to bugs / enhancements in the last 12 months</t>
  </si>
  <si>
    <t>No code changes due to bugs / enhancements in the last 6 months</t>
  </si>
  <si>
    <t>No code changes due to bugs / enhancements in the last 3 months</t>
  </si>
  <si>
    <t>No code changes due to bugs / enhancements in the last 1 month</t>
  </si>
  <si>
    <t>Frequent code change due to recurring problems</t>
  </si>
  <si>
    <t>Avg. monthly number of incidents logged in past 6 months</t>
  </si>
  <si>
    <t>Above 15</t>
  </si>
  <si>
    <t>15 to 10</t>
  </si>
  <si>
    <t>10 to 5</t>
  </si>
  <si>
    <t>0 to 5</t>
  </si>
  <si>
    <t>Degree of Customization</t>
  </si>
  <si>
    <t>Cloud Based</t>
  </si>
  <si>
    <t>Programming Languages used (e.g. COBOL, VB 6.0, C++, Java)</t>
  </si>
  <si>
    <t>MQ Series</t>
  </si>
  <si>
    <t>Business Objects</t>
  </si>
  <si>
    <t>Knowledge</t>
  </si>
  <si>
    <t>eSYS - TO-BE</t>
  </si>
  <si>
    <t>Target Score</t>
  </si>
  <si>
    <t>Technology Maturity</t>
  </si>
  <si>
    <t>AS1</t>
  </si>
  <si>
    <t>AS2</t>
  </si>
  <si>
    <t>Frequency of Code Change due to bugs / enhancements in last 12 months</t>
  </si>
  <si>
    <t>AS3</t>
  </si>
  <si>
    <t>AS4</t>
  </si>
  <si>
    <t xml:space="preserve">Degree of customization </t>
  </si>
  <si>
    <t>AS5</t>
  </si>
  <si>
    <t>Application have DR/BCP capability</t>
  </si>
  <si>
    <t>TM1</t>
  </si>
  <si>
    <t>TM2</t>
  </si>
  <si>
    <t>TM3</t>
  </si>
  <si>
    <t>Middleware etc. e.g. TIBCO)</t>
  </si>
  <si>
    <t>TM4</t>
  </si>
  <si>
    <t xml:space="preserve">Database(s) and data storage formats in use </t>
  </si>
  <si>
    <t>TM5</t>
  </si>
  <si>
    <t>Tool/software for report development (e.g. Crystal report)</t>
  </si>
  <si>
    <t>TM6</t>
  </si>
  <si>
    <t>Proprietary tool/software used</t>
  </si>
  <si>
    <t>Application Interfaces / Linkages (incoming)</t>
  </si>
  <si>
    <t>Application Interfaces / Linkages (outgoing)</t>
  </si>
  <si>
    <t>Diversity of Database(s)</t>
  </si>
  <si>
    <t>Diversity of software languages</t>
  </si>
  <si>
    <t>Tools/special software used for application</t>
  </si>
  <si>
    <t>Daily online transaction volume</t>
  </si>
  <si>
    <t>AC1</t>
  </si>
  <si>
    <t>AC2</t>
  </si>
  <si>
    <t>AC3</t>
  </si>
  <si>
    <t>AC4</t>
  </si>
  <si>
    <t>AC5</t>
  </si>
  <si>
    <t>AC6</t>
  </si>
  <si>
    <t>Authorization Mechanism</t>
  </si>
  <si>
    <t>Authentication Mechanism</t>
  </si>
  <si>
    <t>Security Regulatory frameworks that the application complies with?</t>
  </si>
  <si>
    <t>Data Privacy Regulatory frameworks that the application complies with?</t>
  </si>
  <si>
    <t>SE1</t>
  </si>
  <si>
    <t>SE2</t>
  </si>
  <si>
    <t>SE3</t>
  </si>
  <si>
    <t>SE4</t>
  </si>
  <si>
    <t>SE5</t>
  </si>
  <si>
    <t>System Code Availability</t>
  </si>
  <si>
    <t>KM1</t>
  </si>
  <si>
    <t>KM2</t>
  </si>
  <si>
    <t>KM3</t>
  </si>
  <si>
    <t>KM4</t>
  </si>
  <si>
    <t>KM5</t>
  </si>
  <si>
    <t>KM6</t>
  </si>
  <si>
    <t>KM7</t>
  </si>
  <si>
    <t>Functional Specifications</t>
  </si>
  <si>
    <t>Process Flows</t>
  </si>
  <si>
    <t>Logical &amp; Physical Data Model</t>
  </si>
  <si>
    <t>Technical Specifications</t>
  </si>
  <si>
    <t>Program Specifications</t>
  </si>
  <si>
    <t>Unit Test Plan/Specifications</t>
  </si>
  <si>
    <t>Maintenance Procedure Manual</t>
  </si>
  <si>
    <t>Setup/Installation Documents/Requirements</t>
  </si>
  <si>
    <t>Online Help / User Manual</t>
  </si>
  <si>
    <t>Training Materials</t>
  </si>
  <si>
    <t>Ability to provide access to functionality through APIs/Service calls</t>
  </si>
  <si>
    <t>Accessible through web without custom add-on</t>
  </si>
  <si>
    <t>Support for mobility, omni-channel access</t>
  </si>
  <si>
    <t>Is there a documented Disaster Recovery Plan?</t>
  </si>
  <si>
    <t>Documented Backup schedule, restore plan</t>
  </si>
  <si>
    <t>Redundant storage (RAID)</t>
  </si>
  <si>
    <t>Time for recovery and switchover</t>
  </si>
  <si>
    <t>BCR1</t>
  </si>
  <si>
    <t>BCR2</t>
  </si>
  <si>
    <t>BCR3</t>
  </si>
  <si>
    <t>BCR4</t>
  </si>
  <si>
    <t>DCR1</t>
  </si>
  <si>
    <t>DCR2</t>
  </si>
  <si>
    <t>DCR3</t>
  </si>
  <si>
    <t>DCR4</t>
  </si>
  <si>
    <t>DCR5</t>
  </si>
  <si>
    <t>Compliance with Opens Standards published by recognized standards bodies (e.g., IETF, ISO, etc.)</t>
  </si>
  <si>
    <t>Use of standard data formats</t>
  </si>
  <si>
    <t>Use of standard communication protocols</t>
  </si>
  <si>
    <t>IO1</t>
  </si>
  <si>
    <t>IO2</t>
  </si>
  <si>
    <t>IO3</t>
  </si>
  <si>
    <t>Compliance with Open Standards published by recognized standards bodies (e.g., IETF, ISO, etc.)</t>
  </si>
  <si>
    <t>Ability to expose functionality through APIs/Service calls (or PL/SQL wrappers)</t>
  </si>
  <si>
    <t>Application Maturity</t>
  </si>
  <si>
    <t>Lifecycle Stage of the application</t>
  </si>
  <si>
    <t>Frequency of Enhancements/Upgrades/Code Change in last 12 months</t>
  </si>
  <si>
    <t>Current number of outstanding issues older than 2 weeks</t>
  </si>
  <si>
    <t>AM1</t>
  </si>
  <si>
    <t>Use of Architectural / Development Design patterns or practices</t>
  </si>
  <si>
    <t>AM2</t>
  </si>
  <si>
    <t>AM3</t>
  </si>
  <si>
    <t>AM4</t>
  </si>
  <si>
    <t>Support Capability rating</t>
  </si>
  <si>
    <t>Embedded knowledge or key personnel required for support / enhancement</t>
  </si>
  <si>
    <t>Availability of skills required to support the system</t>
  </si>
  <si>
    <t>Vendor Support available</t>
  </si>
  <si>
    <t>KM8</t>
  </si>
  <si>
    <t>KM9</t>
  </si>
  <si>
    <t>KM10</t>
  </si>
  <si>
    <t>IO4</t>
  </si>
  <si>
    <t>Yes - Manual Backup / Restore</t>
  </si>
  <si>
    <t xml:space="preserve">Yes - Scheduled Backup, Automatic Restore &amp; switch-over </t>
  </si>
  <si>
    <t>Yes - Partial Automatic Backup / Restore</t>
  </si>
  <si>
    <t>Yes - Scheduled Backup, Automatic Restore</t>
  </si>
  <si>
    <t>Medium number of incoming/outgoing linkages (5-10)</t>
  </si>
  <si>
    <t>Medium / High number of incoming/outgoing linkages (10-15)</t>
  </si>
  <si>
    <t>Low number of incoming/outgoing linkages (&lt; 5)</t>
  </si>
  <si>
    <t>High number of incoming/outgoing linkages (&gt; 20)</t>
  </si>
  <si>
    <t>No incoming/outgoing linkages</t>
  </si>
  <si>
    <t>&gt;95% data stored in single database type</t>
  </si>
  <si>
    <t>More than 4 database types used</t>
  </si>
  <si>
    <t>Four databases types used</t>
  </si>
  <si>
    <t>Two dominant database types used</t>
  </si>
  <si>
    <t>Three dominant databases types used</t>
  </si>
  <si>
    <t>&gt;95% development in single language/technology</t>
  </si>
  <si>
    <t>2-3 dominant languages/technologies used</t>
  </si>
  <si>
    <t>3-5 dominant languages/technologies  used</t>
  </si>
  <si>
    <t>5-10 languages/technologies  used</t>
  </si>
  <si>
    <t>&lt;10 languages/technologies  used</t>
  </si>
  <si>
    <t>0-2</t>
  </si>
  <si>
    <t>3-4</t>
  </si>
  <si>
    <t>5-6</t>
  </si>
  <si>
    <t>6-8</t>
  </si>
  <si>
    <t>greater than 8</t>
  </si>
  <si>
    <t>&lt;1000</t>
  </si>
  <si>
    <t>1,000-5,000</t>
  </si>
  <si>
    <t>5,000-10,000</t>
  </si>
  <si>
    <t>10,000-20,000</t>
  </si>
  <si>
    <t>greater than 20,000</t>
  </si>
  <si>
    <t>Enhancement</t>
  </si>
  <si>
    <t>Steady State</t>
  </si>
  <si>
    <t>Maintenance</t>
  </si>
  <si>
    <t>Initial Development</t>
  </si>
  <si>
    <t>Review</t>
  </si>
  <si>
    <t>10 to 15</t>
  </si>
  <si>
    <t>&gt;25</t>
  </si>
  <si>
    <t>15 to 20</t>
  </si>
  <si>
    <t xml:space="preserve">&lt;5 </t>
  </si>
  <si>
    <t>5 to 10</t>
  </si>
  <si>
    <t>above 20</t>
  </si>
  <si>
    <t>Does not exist</t>
  </si>
  <si>
    <t>Exist &amp; updated</t>
  </si>
  <si>
    <t>Exists but not updated</t>
  </si>
  <si>
    <t>None</t>
  </si>
  <si>
    <t>Yes - followed for initial version, not updated</t>
  </si>
  <si>
    <t>Yes - updated</t>
  </si>
  <si>
    <t>User based priveleges</t>
  </si>
  <si>
    <t>User role based priveleges</t>
  </si>
  <si>
    <t>User role and session based priveleges</t>
  </si>
  <si>
    <t>Built-in workflow mechanism</t>
  </si>
  <si>
    <t>Two level authentication</t>
  </si>
  <si>
    <t>Three level authentication</t>
  </si>
  <si>
    <t>Session based three level authentication</t>
  </si>
  <si>
    <t>Biometrics</t>
  </si>
  <si>
    <t>Yes - dated</t>
  </si>
  <si>
    <t>Yes - current</t>
  </si>
  <si>
    <t>Documentation …</t>
  </si>
  <si>
    <t>2-tier</t>
  </si>
  <si>
    <t>3-tier (or more)</t>
  </si>
  <si>
    <t>Yes (through all popular browsers)</t>
  </si>
  <si>
    <t>No (custom app needed)</t>
  </si>
  <si>
    <t>Immediate (automatic switchover)</t>
  </si>
  <si>
    <t>&lt;30 mins</t>
  </si>
  <si>
    <t>&lt;2 hours</t>
  </si>
  <si>
    <t>&lt;8 hours</t>
  </si>
  <si>
    <t>&gt;8 hours</t>
  </si>
  <si>
    <t>No - End-of-life</t>
  </si>
  <si>
    <t>Yes - Clear roadmap defined</t>
  </si>
  <si>
    <t>Yes - standard skillset</t>
  </si>
  <si>
    <t>Yes - premium skillset</t>
  </si>
  <si>
    <t>No - niche/obsolete skillset</t>
  </si>
  <si>
    <t xml:space="preserve">Excellent support </t>
  </si>
  <si>
    <t xml:space="preserve">Good support </t>
  </si>
  <si>
    <t xml:space="preserve">Inadequate </t>
  </si>
  <si>
    <t>Ordinary support, significant scope for improvement</t>
  </si>
  <si>
    <t>Satisfactory</t>
  </si>
  <si>
    <t>Legislative frameworks to be complied with</t>
  </si>
  <si>
    <t>Application used for financial/regulatory reporting</t>
  </si>
  <si>
    <t xml:space="preserve">Application is included in BCP/DR </t>
  </si>
  <si>
    <t>Digital and Microservices Readiness</t>
  </si>
  <si>
    <t>Business Rules Abstraction (eg. Hardcoded in the code)</t>
  </si>
  <si>
    <t>Technical Risk</t>
  </si>
  <si>
    <t>Low - only custom reports</t>
  </si>
  <si>
    <t>Medium - Reports, non-core functionality, interfaces, etc.</t>
  </si>
  <si>
    <t>High - core functionality customized</t>
  </si>
  <si>
    <t>AC7</t>
  </si>
  <si>
    <t>Business Rules fully abstracted from Application</t>
  </si>
  <si>
    <t>Business logic closely coupled with Application logic; structured access-points</t>
  </si>
  <si>
    <t>Business logic coded with application logic in adhoc manner</t>
  </si>
  <si>
    <t>Code Development practices: Presence of hardcoded parameters</t>
  </si>
  <si>
    <t>Only configuration data hard-coded</t>
  </si>
  <si>
    <t>Configuration data, input data</t>
  </si>
  <si>
    <t>Configuration data, input data, workflow control data</t>
  </si>
  <si>
    <t>Code Development practices: Comments and documentation within the code</t>
  </si>
  <si>
    <t>Not practiced; no comments exist</t>
  </si>
  <si>
    <t>Comments on control flow</t>
  </si>
  <si>
    <t>Comments on high-level logic only</t>
  </si>
  <si>
    <t>Comments on detailed logic and control flow</t>
  </si>
  <si>
    <t>Detailed inline comments; part of review cycle</t>
  </si>
  <si>
    <t xml:space="preserve">Average monthly number of change tickets for application logic changes/enhancements logged in the past 6 months </t>
  </si>
  <si>
    <t>KM11</t>
  </si>
  <si>
    <t>Architecture and Design Specifications</t>
  </si>
  <si>
    <t>KM1 - KM11</t>
  </si>
  <si>
    <t>Yes - largely Open Standards, with custom add-ons and tweaks</t>
  </si>
  <si>
    <t>Yes - fully compliant with out-of-box Open Standards</t>
  </si>
  <si>
    <t>Close bindings to hardware</t>
  </si>
  <si>
    <t>None - Cloud Based/virtualizable</t>
  </si>
  <si>
    <t xml:space="preserve">Bound to (specific) DB </t>
  </si>
  <si>
    <t>Bound to (specific) OS</t>
  </si>
  <si>
    <t>Bound to (specific) Hardware</t>
  </si>
  <si>
    <t>Bound to (specific) Hardware/OS/DB/3rd Party software</t>
  </si>
  <si>
    <t>2nd GL (Assembly)</t>
  </si>
  <si>
    <t>early 3GL (Fortran, ALGOL, COBOL)</t>
  </si>
  <si>
    <t>3GL (C, C++, C#, Java, BASIC, Pascal)</t>
  </si>
  <si>
    <t>4GL (SQL/PL, LISP, ADA)</t>
  </si>
  <si>
    <t>5GL (Python, Ruby)</t>
  </si>
  <si>
    <t>Cloud Based (APIs/Services oriented)</t>
  </si>
  <si>
    <t>Middleware, etc. (e.g. TIBCO)</t>
  </si>
  <si>
    <t>Flat-files/directory-based data-integration</t>
  </si>
  <si>
    <t>Flat-files+SQL+NoSQL</t>
  </si>
  <si>
    <t>Flat-files</t>
  </si>
  <si>
    <t>Flat-files+SQL</t>
  </si>
  <si>
    <t>Included in regularly scheduled Security audits and reviews?</t>
  </si>
  <si>
    <t>Dependence on key personnel with embedded (tacit) business/functional knowledge</t>
  </si>
  <si>
    <t>Dependence on key personnel with embedded (tacit) technical knowledge</t>
  </si>
  <si>
    <t>Dependence on key personnel with embedded (tacit) application knowledge</t>
  </si>
  <si>
    <t>Dependence on key personnel with niche technology skills</t>
  </si>
  <si>
    <t>No dependence on embedded knowledge or key personnel</t>
  </si>
  <si>
    <t>IO5</t>
  </si>
  <si>
    <t>IO6</t>
  </si>
  <si>
    <t>Use of standard security protocols</t>
  </si>
  <si>
    <t>Compliance with data-protection / data-encryption standards</t>
  </si>
  <si>
    <t>N-tier architecture</t>
  </si>
  <si>
    <t>monolith (non-tiered) architecture</t>
  </si>
  <si>
    <t>Support for n-tier architecture (DB, middleware, apps, Web, etc.)</t>
  </si>
  <si>
    <t>Dependence on specific hardware/software configuration; or lock-in with specific vendor for hardware/software</t>
  </si>
  <si>
    <t>Business Impact Severity</t>
  </si>
  <si>
    <t>BIS1</t>
  </si>
  <si>
    <t>BIS2</t>
  </si>
  <si>
    <t>BIS3</t>
  </si>
  <si>
    <t>Operational Criticality (OC)</t>
  </si>
  <si>
    <t>OC1</t>
  </si>
  <si>
    <t>OC2</t>
  </si>
  <si>
    <t>OC3</t>
  </si>
  <si>
    <t>OC4</t>
  </si>
  <si>
    <t>OC5</t>
  </si>
  <si>
    <t>Is the application Customer Facing</t>
  </si>
  <si>
    <t>TR1</t>
  </si>
  <si>
    <t>TR2</t>
  </si>
  <si>
    <t>TR3</t>
  </si>
  <si>
    <t>TR4</t>
  </si>
  <si>
    <t>TR5</t>
  </si>
  <si>
    <t>RESPONSE</t>
  </si>
  <si>
    <t>IDEAL</t>
  </si>
  <si>
    <t>OC - Operational Criticality</t>
  </si>
  <si>
    <t>BIS - Business Impact Severity</t>
  </si>
  <si>
    <t>AS - Application Stability</t>
  </si>
  <si>
    <t>AC - Application Complexity</t>
  </si>
  <si>
    <t>AM - Application Maturity</t>
  </si>
  <si>
    <t>IO - Interoperability</t>
  </si>
  <si>
    <t>TM - Technology Maturity</t>
  </si>
  <si>
    <t>DCR - Digital &amp; Microservices Readiness</t>
  </si>
  <si>
    <t>SE - Security</t>
  </si>
  <si>
    <t>KM - Knowledge Management</t>
  </si>
  <si>
    <t>TR - Technical Risk</t>
  </si>
  <si>
    <t>Custom PL/SQL</t>
  </si>
  <si>
    <t>MS Excel / VBA</t>
  </si>
  <si>
    <t>COTS Reporting software (Discoverer, Temenos, etc.)</t>
  </si>
  <si>
    <t>eSYS</t>
  </si>
  <si>
    <t>eBiz</t>
  </si>
  <si>
    <t>BI</t>
  </si>
  <si>
    <t>BPM</t>
  </si>
  <si>
    <t>COI</t>
  </si>
  <si>
    <t>SCORE</t>
  </si>
  <si>
    <t>eBiz - AS-IS</t>
  </si>
  <si>
    <t>BPM - AS-IS</t>
  </si>
  <si>
    <t>BI - AS-IS</t>
  </si>
  <si>
    <t>COI - AS-IS</t>
  </si>
  <si>
    <t>&lt;= 2</t>
  </si>
  <si>
    <t>LOW</t>
  </si>
  <si>
    <t>&gt;2&lt;=4</t>
  </si>
  <si>
    <t>MODERATE</t>
  </si>
  <si>
    <t>&gt;4&lt;=5</t>
  </si>
  <si>
    <t>HIGH</t>
  </si>
  <si>
    <t>RULE-1</t>
  </si>
  <si>
    <t>RULE-2</t>
  </si>
  <si>
    <t>#</t>
  </si>
  <si>
    <t>PARAMETER</t>
  </si>
  <si>
    <t>MOD</t>
  </si>
  <si>
    <t>HI</t>
  </si>
  <si>
    <t>Business Criticality (BC)</t>
  </si>
  <si>
    <t>No code changes due to CR/Changes in the last 12</t>
  </si>
  <si>
    <t>No code changes due to Problems/CR/Changes in the last 6 months</t>
  </si>
  <si>
    <t>No code changes due to Problems/CR/Changes in the last 3 months</t>
  </si>
  <si>
    <t>No code changes due to Problems/CR/Changes in the last 1 month</t>
  </si>
  <si>
    <t>Ability to expose functionality through APIs/Service calls out of box</t>
  </si>
  <si>
    <t>Yes - Extended Primier Paid support</t>
  </si>
  <si>
    <t>Yes -Premier Paid Support defined</t>
  </si>
  <si>
    <t>Charts</t>
  </si>
  <si>
    <t>eBIZ</t>
  </si>
  <si>
    <t>oBPM</t>
  </si>
  <si>
    <t xml:space="preserve">Business Criticality </t>
  </si>
  <si>
    <t>Application Stability</t>
  </si>
  <si>
    <t>Yes (Only few browser through custom 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</si>
</sst>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2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9"/>
      <color theme="1"/>
      <name val="Century Gothic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5" tint="0.59999389629810485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rgb="FFFFFF00"/>
      <name val="Century Gothic"/>
      <family val="2"/>
    </font>
    <font>
      <b/>
      <sz val="14"/>
      <color rgb="FFFFFF00"/>
      <name val="Century Gothic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rgb="FF00206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00206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3" fillId="0" borderId="2" xfId="0" applyFont="1" applyBorder="1" applyAlignment="1">
      <alignment wrapText="1"/>
    </xf>
    <xf numFmtId="0" fontId="4" fillId="0" borderId="6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6" fillId="0" borderId="7" xfId="0" applyFont="1" applyBorder="1"/>
    <xf numFmtId="0" fontId="6" fillId="0" borderId="2" xfId="0" applyFont="1" applyBorder="1" applyAlignment="1">
      <alignment horizontal="right"/>
    </xf>
    <xf numFmtId="0" fontId="4" fillId="0" borderId="1" xfId="0" applyFont="1" applyBorder="1" applyAlignment="1">
      <alignment horizontal="left" wrapText="1"/>
    </xf>
    <xf numFmtId="0" fontId="6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right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3" borderId="12" xfId="0" applyFont="1" applyFill="1" applyBorder="1" applyAlignment="1">
      <alignment horizontal="left" vertical="center" wrapText="1"/>
    </xf>
    <xf numFmtId="0" fontId="2" fillId="6" borderId="14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7" borderId="11" xfId="0" applyFont="1" applyFill="1" applyBorder="1" applyAlignment="1">
      <alignment horizontal="left" vertical="center" wrapText="1" indent="2"/>
    </xf>
    <xf numFmtId="0" fontId="2" fillId="7" borderId="9" xfId="0" applyFont="1" applyFill="1" applyBorder="1" applyAlignment="1">
      <alignment horizontal="left" vertical="center" wrapText="1" indent="2"/>
    </xf>
    <xf numFmtId="0" fontId="2" fillId="7" borderId="16" xfId="0" applyFont="1" applyFill="1" applyBorder="1" applyAlignment="1">
      <alignment horizontal="left" vertical="center" wrapText="1" indent="2"/>
    </xf>
    <xf numFmtId="0" fontId="2" fillId="0" borderId="10" xfId="0" applyFont="1" applyBorder="1" applyAlignment="1">
      <alignment horizontal="left" vertical="center" wrapText="1" indent="2"/>
    </xf>
    <xf numFmtId="0" fontId="2" fillId="6" borderId="13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left" vertical="center" wrapText="1" indent="2"/>
    </xf>
    <xf numFmtId="0" fontId="2" fillId="6" borderId="15" xfId="0" applyFont="1" applyFill="1" applyBorder="1" applyAlignment="1">
      <alignment horizontal="left" vertical="center" wrapText="1" indent="2"/>
    </xf>
    <xf numFmtId="0" fontId="2" fillId="0" borderId="15" xfId="0" applyFont="1" applyBorder="1" applyAlignment="1">
      <alignment horizontal="left" vertical="center" wrapText="1" indent="2"/>
    </xf>
    <xf numFmtId="0" fontId="2" fillId="6" borderId="10" xfId="0" applyFont="1" applyFill="1" applyBorder="1" applyAlignment="1">
      <alignment horizontal="left" vertical="center" wrapText="1" indent="2"/>
    </xf>
    <xf numFmtId="164" fontId="7" fillId="6" borderId="1" xfId="0" applyNumberFormat="1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wrapText="1"/>
    </xf>
    <xf numFmtId="0" fontId="2" fillId="7" borderId="24" xfId="0" applyFont="1" applyFill="1" applyBorder="1" applyAlignment="1">
      <alignment horizontal="left" vertical="center" wrapText="1" indent="2"/>
    </xf>
    <xf numFmtId="0" fontId="2" fillId="3" borderId="25" xfId="0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27" xfId="0" applyFont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left" vertical="center" wrapText="1"/>
    </xf>
    <xf numFmtId="0" fontId="2" fillId="6" borderId="30" xfId="0" applyFont="1" applyFill="1" applyBorder="1" applyAlignment="1">
      <alignment horizontal="left" vertical="center" wrapText="1"/>
    </xf>
    <xf numFmtId="0" fontId="2" fillId="3" borderId="30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2" fillId="6" borderId="29" xfId="0" applyFont="1" applyFill="1" applyBorder="1" applyAlignment="1">
      <alignment horizontal="left" vertical="center" wrapText="1"/>
    </xf>
    <xf numFmtId="0" fontId="2" fillId="6" borderId="31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 indent="1"/>
    </xf>
    <xf numFmtId="0" fontId="2" fillId="8" borderId="33" xfId="0" applyFont="1" applyFill="1" applyBorder="1" applyAlignment="1">
      <alignment horizontal="left" vertical="center" wrapText="1" indent="2"/>
    </xf>
    <xf numFmtId="0" fontId="2" fillId="8" borderId="34" xfId="0" applyFont="1" applyFill="1" applyBorder="1" applyAlignment="1">
      <alignment horizontal="left" vertical="center" wrapText="1"/>
    </xf>
    <xf numFmtId="0" fontId="2" fillId="8" borderId="36" xfId="0" applyFont="1" applyFill="1" applyBorder="1" applyAlignment="1">
      <alignment horizontal="left" vertical="center" wrapText="1" indent="2"/>
    </xf>
    <xf numFmtId="0" fontId="2" fillId="8" borderId="34" xfId="0" applyFont="1" applyFill="1" applyBorder="1" applyAlignment="1">
      <alignment horizontal="right" vertical="center" wrapText="1" indent="1"/>
    </xf>
    <xf numFmtId="0" fontId="2" fillId="8" borderId="36" xfId="0" applyFont="1" applyFill="1" applyBorder="1" applyAlignment="1">
      <alignment horizontal="right" vertical="center" wrapText="1" indent="2"/>
    </xf>
    <xf numFmtId="0" fontId="10" fillId="8" borderId="35" xfId="0" applyFont="1" applyFill="1" applyBorder="1" applyAlignment="1">
      <alignment horizontal="left" vertical="center" wrapText="1"/>
    </xf>
    <xf numFmtId="0" fontId="11" fillId="9" borderId="0" xfId="0" applyFont="1" applyFill="1"/>
    <xf numFmtId="0" fontId="12" fillId="9" borderId="0" xfId="0" applyFont="1" applyFill="1"/>
    <xf numFmtId="0" fontId="13" fillId="9" borderId="0" xfId="0" applyFont="1" applyFill="1" applyAlignment="1">
      <alignment vertical="center"/>
    </xf>
    <xf numFmtId="0" fontId="14" fillId="6" borderId="10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6" borderId="13" xfId="0" applyFont="1" applyFill="1" applyBorder="1" applyAlignment="1">
      <alignment horizontal="left" vertical="center" wrapText="1"/>
    </xf>
    <xf numFmtId="0" fontId="14" fillId="6" borderId="15" xfId="0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 indent="1"/>
    </xf>
    <xf numFmtId="0" fontId="2" fillId="6" borderId="14" xfId="0" applyFont="1" applyFill="1" applyBorder="1" applyAlignment="1">
      <alignment horizontal="left" vertical="center" wrapText="1" indent="1"/>
    </xf>
    <xf numFmtId="0" fontId="2" fillId="3" borderId="14" xfId="0" applyFont="1" applyFill="1" applyBorder="1" applyAlignment="1">
      <alignment horizontal="left" vertical="center" wrapText="1" indent="1"/>
    </xf>
    <xf numFmtId="0" fontId="2" fillId="3" borderId="25" xfId="0" applyFont="1" applyFill="1" applyBorder="1" applyAlignment="1">
      <alignment horizontal="left" vertical="center" wrapText="1" indent="1"/>
    </xf>
    <xf numFmtId="165" fontId="2" fillId="8" borderId="34" xfId="0" applyNumberFormat="1" applyFont="1" applyFill="1" applyBorder="1" applyAlignment="1">
      <alignment horizontal="left" vertical="center" wrapText="1" indent="1"/>
    </xf>
    <xf numFmtId="0" fontId="2" fillId="6" borderId="12" xfId="0" applyFont="1" applyFill="1" applyBorder="1" applyAlignment="1">
      <alignment horizontal="left" vertical="center" wrapText="1" indent="1"/>
    </xf>
    <xf numFmtId="0" fontId="2" fillId="6" borderId="17" xfId="0" applyFont="1" applyFill="1" applyBorder="1" applyAlignment="1">
      <alignment horizontal="left" vertical="center" wrapText="1" indent="1"/>
    </xf>
    <xf numFmtId="0" fontId="2" fillId="3" borderId="17" xfId="0" applyFont="1" applyFill="1" applyBorder="1" applyAlignment="1">
      <alignment horizontal="left" vertical="center" wrapText="1" indent="1"/>
    </xf>
    <xf numFmtId="165" fontId="0" fillId="0" borderId="0" xfId="0" applyNumberFormat="1"/>
    <xf numFmtId="0" fontId="1" fillId="9" borderId="0" xfId="0" applyFont="1" applyFill="1" applyAlignment="1">
      <alignment horizontal="center" vertical="center" wrapText="1"/>
    </xf>
    <xf numFmtId="0" fontId="2" fillId="7" borderId="37" xfId="0" applyFont="1" applyFill="1" applyBorder="1" applyAlignment="1">
      <alignment horizontal="left" vertical="center" wrapText="1" indent="2"/>
    </xf>
    <xf numFmtId="165" fontId="2" fillId="3" borderId="37" xfId="0" applyNumberFormat="1" applyFont="1" applyFill="1" applyBorder="1" applyAlignment="1">
      <alignment horizontal="right" vertical="center" wrapText="1" indent="1"/>
    </xf>
    <xf numFmtId="165" fontId="2" fillId="6" borderId="37" xfId="0" applyNumberFormat="1" applyFont="1" applyFill="1" applyBorder="1" applyAlignment="1">
      <alignment horizontal="right" vertical="center" wrapText="1" indent="1"/>
    </xf>
    <xf numFmtId="0" fontId="9" fillId="0" borderId="37" xfId="0" applyFont="1" applyBorder="1" applyAlignment="1">
      <alignment horizontal="center" vertical="center"/>
    </xf>
    <xf numFmtId="165" fontId="9" fillId="3" borderId="37" xfId="0" applyNumberFormat="1" applyFont="1" applyFill="1" applyBorder="1" applyAlignment="1">
      <alignment horizontal="center" vertical="center" wrapText="1"/>
    </xf>
    <xf numFmtId="1" fontId="2" fillId="3" borderId="37" xfId="0" applyNumberFormat="1" applyFont="1" applyFill="1" applyBorder="1" applyAlignment="1">
      <alignment horizontal="center" vertical="center" wrapText="1"/>
    </xf>
    <xf numFmtId="1" fontId="2" fillId="6" borderId="37" xfId="0" applyNumberFormat="1" applyFont="1" applyFill="1" applyBorder="1" applyAlignment="1">
      <alignment horizontal="center" vertical="center" wrapText="1"/>
    </xf>
    <xf numFmtId="1" fontId="2" fillId="3" borderId="38" xfId="0" applyNumberFormat="1" applyFont="1" applyFill="1" applyBorder="1" applyAlignment="1">
      <alignment horizontal="center" vertical="center" wrapText="1"/>
    </xf>
    <xf numFmtId="0" fontId="2" fillId="7" borderId="38" xfId="0" applyFont="1" applyFill="1" applyBorder="1" applyAlignment="1">
      <alignment horizontal="left" vertical="center" wrapText="1" indent="2"/>
    </xf>
    <xf numFmtId="165" fontId="2" fillId="3" borderId="38" xfId="0" applyNumberFormat="1" applyFont="1" applyFill="1" applyBorder="1" applyAlignment="1">
      <alignment horizontal="right" vertical="center" wrapText="1" indent="1"/>
    </xf>
    <xf numFmtId="1" fontId="2" fillId="6" borderId="38" xfId="0" applyNumberFormat="1" applyFont="1" applyFill="1" applyBorder="1" applyAlignment="1">
      <alignment horizontal="center" vertical="center" wrapText="1"/>
    </xf>
    <xf numFmtId="165" fontId="2" fillId="6" borderId="38" xfId="0" applyNumberFormat="1" applyFont="1" applyFill="1" applyBorder="1" applyAlignment="1">
      <alignment horizontal="right" vertical="center" wrapText="1" indent="1"/>
    </xf>
    <xf numFmtId="0" fontId="15" fillId="0" borderId="38" xfId="0" applyFont="1" applyBorder="1" applyAlignment="1">
      <alignment horizontal="center" vertical="center"/>
    </xf>
    <xf numFmtId="165" fontId="15" fillId="3" borderId="38" xfId="0" applyNumberFormat="1" applyFont="1" applyFill="1" applyBorder="1" applyAlignment="1">
      <alignment horizontal="center" vertical="center" wrapText="1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16" fillId="3" borderId="3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left" wrapText="1"/>
    </xf>
    <xf numFmtId="0" fontId="0" fillId="0" borderId="39" xfId="0" applyBorder="1"/>
    <xf numFmtId="0" fontId="2" fillId="7" borderId="40" xfId="0" applyFont="1" applyFill="1" applyBorder="1" applyAlignment="1">
      <alignment horizontal="left" vertical="center" wrapText="1" indent="2"/>
    </xf>
    <xf numFmtId="165" fontId="2" fillId="3" borderId="40" xfId="0" applyNumberFormat="1" applyFont="1" applyFill="1" applyBorder="1" applyAlignment="1">
      <alignment horizontal="right" vertical="center" wrapText="1" indent="1"/>
    </xf>
    <xf numFmtId="0" fontId="15" fillId="0" borderId="40" xfId="0" applyFont="1" applyBorder="1" applyAlignment="1">
      <alignment horizontal="center" vertical="center"/>
    </xf>
    <xf numFmtId="0" fontId="18" fillId="8" borderId="35" xfId="0" applyFont="1" applyFill="1" applyBorder="1" applyAlignment="1">
      <alignment horizontal="left" vertical="center" wrapText="1"/>
    </xf>
    <xf numFmtId="0" fontId="18" fillId="10" borderId="35" xfId="0" applyFont="1" applyFill="1" applyBorder="1" applyAlignment="1">
      <alignment horizontal="left" vertical="center" wrapText="1"/>
    </xf>
    <xf numFmtId="165" fontId="0" fillId="0" borderId="0" xfId="0" applyNumberFormat="1" applyAlignment="1">
      <alignment horizontal="center"/>
    </xf>
    <xf numFmtId="0" fontId="1" fillId="5" borderId="18" xfId="0" applyFont="1" applyFill="1" applyBorder="1" applyAlignment="1">
      <alignment horizontal="left" vertical="center" wrapText="1" indent="1"/>
    </xf>
    <xf numFmtId="0" fontId="1" fillId="5" borderId="28" xfId="0" applyFont="1" applyFill="1" applyBorder="1" applyAlignment="1">
      <alignment horizontal="left" vertical="center" wrapText="1" indent="1"/>
    </xf>
    <xf numFmtId="0" fontId="1" fillId="5" borderId="19" xfId="0" applyFont="1" applyFill="1" applyBorder="1" applyAlignment="1">
      <alignment horizontal="left" vertical="center" wrapText="1" indent="1"/>
    </xf>
    <xf numFmtId="0" fontId="1" fillId="5" borderId="20" xfId="0" applyFont="1" applyFill="1" applyBorder="1" applyAlignment="1">
      <alignment horizontal="left" vertical="center" wrapText="1" indent="1"/>
    </xf>
    <xf numFmtId="0" fontId="1" fillId="5" borderId="3" xfId="0" applyFont="1" applyFill="1" applyBorder="1" applyAlignment="1">
      <alignment horizontal="left" vertical="center" wrapText="1" indent="1"/>
    </xf>
    <xf numFmtId="0" fontId="1" fillId="5" borderId="21" xfId="0" applyFont="1" applyFill="1" applyBorder="1" applyAlignment="1">
      <alignment horizontal="left" vertical="center" wrapText="1" indent="1"/>
    </xf>
    <xf numFmtId="0" fontId="1" fillId="5" borderId="22" xfId="0" applyFont="1" applyFill="1" applyBorder="1" applyAlignment="1">
      <alignment horizontal="left" vertical="center" wrapText="1" indent="1"/>
    </xf>
    <xf numFmtId="0" fontId="1" fillId="5" borderId="23" xfId="0" applyFont="1" applyFill="1" applyBorder="1" applyAlignment="1">
      <alignment horizontal="left" vertical="center" wrapText="1" inden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Charts!$B$3:$B$12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Charts!$C$3:$C$12</c:f>
              <c:numCache>
                <c:formatCode>0.0</c:formatCode>
                <c:ptCount val="10"/>
                <c:pt idx="0">
                  <c:v>4.125</c:v>
                </c:pt>
                <c:pt idx="1">
                  <c:v>2.2000000000000002</c:v>
                </c:pt>
                <c:pt idx="2">
                  <c:v>2.4285714285714284</c:v>
                </c:pt>
                <c:pt idx="3">
                  <c:v>2.75</c:v>
                </c:pt>
                <c:pt idx="4">
                  <c:v>4</c:v>
                </c:pt>
                <c:pt idx="5">
                  <c:v>3.333333333333333</c:v>
                </c:pt>
                <c:pt idx="6">
                  <c:v>2.4000000000000004</c:v>
                </c:pt>
                <c:pt idx="7">
                  <c:v>4</c:v>
                </c:pt>
                <c:pt idx="8">
                  <c:v>1.5454545454545454</c:v>
                </c:pt>
                <c:pt idx="9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8-48BA-BB2F-DC83FDF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81576"/>
        <c:axId val="406181904"/>
      </c:radarChart>
      <c:catAx>
        <c:axId val="4061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1904"/>
        <c:crosses val="autoZero"/>
        <c:auto val="1"/>
        <c:lblAlgn val="ctr"/>
        <c:lblOffset val="100"/>
        <c:noMultiLvlLbl val="0"/>
      </c:catAx>
      <c:valAx>
        <c:axId val="4061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Charts!$B$15:$B$24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Charts!$C$15:$C$24</c:f>
              <c:numCache>
                <c:formatCode>0.0</c:formatCode>
                <c:ptCount val="10"/>
                <c:pt idx="0">
                  <c:v>4.875</c:v>
                </c:pt>
                <c:pt idx="1">
                  <c:v>2.8000000000000003</c:v>
                </c:pt>
                <c:pt idx="2">
                  <c:v>3</c:v>
                </c:pt>
                <c:pt idx="3">
                  <c:v>3.25</c:v>
                </c:pt>
                <c:pt idx="4">
                  <c:v>5</c:v>
                </c:pt>
                <c:pt idx="5">
                  <c:v>3.833333333333333</c:v>
                </c:pt>
                <c:pt idx="6">
                  <c:v>3.8000000000000003</c:v>
                </c:pt>
                <c:pt idx="7">
                  <c:v>4</c:v>
                </c:pt>
                <c:pt idx="8">
                  <c:v>2.0909090909090908</c:v>
                </c:pt>
                <c:pt idx="9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7-4374-B9E1-47D4E6F5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59160"/>
        <c:axId val="500259488"/>
      </c:radarChart>
      <c:catAx>
        <c:axId val="5002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9488"/>
        <c:crosses val="autoZero"/>
        <c:auto val="1"/>
        <c:lblAlgn val="ctr"/>
        <c:lblOffset val="100"/>
        <c:noMultiLvlLbl val="0"/>
      </c:catAx>
      <c:valAx>
        <c:axId val="500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Charts!$B$28:$B$37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Charts!$C$28:$C$37</c:f>
              <c:numCache>
                <c:formatCode>0.0</c:formatCode>
                <c:ptCount val="10"/>
                <c:pt idx="0">
                  <c:v>4.375</c:v>
                </c:pt>
                <c:pt idx="1">
                  <c:v>3.4000000000000004</c:v>
                </c:pt>
                <c:pt idx="2">
                  <c:v>3.4285714285714284</c:v>
                </c:pt>
                <c:pt idx="3">
                  <c:v>3.25</c:v>
                </c:pt>
                <c:pt idx="4">
                  <c:v>5</c:v>
                </c:pt>
                <c:pt idx="5">
                  <c:v>4.1666666666666661</c:v>
                </c:pt>
                <c:pt idx="6">
                  <c:v>4.2</c:v>
                </c:pt>
                <c:pt idx="7">
                  <c:v>4</c:v>
                </c:pt>
                <c:pt idx="8">
                  <c:v>2.2727272727272729</c:v>
                </c:pt>
                <c:pt idx="9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B-42A6-AE64-899EF5AE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05664"/>
        <c:axId val="377705992"/>
      </c:radarChart>
      <c:catAx>
        <c:axId val="3777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5992"/>
        <c:crosses val="autoZero"/>
        <c:auto val="1"/>
        <c:lblAlgn val="ctr"/>
        <c:lblOffset val="100"/>
        <c:noMultiLvlLbl val="0"/>
      </c:catAx>
      <c:valAx>
        <c:axId val="3777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Management Portfolio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Charts!$C$40</c:f>
              <c:strCache>
                <c:ptCount val="1"/>
                <c:pt idx="0">
                  <c:v>eSYS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Charts!$B$41:$B$50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Charts!$C$41:$C$50</c:f>
              <c:numCache>
                <c:formatCode>0.0</c:formatCode>
                <c:ptCount val="10"/>
                <c:pt idx="0">
                  <c:v>4.125</c:v>
                </c:pt>
                <c:pt idx="1">
                  <c:v>2.2000000000000002</c:v>
                </c:pt>
                <c:pt idx="2">
                  <c:v>2.4285714285714284</c:v>
                </c:pt>
                <c:pt idx="3">
                  <c:v>2.75</c:v>
                </c:pt>
                <c:pt idx="4">
                  <c:v>4</c:v>
                </c:pt>
                <c:pt idx="5">
                  <c:v>3.333333333333333</c:v>
                </c:pt>
                <c:pt idx="6">
                  <c:v>2.4000000000000004</c:v>
                </c:pt>
                <c:pt idx="7">
                  <c:v>4</c:v>
                </c:pt>
                <c:pt idx="8">
                  <c:v>1.5454545454545454</c:v>
                </c:pt>
                <c:pt idx="9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2-4F79-891B-146FE79CB9EA}"/>
            </c:ext>
          </c:extLst>
        </c:ser>
        <c:ser>
          <c:idx val="1"/>
          <c:order val="1"/>
          <c:tx>
            <c:strRef>
              <c:f>Charts!$D$40</c:f>
              <c:strCache>
                <c:ptCount val="1"/>
                <c:pt idx="0">
                  <c:v>eBiz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Charts!$B$41:$B$50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Charts!$D$41:$D$50</c:f>
              <c:numCache>
                <c:formatCode>0.0</c:formatCode>
                <c:ptCount val="10"/>
                <c:pt idx="0">
                  <c:v>4.875</c:v>
                </c:pt>
                <c:pt idx="1">
                  <c:v>2.8000000000000003</c:v>
                </c:pt>
                <c:pt idx="2">
                  <c:v>3</c:v>
                </c:pt>
                <c:pt idx="3">
                  <c:v>3.25</c:v>
                </c:pt>
                <c:pt idx="4">
                  <c:v>5</c:v>
                </c:pt>
                <c:pt idx="5">
                  <c:v>3.833333333333333</c:v>
                </c:pt>
                <c:pt idx="6">
                  <c:v>3.8000000000000003</c:v>
                </c:pt>
                <c:pt idx="7">
                  <c:v>4</c:v>
                </c:pt>
                <c:pt idx="8">
                  <c:v>2.0909090909090908</c:v>
                </c:pt>
                <c:pt idx="9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2-4F79-891B-146FE79CB9EA}"/>
            </c:ext>
          </c:extLst>
        </c:ser>
        <c:ser>
          <c:idx val="2"/>
          <c:order val="2"/>
          <c:tx>
            <c:strRef>
              <c:f>Charts!#REF!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Charts!$B$41:$B$50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2-4F79-891B-146FE79CB9EA}"/>
            </c:ext>
          </c:extLst>
        </c:ser>
        <c:ser>
          <c:idx val="3"/>
          <c:order val="3"/>
          <c:tx>
            <c:strRef>
              <c:f>Charts!#REF!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Charts!$B$41:$B$50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2-4F79-891B-146FE79CB9EA}"/>
            </c:ext>
          </c:extLst>
        </c:ser>
        <c:ser>
          <c:idx val="4"/>
          <c:order val="4"/>
          <c:tx>
            <c:strRef>
              <c:f>Charts!$E$40</c:f>
              <c:strCache>
                <c:ptCount val="1"/>
                <c:pt idx="0">
                  <c:v>oBPM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Charts!$B$41:$B$50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Charts!$E$41:$E$50</c:f>
              <c:numCache>
                <c:formatCode>0.0</c:formatCode>
                <c:ptCount val="10"/>
                <c:pt idx="0">
                  <c:v>4.375</c:v>
                </c:pt>
                <c:pt idx="1">
                  <c:v>3.4000000000000004</c:v>
                </c:pt>
                <c:pt idx="2">
                  <c:v>3.4285714285714284</c:v>
                </c:pt>
                <c:pt idx="3">
                  <c:v>3.25</c:v>
                </c:pt>
                <c:pt idx="4">
                  <c:v>5</c:v>
                </c:pt>
                <c:pt idx="5">
                  <c:v>4.1666666666666661</c:v>
                </c:pt>
                <c:pt idx="6">
                  <c:v>4.2</c:v>
                </c:pt>
                <c:pt idx="7">
                  <c:v>4</c:v>
                </c:pt>
                <c:pt idx="8">
                  <c:v>2.2727272727272729</c:v>
                </c:pt>
                <c:pt idx="9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2-4F79-891B-146FE79C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80264"/>
        <c:axId val="406180592"/>
      </c:radarChart>
      <c:catAx>
        <c:axId val="40618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0592"/>
        <c:crosses val="autoZero"/>
        <c:auto val="1"/>
        <c:lblAlgn val="ctr"/>
        <c:lblOffset val="100"/>
        <c:noMultiLvlLbl val="0"/>
      </c:catAx>
      <c:valAx>
        <c:axId val="406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 and 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Charts!$C$53</c:f>
              <c:strCache>
                <c:ptCount val="1"/>
                <c:pt idx="0">
                  <c:v>COI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Charts!$B$54:$B$63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Charts!$C$54:$C$63</c:f>
              <c:numCache>
                <c:formatCode>0.0</c:formatCode>
                <c:ptCount val="10"/>
                <c:pt idx="0">
                  <c:v>3</c:v>
                </c:pt>
                <c:pt idx="1">
                  <c:v>4.2</c:v>
                </c:pt>
                <c:pt idx="2">
                  <c:v>2.714285714285714</c:v>
                </c:pt>
                <c:pt idx="3">
                  <c:v>3.25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3.8000000000000003</c:v>
                </c:pt>
                <c:pt idx="8">
                  <c:v>1.5454545454545454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F-416E-BD2F-CF58B565F96D}"/>
            </c:ext>
          </c:extLst>
        </c:ser>
        <c:ser>
          <c:idx val="1"/>
          <c:order val="1"/>
          <c:tx>
            <c:strRef>
              <c:f>Charts!$D$53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Charts!$B$54:$B$63</c:f>
              <c:strCache>
                <c:ptCount val="10"/>
                <c:pt idx="0">
                  <c:v>Business Criticality </c:v>
                </c:pt>
                <c:pt idx="1">
                  <c:v>Application Stability</c:v>
                </c:pt>
                <c:pt idx="2">
                  <c:v>Application Complexity</c:v>
                </c:pt>
                <c:pt idx="3">
                  <c:v>Application Maturity</c:v>
                </c:pt>
                <c:pt idx="4">
                  <c:v>Interoperability</c:v>
                </c:pt>
                <c:pt idx="5">
                  <c:v>Technology Maturity</c:v>
                </c:pt>
                <c:pt idx="6">
                  <c:v>Digital and Microservices Readiness</c:v>
                </c:pt>
                <c:pt idx="7">
                  <c:v>Security</c:v>
                </c:pt>
                <c:pt idx="8">
                  <c:v>Knowledge</c:v>
                </c:pt>
                <c:pt idx="9">
                  <c:v>Technical Risk</c:v>
                </c:pt>
              </c:strCache>
            </c:strRef>
          </c:cat>
          <c:val>
            <c:numRef>
              <c:f>Charts!$D$54:$D$63</c:f>
              <c:numCache>
                <c:formatCode>0.0</c:formatCode>
                <c:ptCount val="10"/>
                <c:pt idx="0">
                  <c:v>2.75</c:v>
                </c:pt>
                <c:pt idx="1">
                  <c:v>3.8000000000000003</c:v>
                </c:pt>
                <c:pt idx="2">
                  <c:v>2.714285714285714</c:v>
                </c:pt>
                <c:pt idx="3">
                  <c:v>3.25</c:v>
                </c:pt>
                <c:pt idx="4">
                  <c:v>4.333333333333333</c:v>
                </c:pt>
                <c:pt idx="5">
                  <c:v>3.333333333333333</c:v>
                </c:pt>
                <c:pt idx="6">
                  <c:v>3.8000000000000003</c:v>
                </c:pt>
                <c:pt idx="7">
                  <c:v>3.8000000000000003</c:v>
                </c:pt>
                <c:pt idx="8">
                  <c:v>1.5454545454545454</c:v>
                </c:pt>
                <c:pt idx="9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F-416E-BD2F-CF58B565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33440"/>
        <c:axId val="394028192"/>
      </c:radarChart>
      <c:catAx>
        <c:axId val="3940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8192"/>
        <c:crosses val="autoZero"/>
        <c:auto val="1"/>
        <c:lblAlgn val="ctr"/>
        <c:lblOffset val="100"/>
        <c:noMultiLvlLbl val="0"/>
      </c:catAx>
      <c:valAx>
        <c:axId val="3940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180975</xdr:rowOff>
    </xdr:from>
    <xdr:to>
      <xdr:col>10</xdr:col>
      <xdr:colOff>600075</xdr:colOff>
      <xdr:row>11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13</xdr:row>
      <xdr:rowOff>9525</xdr:rowOff>
    </xdr:from>
    <xdr:to>
      <xdr:col>10</xdr:col>
      <xdr:colOff>600075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566737</xdr:colOff>
      <xdr:row>26</xdr:row>
      <xdr:rowOff>9525</xdr:rowOff>
    </xdr:from>
    <xdr:to>
      <xdr:col>10</xdr:col>
      <xdr:colOff>590550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547687</xdr:colOff>
      <xdr:row>38</xdr:row>
      <xdr:rowOff>114300</xdr:rowOff>
    </xdr:from>
    <xdr:to>
      <xdr:col>14</xdr:col>
      <xdr:colOff>352425</xdr:colOff>
      <xdr:row>48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50</xdr:row>
      <xdr:rowOff>152400</xdr:rowOff>
    </xdr:from>
    <xdr:to>
      <xdr:col>14</xdr:col>
      <xdr:colOff>66675</xdr:colOff>
      <xdr:row>63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zoomScale="90" zoomScaleNormal="90" workbookViewId="0">
      <selection activeCell="C2" sqref="C2"/>
    </sheetView>
  </sheetViews>
  <sheetFormatPr baseColWidth="10" defaultColWidth="8.83203125" defaultRowHeight="15" x14ac:dyDescent="0.2"/>
  <cols>
    <col min="1" max="1" width="9.1640625" style="28"/>
    <col min="2" max="2" width="30.5" customWidth="1"/>
    <col min="3" max="7" width="11" customWidth="1"/>
    <col min="10" max="12" width="12" customWidth="1"/>
    <col min="13" max="13" width="9.1640625" style="49"/>
  </cols>
  <sheetData>
    <row r="1" spans="1:13" ht="16" thickBot="1" x14ac:dyDescent="0.25">
      <c r="A1" s="108"/>
      <c r="B1" s="109"/>
      <c r="C1" s="109"/>
      <c r="D1" s="109"/>
      <c r="E1" s="109"/>
      <c r="F1" s="109"/>
      <c r="G1" s="109"/>
    </row>
    <row r="2" spans="1:13" s="105" customFormat="1" ht="24.75" customHeight="1" thickBot="1" x14ac:dyDescent="0.25">
      <c r="A2" s="107" t="s">
        <v>351</v>
      </c>
      <c r="B2" s="107" t="s">
        <v>352</v>
      </c>
      <c r="C2" s="107" t="s">
        <v>333</v>
      </c>
      <c r="D2" s="107" t="s">
        <v>334</v>
      </c>
      <c r="E2" s="107" t="s">
        <v>337</v>
      </c>
      <c r="F2" s="107" t="s">
        <v>335</v>
      </c>
      <c r="G2" s="107" t="s">
        <v>365</v>
      </c>
      <c r="M2" s="106"/>
    </row>
    <row r="3" spans="1:13" ht="16" thickBot="1" x14ac:dyDescent="0.25">
      <c r="A3" s="101">
        <v>1</v>
      </c>
      <c r="B3" s="99" t="s">
        <v>301</v>
      </c>
      <c r="C3" s="102">
        <f>'Param-grid'!F$11</f>
        <v>4.125</v>
      </c>
      <c r="D3" s="102">
        <f>'Param-grid'!H$11</f>
        <v>4.875</v>
      </c>
      <c r="E3" s="102">
        <f>'Param-grid'!J$11</f>
        <v>3</v>
      </c>
      <c r="F3" s="102">
        <f>'Param-grid'!L$11</f>
        <v>2.75</v>
      </c>
      <c r="G3" s="102">
        <f>'Param-grid'!N$11</f>
        <v>4.375</v>
      </c>
    </row>
    <row r="4" spans="1:13" ht="16" thickBot="1" x14ac:dyDescent="0.25">
      <c r="A4" s="98">
        <v>2</v>
      </c>
      <c r="B4" s="99" t="s">
        <v>9</v>
      </c>
      <c r="C4" s="100">
        <f>'Param-grid'!F$17</f>
        <v>2.2000000000000002</v>
      </c>
      <c r="D4" s="100">
        <f>'Param-grid'!H$17</f>
        <v>2.8000000000000003</v>
      </c>
      <c r="E4" s="100">
        <f>'Param-grid'!J$17</f>
        <v>4.2</v>
      </c>
      <c r="F4" s="100">
        <f>'Param-grid'!L$17</f>
        <v>3.8000000000000003</v>
      </c>
      <c r="G4" s="100">
        <f>'Param-grid'!N$17</f>
        <v>3.4000000000000004</v>
      </c>
    </row>
    <row r="5" spans="1:13" ht="16" thickBot="1" x14ac:dyDescent="0.25">
      <c r="A5" s="101">
        <v>3</v>
      </c>
      <c r="B5" s="99" t="s">
        <v>10</v>
      </c>
      <c r="C5" s="102">
        <f>'Param-grid'!F$25</f>
        <v>2.4285714285714284</v>
      </c>
      <c r="D5" s="102">
        <f>'Param-grid'!H$25</f>
        <v>3</v>
      </c>
      <c r="E5" s="102">
        <f>'Param-grid'!J$25</f>
        <v>2.714285714285714</v>
      </c>
      <c r="F5" s="102">
        <f>'Param-grid'!L$25</f>
        <v>2.714285714285714</v>
      </c>
      <c r="G5" s="102">
        <f>'Param-grid'!N$25</f>
        <v>3.4285714285714284</v>
      </c>
    </row>
    <row r="6" spans="1:13" ht="16" thickBot="1" x14ac:dyDescent="0.25">
      <c r="A6" s="98">
        <v>4</v>
      </c>
      <c r="B6" s="99" t="s">
        <v>148</v>
      </c>
      <c r="C6" s="100">
        <f>'Param-grid'!F$30</f>
        <v>2.75</v>
      </c>
      <c r="D6" s="100">
        <f>'Param-grid'!H$30</f>
        <v>3.25</v>
      </c>
      <c r="E6" s="100">
        <f>'Param-grid'!J$30</f>
        <v>3.25</v>
      </c>
      <c r="F6" s="100">
        <f>'Param-grid'!L$30</f>
        <v>3.25</v>
      </c>
      <c r="G6" s="100">
        <f>'Param-grid'!N$30</f>
        <v>3.25</v>
      </c>
    </row>
    <row r="7" spans="1:13" ht="16" thickBot="1" x14ac:dyDescent="0.25">
      <c r="A7" s="101">
        <v>5</v>
      </c>
      <c r="B7" s="99" t="s">
        <v>11</v>
      </c>
      <c r="C7" s="102">
        <f>'Param-grid'!F$37</f>
        <v>4</v>
      </c>
      <c r="D7" s="102">
        <f>'Param-grid'!H$37</f>
        <v>5</v>
      </c>
      <c r="E7" s="102">
        <f>'Param-grid'!J$37</f>
        <v>4</v>
      </c>
      <c r="F7" s="102">
        <f>'Param-grid'!L$37</f>
        <v>4.333333333333333</v>
      </c>
      <c r="G7" s="102">
        <f>'Param-grid'!N$37</f>
        <v>5</v>
      </c>
    </row>
    <row r="8" spans="1:13" ht="16" thickBot="1" x14ac:dyDescent="0.25">
      <c r="A8" s="98">
        <v>6</v>
      </c>
      <c r="B8" s="99" t="s">
        <v>66</v>
      </c>
      <c r="C8" s="100">
        <f>'Param-grid'!F$44</f>
        <v>3.333333333333333</v>
      </c>
      <c r="D8" s="100">
        <f>'Param-grid'!H$44</f>
        <v>3.833333333333333</v>
      </c>
      <c r="E8" s="100">
        <f>'Param-grid'!J$44</f>
        <v>3</v>
      </c>
      <c r="F8" s="100">
        <f>'Param-grid'!L$44</f>
        <v>3.333333333333333</v>
      </c>
      <c r="G8" s="100">
        <f>'Param-grid'!N$44</f>
        <v>4.1666666666666661</v>
      </c>
    </row>
    <row r="9" spans="1:13" ht="16" thickBot="1" x14ac:dyDescent="0.25">
      <c r="A9" s="101">
        <v>7</v>
      </c>
      <c r="B9" s="99" t="s">
        <v>244</v>
      </c>
      <c r="C9" s="102">
        <f>'Param-grid'!F$50</f>
        <v>2.4000000000000004</v>
      </c>
      <c r="D9" s="102">
        <f>'Param-grid'!H$50</f>
        <v>3.8000000000000003</v>
      </c>
      <c r="E9" s="102">
        <f>'Param-grid'!J$50</f>
        <v>2</v>
      </c>
      <c r="F9" s="102">
        <f>'Param-grid'!L$50</f>
        <v>3.8000000000000003</v>
      </c>
      <c r="G9" s="102">
        <f>'Param-grid'!N$50</f>
        <v>4.2</v>
      </c>
    </row>
    <row r="10" spans="1:13" ht="16" thickBot="1" x14ac:dyDescent="0.25">
      <c r="A10" s="98">
        <v>8</v>
      </c>
      <c r="B10" s="99" t="s">
        <v>12</v>
      </c>
      <c r="C10" s="100">
        <f>'Param-grid'!F$56</f>
        <v>4</v>
      </c>
      <c r="D10" s="100">
        <f>'Param-grid'!H$56</f>
        <v>4</v>
      </c>
      <c r="E10" s="100">
        <f>'Param-grid'!J$56</f>
        <v>3.8000000000000003</v>
      </c>
      <c r="F10" s="100">
        <f>'Param-grid'!L$56</f>
        <v>3.8000000000000003</v>
      </c>
      <c r="G10" s="100">
        <f>'Param-grid'!N$56</f>
        <v>4</v>
      </c>
    </row>
    <row r="11" spans="1:13" ht="16" thickBot="1" x14ac:dyDescent="0.25">
      <c r="A11" s="101">
        <v>9</v>
      </c>
      <c r="B11" s="99" t="s">
        <v>63</v>
      </c>
      <c r="C11" s="102">
        <f>'Param-grid'!F$68</f>
        <v>1.5454545454545454</v>
      </c>
      <c r="D11" s="102">
        <f>'Param-grid'!H$68</f>
        <v>2.0909090909090908</v>
      </c>
      <c r="E11" s="102">
        <f>'Param-grid'!J$68</f>
        <v>1.5454545454545454</v>
      </c>
      <c r="F11" s="102">
        <f>'Param-grid'!L$68</f>
        <v>1.5454545454545454</v>
      </c>
      <c r="G11" s="102">
        <f>'Param-grid'!N$68</f>
        <v>2.2727272727272729</v>
      </c>
    </row>
    <row r="12" spans="1:13" ht="16" thickBot="1" x14ac:dyDescent="0.25">
      <c r="A12" s="98">
        <v>10</v>
      </c>
      <c r="B12" s="110" t="s">
        <v>246</v>
      </c>
      <c r="C12" s="111">
        <f>'Param-grid'!F$74</f>
        <v>3.4000000000000004</v>
      </c>
      <c r="D12" s="111">
        <f>'Param-grid'!H$74</f>
        <v>4.6000000000000005</v>
      </c>
      <c r="E12" s="111">
        <f>'Param-grid'!J$74</f>
        <v>4</v>
      </c>
      <c r="F12" s="111">
        <f>'Param-grid'!L$74</f>
        <v>4.6000000000000005</v>
      </c>
      <c r="G12" s="111">
        <f>'Param-grid'!N$74</f>
        <v>4.6000000000000005</v>
      </c>
    </row>
    <row r="14" spans="1:13" x14ac:dyDescent="0.2">
      <c r="E14" s="89"/>
      <c r="F14" s="89"/>
      <c r="G14" s="89"/>
    </row>
    <row r="15" spans="1:13" ht="16" thickBot="1" x14ac:dyDescent="0.25">
      <c r="A15" s="108"/>
      <c r="B15" s="109"/>
      <c r="C15" s="109"/>
      <c r="D15" s="109"/>
      <c r="E15" s="109"/>
      <c r="F15" s="109"/>
      <c r="G15" s="109"/>
      <c r="I15" s="109"/>
      <c r="J15" s="109"/>
      <c r="K15" s="109"/>
      <c r="L15" s="109"/>
    </row>
    <row r="16" spans="1:13" ht="23.25" customHeight="1" thickBot="1" x14ac:dyDescent="0.25">
      <c r="A16" s="107" t="s">
        <v>351</v>
      </c>
      <c r="B16" s="107" t="s">
        <v>352</v>
      </c>
      <c r="C16" s="107" t="s">
        <v>333</v>
      </c>
      <c r="D16" s="107" t="s">
        <v>334</v>
      </c>
      <c r="E16" s="107" t="s">
        <v>337</v>
      </c>
      <c r="F16" s="107" t="s">
        <v>335</v>
      </c>
      <c r="G16" s="107" t="s">
        <v>336</v>
      </c>
      <c r="I16" s="107"/>
      <c r="J16" s="107"/>
      <c r="K16" s="107" t="s">
        <v>349</v>
      </c>
      <c r="L16" s="107" t="s">
        <v>350</v>
      </c>
    </row>
    <row r="17" spans="1:12" ht="16" thickBot="1" x14ac:dyDescent="0.25">
      <c r="A17" s="101">
        <v>1</v>
      </c>
      <c r="B17" s="99" t="s">
        <v>301</v>
      </c>
      <c r="C17" s="103" t="str">
        <f t="shared" ref="C17:G26" si="0">IF(C3&lt;=2,"LO",IF(AND(C3&gt;2,C3&lt;=4),"MOD","HI"))</f>
        <v>HI</v>
      </c>
      <c r="D17" s="103" t="str">
        <f t="shared" si="0"/>
        <v>HI</v>
      </c>
      <c r="E17" s="103" t="str">
        <f t="shared" si="0"/>
        <v>MOD</v>
      </c>
      <c r="F17" s="103" t="str">
        <f t="shared" si="0"/>
        <v>MOD</v>
      </c>
      <c r="G17" s="103" t="str">
        <f t="shared" si="0"/>
        <v>HI</v>
      </c>
      <c r="I17" s="92" t="s">
        <v>345</v>
      </c>
      <c r="J17" s="92" t="s">
        <v>353</v>
      </c>
      <c r="K17" s="103" t="str">
        <f>J17</f>
        <v>MOD</v>
      </c>
      <c r="L17" s="104" t="s">
        <v>353</v>
      </c>
    </row>
    <row r="18" spans="1:12" ht="16" thickBot="1" x14ac:dyDescent="0.25">
      <c r="A18" s="98">
        <v>2</v>
      </c>
      <c r="B18" s="99" t="s">
        <v>9</v>
      </c>
      <c r="C18" s="104" t="str">
        <f t="shared" si="0"/>
        <v>MOD</v>
      </c>
      <c r="D18" s="104" t="str">
        <f t="shared" si="0"/>
        <v>MOD</v>
      </c>
      <c r="E18" s="104" t="str">
        <f t="shared" si="0"/>
        <v>HI</v>
      </c>
      <c r="F18" s="104" t="str">
        <f t="shared" si="0"/>
        <v>MOD</v>
      </c>
      <c r="G18" s="104" t="str">
        <f t="shared" si="0"/>
        <v>MOD</v>
      </c>
      <c r="I18" s="92" t="s">
        <v>347</v>
      </c>
      <c r="J18" s="92" t="s">
        <v>354</v>
      </c>
      <c r="K18" s="103" t="str">
        <f>J18</f>
        <v>HI</v>
      </c>
      <c r="L18" s="104" t="s">
        <v>354</v>
      </c>
    </row>
    <row r="19" spans="1:12" ht="16" thickBot="1" x14ac:dyDescent="0.25">
      <c r="A19" s="101">
        <v>3</v>
      </c>
      <c r="B19" s="99" t="s">
        <v>10</v>
      </c>
      <c r="C19" s="103" t="str">
        <f t="shared" si="0"/>
        <v>MOD</v>
      </c>
      <c r="D19" s="103" t="str">
        <f t="shared" si="0"/>
        <v>MOD</v>
      </c>
      <c r="E19" s="103" t="str">
        <f t="shared" si="0"/>
        <v>MOD</v>
      </c>
      <c r="F19" s="103" t="str">
        <f t="shared" si="0"/>
        <v>MOD</v>
      </c>
      <c r="G19" s="103" t="str">
        <f t="shared" si="0"/>
        <v>MOD</v>
      </c>
    </row>
    <row r="20" spans="1:12" ht="16" thickBot="1" x14ac:dyDescent="0.25">
      <c r="A20" s="98">
        <v>4</v>
      </c>
      <c r="B20" s="99" t="s">
        <v>148</v>
      </c>
      <c r="C20" s="104" t="str">
        <f t="shared" si="0"/>
        <v>MOD</v>
      </c>
      <c r="D20" s="104" t="str">
        <f t="shared" si="0"/>
        <v>MOD</v>
      </c>
      <c r="E20" s="104" t="str">
        <f t="shared" si="0"/>
        <v>MOD</v>
      </c>
      <c r="F20" s="104" t="str">
        <f t="shared" si="0"/>
        <v>MOD</v>
      </c>
      <c r="G20" s="104" t="str">
        <f t="shared" si="0"/>
        <v>MOD</v>
      </c>
    </row>
    <row r="21" spans="1:12" ht="16" thickBot="1" x14ac:dyDescent="0.25">
      <c r="A21" s="101">
        <v>5</v>
      </c>
      <c r="B21" s="99" t="s">
        <v>11</v>
      </c>
      <c r="C21" s="104" t="str">
        <f t="shared" si="0"/>
        <v>MOD</v>
      </c>
      <c r="D21" s="104" t="str">
        <f t="shared" si="0"/>
        <v>HI</v>
      </c>
      <c r="E21" s="104" t="str">
        <f t="shared" si="0"/>
        <v>MOD</v>
      </c>
      <c r="F21" s="104" t="str">
        <f t="shared" si="0"/>
        <v>HI</v>
      </c>
      <c r="G21" s="104" t="str">
        <f t="shared" si="0"/>
        <v>HI</v>
      </c>
    </row>
    <row r="22" spans="1:12" ht="16" thickBot="1" x14ac:dyDescent="0.25">
      <c r="A22" s="98">
        <v>6</v>
      </c>
      <c r="B22" s="99" t="s">
        <v>66</v>
      </c>
      <c r="C22" s="104" t="str">
        <f t="shared" si="0"/>
        <v>MOD</v>
      </c>
      <c r="D22" s="104" t="str">
        <f t="shared" si="0"/>
        <v>MOD</v>
      </c>
      <c r="E22" s="104" t="str">
        <f t="shared" si="0"/>
        <v>MOD</v>
      </c>
      <c r="F22" s="104" t="str">
        <f t="shared" si="0"/>
        <v>MOD</v>
      </c>
      <c r="G22" s="104" t="str">
        <f t="shared" si="0"/>
        <v>HI</v>
      </c>
    </row>
    <row r="23" spans="1:12" ht="16" thickBot="1" x14ac:dyDescent="0.25">
      <c r="A23" s="101">
        <v>7</v>
      </c>
      <c r="B23" s="99" t="s">
        <v>244</v>
      </c>
      <c r="C23" s="104" t="str">
        <f t="shared" si="0"/>
        <v>MOD</v>
      </c>
      <c r="D23" s="104" t="str">
        <f t="shared" si="0"/>
        <v>MOD</v>
      </c>
      <c r="E23" s="104" t="str">
        <f t="shared" si="0"/>
        <v>LO</v>
      </c>
      <c r="F23" s="104" t="str">
        <f t="shared" si="0"/>
        <v>MOD</v>
      </c>
      <c r="G23" s="104" t="str">
        <f t="shared" si="0"/>
        <v>HI</v>
      </c>
    </row>
    <row r="24" spans="1:12" ht="16" thickBot="1" x14ac:dyDescent="0.25">
      <c r="A24" s="98">
        <v>8</v>
      </c>
      <c r="B24" s="99" t="s">
        <v>12</v>
      </c>
      <c r="C24" s="104" t="str">
        <f t="shared" si="0"/>
        <v>MOD</v>
      </c>
      <c r="D24" s="104" t="str">
        <f t="shared" si="0"/>
        <v>MOD</v>
      </c>
      <c r="E24" s="104" t="str">
        <f t="shared" si="0"/>
        <v>MOD</v>
      </c>
      <c r="F24" s="104" t="str">
        <f t="shared" si="0"/>
        <v>MOD</v>
      </c>
      <c r="G24" s="104" t="str">
        <f t="shared" si="0"/>
        <v>MOD</v>
      </c>
    </row>
    <row r="25" spans="1:12" ht="16" thickBot="1" x14ac:dyDescent="0.25">
      <c r="A25" s="101">
        <v>9</v>
      </c>
      <c r="B25" s="99" t="s">
        <v>63</v>
      </c>
      <c r="C25" s="104" t="str">
        <f t="shared" si="0"/>
        <v>LO</v>
      </c>
      <c r="D25" s="104" t="str">
        <f t="shared" si="0"/>
        <v>MOD</v>
      </c>
      <c r="E25" s="104" t="str">
        <f t="shared" si="0"/>
        <v>LO</v>
      </c>
      <c r="F25" s="104" t="str">
        <f t="shared" si="0"/>
        <v>LO</v>
      </c>
      <c r="G25" s="104" t="str">
        <f t="shared" si="0"/>
        <v>MOD</v>
      </c>
    </row>
    <row r="26" spans="1:12" ht="16" thickBot="1" x14ac:dyDescent="0.25">
      <c r="A26" s="98">
        <v>10</v>
      </c>
      <c r="B26" s="110" t="s">
        <v>246</v>
      </c>
      <c r="C26" s="112" t="str">
        <f t="shared" si="0"/>
        <v>MOD</v>
      </c>
      <c r="D26" s="112" t="str">
        <f t="shared" si="0"/>
        <v>HI</v>
      </c>
      <c r="E26" s="112" t="str">
        <f t="shared" si="0"/>
        <v>MOD</v>
      </c>
      <c r="F26" s="112" t="str">
        <f t="shared" si="0"/>
        <v>HI</v>
      </c>
      <c r="G26" s="112" t="str">
        <f t="shared" si="0"/>
        <v>HI</v>
      </c>
    </row>
  </sheetData>
  <conditionalFormatting sqref="C18:G18 L17:L18">
    <cfRule type="cellIs" dxfId="41" priority="19" operator="equal">
      <formula>"HI"</formula>
    </cfRule>
    <cfRule type="cellIs" dxfId="40" priority="20" operator="equal">
      <formula>"MOD"</formula>
    </cfRule>
    <cfRule type="cellIs" dxfId="39" priority="21" operator="equal">
      <formula>"LO"</formula>
    </cfRule>
  </conditionalFormatting>
  <conditionalFormatting sqref="C20:G25">
    <cfRule type="cellIs" dxfId="38" priority="16" operator="equal">
      <formula>"HI"</formula>
    </cfRule>
    <cfRule type="cellIs" dxfId="37" priority="17" operator="equal">
      <formula>"MOD"</formula>
    </cfRule>
    <cfRule type="cellIs" dxfId="36" priority="18" operator="equal">
      <formula>"LO"</formula>
    </cfRule>
  </conditionalFormatting>
  <conditionalFormatting sqref="C17:G17 K17:K18">
    <cfRule type="cellIs" dxfId="35" priority="13" operator="equal">
      <formula>"HI"</formula>
    </cfRule>
    <cfRule type="cellIs" dxfId="34" priority="14" operator="equal">
      <formula>"MOD"</formula>
    </cfRule>
    <cfRule type="cellIs" dxfId="33" priority="15" operator="equal">
      <formula>"LO"</formula>
    </cfRule>
  </conditionalFormatting>
  <conditionalFormatting sqref="C19:G19">
    <cfRule type="cellIs" dxfId="32" priority="10" operator="equal">
      <formula>"HI"</formula>
    </cfRule>
    <cfRule type="cellIs" dxfId="31" priority="11" operator="equal">
      <formula>"MOD"</formula>
    </cfRule>
    <cfRule type="cellIs" dxfId="30" priority="12" operator="equal">
      <formula>"LO"</formula>
    </cfRule>
  </conditionalFormatting>
  <conditionalFormatting sqref="C26:G26">
    <cfRule type="cellIs" dxfId="29" priority="7" operator="equal">
      <formula>"HI"</formula>
    </cfRule>
    <cfRule type="cellIs" dxfId="28" priority="8" operator="equal">
      <formula>"MOD"</formula>
    </cfRule>
    <cfRule type="cellIs" dxfId="27" priority="9" operator="equal">
      <formula>"LO"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A16" workbookViewId="0">
      <selection activeCell="H44" sqref="H44"/>
    </sheetView>
  </sheetViews>
  <sheetFormatPr baseColWidth="10" defaultColWidth="8.83203125" defaultRowHeight="15" x14ac:dyDescent="0.2"/>
  <cols>
    <col min="1" max="1" width="4.33203125" customWidth="1"/>
    <col min="2" max="2" width="30.5" customWidth="1"/>
  </cols>
  <sheetData>
    <row r="1" spans="1:3" x14ac:dyDescent="0.2">
      <c r="A1" t="s">
        <v>363</v>
      </c>
    </row>
    <row r="2" spans="1:3" ht="17" thickBot="1" x14ac:dyDescent="0.25">
      <c r="A2" s="107" t="s">
        <v>351</v>
      </c>
      <c r="B2" s="107" t="s">
        <v>352</v>
      </c>
      <c r="C2" s="107" t="s">
        <v>333</v>
      </c>
    </row>
    <row r="3" spans="1:3" ht="16" thickBot="1" x14ac:dyDescent="0.25">
      <c r="A3" s="101">
        <v>1</v>
      </c>
      <c r="B3" s="99" t="s">
        <v>366</v>
      </c>
      <c r="C3" s="102">
        <f>Summary!C3</f>
        <v>4.125</v>
      </c>
    </row>
    <row r="4" spans="1:3" ht="16" thickBot="1" x14ac:dyDescent="0.25">
      <c r="A4" s="98">
        <v>2</v>
      </c>
      <c r="B4" s="99" t="s">
        <v>367</v>
      </c>
      <c r="C4" s="102">
        <f>Summary!C4</f>
        <v>2.2000000000000002</v>
      </c>
    </row>
    <row r="5" spans="1:3" ht="16" thickBot="1" x14ac:dyDescent="0.25">
      <c r="A5" s="101">
        <v>3</v>
      </c>
      <c r="B5" s="99" t="s">
        <v>10</v>
      </c>
      <c r="C5" s="102">
        <f>Summary!C5</f>
        <v>2.4285714285714284</v>
      </c>
    </row>
    <row r="6" spans="1:3" ht="16" thickBot="1" x14ac:dyDescent="0.25">
      <c r="A6" s="98">
        <v>4</v>
      </c>
      <c r="B6" s="99" t="s">
        <v>148</v>
      </c>
      <c r="C6" s="102">
        <f>Summary!C6</f>
        <v>2.75</v>
      </c>
    </row>
    <row r="7" spans="1:3" ht="16" thickBot="1" x14ac:dyDescent="0.25">
      <c r="A7" s="101">
        <v>5</v>
      </c>
      <c r="B7" s="99" t="s">
        <v>11</v>
      </c>
      <c r="C7" s="102">
        <f>Summary!C7</f>
        <v>4</v>
      </c>
    </row>
    <row r="8" spans="1:3" ht="16" thickBot="1" x14ac:dyDescent="0.25">
      <c r="A8" s="98">
        <v>6</v>
      </c>
      <c r="B8" s="99" t="s">
        <v>66</v>
      </c>
      <c r="C8" s="102">
        <f>Summary!C8</f>
        <v>3.333333333333333</v>
      </c>
    </row>
    <row r="9" spans="1:3" ht="16" thickBot="1" x14ac:dyDescent="0.25">
      <c r="A9" s="101">
        <v>7</v>
      </c>
      <c r="B9" s="99" t="s">
        <v>244</v>
      </c>
      <c r="C9" s="102">
        <f>Summary!C9</f>
        <v>2.4000000000000004</v>
      </c>
    </row>
    <row r="10" spans="1:3" ht="16" thickBot="1" x14ac:dyDescent="0.25">
      <c r="A10" s="98">
        <v>8</v>
      </c>
      <c r="B10" s="99" t="s">
        <v>12</v>
      </c>
      <c r="C10" s="102">
        <f>Summary!C10</f>
        <v>4</v>
      </c>
    </row>
    <row r="11" spans="1:3" ht="16" thickBot="1" x14ac:dyDescent="0.25">
      <c r="A11" s="101">
        <v>9</v>
      </c>
      <c r="B11" s="99" t="s">
        <v>63</v>
      </c>
      <c r="C11" s="102">
        <f>Summary!C11</f>
        <v>1.5454545454545454</v>
      </c>
    </row>
    <row r="12" spans="1:3" ht="16" thickBot="1" x14ac:dyDescent="0.25">
      <c r="A12" s="98">
        <v>10</v>
      </c>
      <c r="B12" s="110" t="s">
        <v>246</v>
      </c>
      <c r="C12" s="102">
        <f>Summary!C12</f>
        <v>3.4000000000000004</v>
      </c>
    </row>
    <row r="14" spans="1:3" ht="17" thickBot="1" x14ac:dyDescent="0.25">
      <c r="A14" s="107" t="s">
        <v>351</v>
      </c>
      <c r="B14" s="107" t="s">
        <v>352</v>
      </c>
      <c r="C14" s="107" t="s">
        <v>364</v>
      </c>
    </row>
    <row r="15" spans="1:3" ht="16" thickBot="1" x14ac:dyDescent="0.25">
      <c r="A15" s="101">
        <v>1</v>
      </c>
      <c r="B15" s="99" t="s">
        <v>366</v>
      </c>
      <c r="C15" s="102">
        <f>Summary!D3</f>
        <v>4.875</v>
      </c>
    </row>
    <row r="16" spans="1:3" ht="16" thickBot="1" x14ac:dyDescent="0.25">
      <c r="A16" s="98">
        <v>2</v>
      </c>
      <c r="B16" s="99" t="s">
        <v>367</v>
      </c>
      <c r="C16" s="102">
        <f>Summary!D4</f>
        <v>2.8000000000000003</v>
      </c>
    </row>
    <row r="17" spans="1:3" ht="16" thickBot="1" x14ac:dyDescent="0.25">
      <c r="A17" s="101">
        <v>3</v>
      </c>
      <c r="B17" s="99" t="s">
        <v>10</v>
      </c>
      <c r="C17" s="102">
        <f>Summary!D5</f>
        <v>3</v>
      </c>
    </row>
    <row r="18" spans="1:3" ht="16" thickBot="1" x14ac:dyDescent="0.25">
      <c r="A18" s="98">
        <v>4</v>
      </c>
      <c r="B18" s="99" t="s">
        <v>148</v>
      </c>
      <c r="C18" s="102">
        <f>Summary!D6</f>
        <v>3.25</v>
      </c>
    </row>
    <row r="19" spans="1:3" ht="16" thickBot="1" x14ac:dyDescent="0.25">
      <c r="A19" s="101">
        <v>5</v>
      </c>
      <c r="B19" s="99" t="s">
        <v>11</v>
      </c>
      <c r="C19" s="102">
        <f>Summary!D7</f>
        <v>5</v>
      </c>
    </row>
    <row r="20" spans="1:3" ht="16" thickBot="1" x14ac:dyDescent="0.25">
      <c r="A20" s="98">
        <v>6</v>
      </c>
      <c r="B20" s="99" t="s">
        <v>66</v>
      </c>
      <c r="C20" s="102">
        <f>Summary!D8</f>
        <v>3.833333333333333</v>
      </c>
    </row>
    <row r="21" spans="1:3" ht="16" thickBot="1" x14ac:dyDescent="0.25">
      <c r="A21" s="101">
        <v>7</v>
      </c>
      <c r="B21" s="99" t="s">
        <v>244</v>
      </c>
      <c r="C21" s="102">
        <f>Summary!D9</f>
        <v>3.8000000000000003</v>
      </c>
    </row>
    <row r="22" spans="1:3" ht="16" thickBot="1" x14ac:dyDescent="0.25">
      <c r="A22" s="98">
        <v>8</v>
      </c>
      <c r="B22" s="99" t="s">
        <v>12</v>
      </c>
      <c r="C22" s="102">
        <f>Summary!D10</f>
        <v>4</v>
      </c>
    </row>
    <row r="23" spans="1:3" ht="16" thickBot="1" x14ac:dyDescent="0.25">
      <c r="A23" s="101">
        <v>9</v>
      </c>
      <c r="B23" s="99" t="s">
        <v>63</v>
      </c>
      <c r="C23" s="102">
        <f>Summary!D11</f>
        <v>2.0909090909090908</v>
      </c>
    </row>
    <row r="24" spans="1:3" ht="16" thickBot="1" x14ac:dyDescent="0.25">
      <c r="A24" s="98">
        <v>10</v>
      </c>
      <c r="B24" s="110" t="s">
        <v>246</v>
      </c>
      <c r="C24" s="102">
        <f>Summary!D12</f>
        <v>4.6000000000000005</v>
      </c>
    </row>
    <row r="27" spans="1:3" ht="17" thickBot="1" x14ac:dyDescent="0.25">
      <c r="A27" s="107" t="s">
        <v>351</v>
      </c>
      <c r="B27" s="107" t="s">
        <v>352</v>
      </c>
      <c r="C27" s="107" t="s">
        <v>365</v>
      </c>
    </row>
    <row r="28" spans="1:3" ht="16" thickBot="1" x14ac:dyDescent="0.25">
      <c r="A28" s="101">
        <v>1</v>
      </c>
      <c r="B28" s="99" t="s">
        <v>366</v>
      </c>
      <c r="C28" s="102">
        <f>Summary!G3</f>
        <v>4.375</v>
      </c>
    </row>
    <row r="29" spans="1:3" ht="16" thickBot="1" x14ac:dyDescent="0.25">
      <c r="A29" s="98">
        <v>2</v>
      </c>
      <c r="B29" s="99" t="s">
        <v>367</v>
      </c>
      <c r="C29" s="102">
        <f>Summary!G4</f>
        <v>3.4000000000000004</v>
      </c>
    </row>
    <row r="30" spans="1:3" ht="16" thickBot="1" x14ac:dyDescent="0.25">
      <c r="A30" s="101">
        <v>3</v>
      </c>
      <c r="B30" s="99" t="s">
        <v>10</v>
      </c>
      <c r="C30" s="102">
        <f>Summary!G5</f>
        <v>3.4285714285714284</v>
      </c>
    </row>
    <row r="31" spans="1:3" ht="16" thickBot="1" x14ac:dyDescent="0.25">
      <c r="A31" s="98">
        <v>4</v>
      </c>
      <c r="B31" s="99" t="s">
        <v>148</v>
      </c>
      <c r="C31" s="102">
        <f>Summary!G6</f>
        <v>3.25</v>
      </c>
    </row>
    <row r="32" spans="1:3" ht="16" thickBot="1" x14ac:dyDescent="0.25">
      <c r="A32" s="101">
        <v>5</v>
      </c>
      <c r="B32" s="99" t="s">
        <v>11</v>
      </c>
      <c r="C32" s="102">
        <f>Summary!G7</f>
        <v>5</v>
      </c>
    </row>
    <row r="33" spans="1:5" ht="16" thickBot="1" x14ac:dyDescent="0.25">
      <c r="A33" s="98">
        <v>6</v>
      </c>
      <c r="B33" s="99" t="s">
        <v>66</v>
      </c>
      <c r="C33" s="102">
        <f>Summary!G8</f>
        <v>4.1666666666666661</v>
      </c>
    </row>
    <row r="34" spans="1:5" ht="16" thickBot="1" x14ac:dyDescent="0.25">
      <c r="A34" s="101">
        <v>7</v>
      </c>
      <c r="B34" s="99" t="s">
        <v>244</v>
      </c>
      <c r="C34" s="102">
        <f>Summary!G9</f>
        <v>4.2</v>
      </c>
    </row>
    <row r="35" spans="1:5" ht="16" thickBot="1" x14ac:dyDescent="0.25">
      <c r="A35" s="98">
        <v>8</v>
      </c>
      <c r="B35" s="99" t="s">
        <v>12</v>
      </c>
      <c r="C35" s="102">
        <f>Summary!G10</f>
        <v>4</v>
      </c>
    </row>
    <row r="36" spans="1:5" ht="16" thickBot="1" x14ac:dyDescent="0.25">
      <c r="A36" s="101">
        <v>9</v>
      </c>
      <c r="B36" s="99" t="s">
        <v>63</v>
      </c>
      <c r="C36" s="102">
        <f>Summary!G11</f>
        <v>2.2727272727272729</v>
      </c>
    </row>
    <row r="37" spans="1:5" ht="16" thickBot="1" x14ac:dyDescent="0.25">
      <c r="A37" s="98">
        <v>10</v>
      </c>
      <c r="B37" s="110" t="s">
        <v>246</v>
      </c>
      <c r="C37" s="102">
        <f>Summary!G12</f>
        <v>4.6000000000000005</v>
      </c>
    </row>
    <row r="40" spans="1:5" ht="17" thickBot="1" x14ac:dyDescent="0.25">
      <c r="B40" s="107" t="s">
        <v>352</v>
      </c>
      <c r="C40" s="107" t="s">
        <v>333</v>
      </c>
      <c r="D40" s="107" t="s">
        <v>334</v>
      </c>
      <c r="E40" s="107" t="s">
        <v>365</v>
      </c>
    </row>
    <row r="41" spans="1:5" ht="16" thickBot="1" x14ac:dyDescent="0.25">
      <c r="B41" s="99" t="s">
        <v>366</v>
      </c>
      <c r="C41" s="102">
        <f>'Param-grid'!F$11</f>
        <v>4.125</v>
      </c>
      <c r="D41" s="102">
        <f>'Param-grid'!H$11</f>
        <v>4.875</v>
      </c>
      <c r="E41" s="102">
        <f>'Param-grid'!N$11</f>
        <v>4.375</v>
      </c>
    </row>
    <row r="42" spans="1:5" ht="16" thickBot="1" x14ac:dyDescent="0.25">
      <c r="B42" s="99" t="s">
        <v>367</v>
      </c>
      <c r="C42" s="100">
        <f>'Param-grid'!F$17</f>
        <v>2.2000000000000002</v>
      </c>
      <c r="D42" s="100">
        <f>'Param-grid'!H$17</f>
        <v>2.8000000000000003</v>
      </c>
      <c r="E42" s="100">
        <f>'Param-grid'!N$17</f>
        <v>3.4000000000000004</v>
      </c>
    </row>
    <row r="43" spans="1:5" ht="16" thickBot="1" x14ac:dyDescent="0.25">
      <c r="B43" s="99" t="s">
        <v>10</v>
      </c>
      <c r="C43" s="102">
        <f>'Param-grid'!F$25</f>
        <v>2.4285714285714284</v>
      </c>
      <c r="D43" s="102">
        <f>'Param-grid'!H$25</f>
        <v>3</v>
      </c>
      <c r="E43" s="102">
        <f>'Param-grid'!N$25</f>
        <v>3.4285714285714284</v>
      </c>
    </row>
    <row r="44" spans="1:5" ht="16" thickBot="1" x14ac:dyDescent="0.25">
      <c r="B44" s="99" t="s">
        <v>148</v>
      </c>
      <c r="C44" s="100">
        <f>'Param-grid'!F$30</f>
        <v>2.75</v>
      </c>
      <c r="D44" s="100">
        <f>'Param-grid'!H$30</f>
        <v>3.25</v>
      </c>
      <c r="E44" s="100">
        <f>'Param-grid'!N$30</f>
        <v>3.25</v>
      </c>
    </row>
    <row r="45" spans="1:5" ht="16" thickBot="1" x14ac:dyDescent="0.25">
      <c r="B45" s="99" t="s">
        <v>11</v>
      </c>
      <c r="C45" s="102">
        <f>'Param-grid'!F$37</f>
        <v>4</v>
      </c>
      <c r="D45" s="102">
        <f>'Param-grid'!H$37</f>
        <v>5</v>
      </c>
      <c r="E45" s="102">
        <f>'Param-grid'!N$37</f>
        <v>5</v>
      </c>
    </row>
    <row r="46" spans="1:5" ht="16" thickBot="1" x14ac:dyDescent="0.25">
      <c r="B46" s="99" t="s">
        <v>66</v>
      </c>
      <c r="C46" s="100">
        <f>'Param-grid'!F$44</f>
        <v>3.333333333333333</v>
      </c>
      <c r="D46" s="100">
        <f>'Param-grid'!H$44</f>
        <v>3.833333333333333</v>
      </c>
      <c r="E46" s="100">
        <f>'Param-grid'!N$44</f>
        <v>4.1666666666666661</v>
      </c>
    </row>
    <row r="47" spans="1:5" ht="16" thickBot="1" x14ac:dyDescent="0.25">
      <c r="B47" s="99" t="s">
        <v>244</v>
      </c>
      <c r="C47" s="102">
        <f>'Param-grid'!F$50</f>
        <v>2.4000000000000004</v>
      </c>
      <c r="D47" s="102">
        <f>'Param-grid'!H$50</f>
        <v>3.8000000000000003</v>
      </c>
      <c r="E47" s="102">
        <f>'Param-grid'!N$50</f>
        <v>4.2</v>
      </c>
    </row>
    <row r="48" spans="1:5" ht="16" thickBot="1" x14ac:dyDescent="0.25">
      <c r="B48" s="99" t="s">
        <v>12</v>
      </c>
      <c r="C48" s="100">
        <f>'Param-grid'!F$56</f>
        <v>4</v>
      </c>
      <c r="D48" s="100">
        <f>'Param-grid'!H$56</f>
        <v>4</v>
      </c>
      <c r="E48" s="100">
        <f>'Param-grid'!N$56</f>
        <v>4</v>
      </c>
    </row>
    <row r="49" spans="2:5" ht="16" thickBot="1" x14ac:dyDescent="0.25">
      <c r="B49" s="99" t="s">
        <v>63</v>
      </c>
      <c r="C49" s="102">
        <f>'Param-grid'!F$68</f>
        <v>1.5454545454545454</v>
      </c>
      <c r="D49" s="102">
        <f>'Param-grid'!H$68</f>
        <v>2.0909090909090908</v>
      </c>
      <c r="E49" s="102">
        <f>'Param-grid'!N$68</f>
        <v>2.2727272727272729</v>
      </c>
    </row>
    <row r="50" spans="2:5" ht="16" thickBot="1" x14ac:dyDescent="0.25">
      <c r="B50" s="110" t="s">
        <v>246</v>
      </c>
      <c r="C50" s="111">
        <f>'Param-grid'!F$74</f>
        <v>3.4000000000000004</v>
      </c>
      <c r="D50" s="111">
        <f>'Param-grid'!H$74</f>
        <v>4.6000000000000005</v>
      </c>
      <c r="E50" s="111">
        <f>'Param-grid'!N$74</f>
        <v>4.6000000000000005</v>
      </c>
    </row>
    <row r="53" spans="2:5" ht="17" thickBot="1" x14ac:dyDescent="0.25">
      <c r="B53" s="107" t="s">
        <v>352</v>
      </c>
      <c r="C53" s="49" t="str">
        <f>Summary!E2</f>
        <v>COI</v>
      </c>
      <c r="D53" s="49" t="str">
        <f>Summary!F2</f>
        <v>BI</v>
      </c>
    </row>
    <row r="54" spans="2:5" ht="16" thickBot="1" x14ac:dyDescent="0.25">
      <c r="B54" s="99" t="s">
        <v>366</v>
      </c>
      <c r="C54" s="115">
        <f>Summary!E3</f>
        <v>3</v>
      </c>
      <c r="D54" s="115">
        <f>Summary!F3</f>
        <v>2.75</v>
      </c>
    </row>
    <row r="55" spans="2:5" ht="16" thickBot="1" x14ac:dyDescent="0.25">
      <c r="B55" s="99" t="s">
        <v>367</v>
      </c>
      <c r="C55" s="115">
        <f>Summary!E4</f>
        <v>4.2</v>
      </c>
      <c r="D55" s="115">
        <f>Summary!F4</f>
        <v>3.8000000000000003</v>
      </c>
    </row>
    <row r="56" spans="2:5" ht="16" thickBot="1" x14ac:dyDescent="0.25">
      <c r="B56" s="99" t="s">
        <v>10</v>
      </c>
      <c r="C56" s="115">
        <f>Summary!E5</f>
        <v>2.714285714285714</v>
      </c>
      <c r="D56" s="115">
        <f>Summary!F5</f>
        <v>2.714285714285714</v>
      </c>
    </row>
    <row r="57" spans="2:5" ht="16" thickBot="1" x14ac:dyDescent="0.25">
      <c r="B57" s="99" t="s">
        <v>148</v>
      </c>
      <c r="C57" s="115">
        <f>Summary!E6</f>
        <v>3.25</v>
      </c>
      <c r="D57" s="115">
        <f>Summary!F6</f>
        <v>3.25</v>
      </c>
    </row>
    <row r="58" spans="2:5" ht="16" thickBot="1" x14ac:dyDescent="0.25">
      <c r="B58" s="99" t="s">
        <v>11</v>
      </c>
      <c r="C58" s="115">
        <f>Summary!E7</f>
        <v>4</v>
      </c>
      <c r="D58" s="115">
        <f>Summary!F7</f>
        <v>4.333333333333333</v>
      </c>
    </row>
    <row r="59" spans="2:5" ht="16" thickBot="1" x14ac:dyDescent="0.25">
      <c r="B59" s="99" t="s">
        <v>66</v>
      </c>
      <c r="C59" s="115">
        <f>Summary!E8</f>
        <v>3</v>
      </c>
      <c r="D59" s="115">
        <f>Summary!F8</f>
        <v>3.333333333333333</v>
      </c>
    </row>
    <row r="60" spans="2:5" ht="16" thickBot="1" x14ac:dyDescent="0.25">
      <c r="B60" s="99" t="s">
        <v>244</v>
      </c>
      <c r="C60" s="115">
        <f>Summary!E9</f>
        <v>2</v>
      </c>
      <c r="D60" s="115">
        <f>Summary!F9</f>
        <v>3.8000000000000003</v>
      </c>
    </row>
    <row r="61" spans="2:5" ht="16" thickBot="1" x14ac:dyDescent="0.25">
      <c r="B61" s="99" t="s">
        <v>12</v>
      </c>
      <c r="C61" s="115">
        <f>Summary!E10</f>
        <v>3.8000000000000003</v>
      </c>
      <c r="D61" s="115">
        <f>Summary!F10</f>
        <v>3.8000000000000003</v>
      </c>
    </row>
    <row r="62" spans="2:5" ht="16" thickBot="1" x14ac:dyDescent="0.25">
      <c r="B62" s="99" t="s">
        <v>63</v>
      </c>
      <c r="C62" s="115">
        <f>Summary!E11</f>
        <v>1.5454545454545454</v>
      </c>
      <c r="D62" s="115">
        <f>Summary!F11</f>
        <v>1.5454545454545454</v>
      </c>
    </row>
    <row r="63" spans="2:5" ht="16" thickBot="1" x14ac:dyDescent="0.25">
      <c r="B63" s="110" t="s">
        <v>246</v>
      </c>
      <c r="C63" s="115">
        <f>Summary!E12</f>
        <v>4</v>
      </c>
      <c r="D63" s="115">
        <f>Summary!F12</f>
        <v>4.6000000000000005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5"/>
  <sheetViews>
    <sheetView zoomScale="85" zoomScaleNormal="100" workbookViewId="0">
      <pane ySplit="1" topLeftCell="A2" activePane="bottomLeft" state="frozen"/>
      <selection pane="bottomLeft" activeCell="F3" sqref="F3"/>
    </sheetView>
  </sheetViews>
  <sheetFormatPr baseColWidth="10" defaultColWidth="8.83203125" defaultRowHeight="15" x14ac:dyDescent="0.2"/>
  <cols>
    <col min="1" max="1" width="14.83203125" style="28" customWidth="1"/>
    <col min="2" max="2" width="8.1640625" customWidth="1"/>
    <col min="3" max="3" width="42.1640625" style="2" customWidth="1"/>
    <col min="4" max="4" width="5.5" style="2" customWidth="1"/>
    <col min="5" max="5" width="23.33203125" style="2" customWidth="1"/>
    <col min="6" max="6" width="6.5" bestFit="1" customWidth="1"/>
    <col min="7" max="7" width="23.33203125" style="2" customWidth="1"/>
    <col min="8" max="8" width="5.33203125" bestFit="1" customWidth="1"/>
    <col min="9" max="9" width="23.33203125" style="2" customWidth="1"/>
    <col min="10" max="10" width="5.33203125" customWidth="1"/>
    <col min="11" max="11" width="23.33203125" style="2" customWidth="1"/>
    <col min="12" max="12" width="5.33203125" customWidth="1"/>
    <col min="13" max="13" width="23.33203125" style="2" customWidth="1"/>
    <col min="14" max="14" width="5.33203125" bestFit="1" customWidth="1"/>
    <col min="15" max="15" width="10.6640625" bestFit="1" customWidth="1"/>
    <col min="16" max="16" width="11" bestFit="1" customWidth="1"/>
  </cols>
  <sheetData>
    <row r="1" spans="1:16" x14ac:dyDescent="0.2">
      <c r="A1" s="127" t="s">
        <v>0</v>
      </c>
      <c r="B1" s="127"/>
      <c r="C1" s="127"/>
      <c r="D1" s="56" t="s">
        <v>318</v>
      </c>
      <c r="E1" s="131" t="s">
        <v>8</v>
      </c>
      <c r="F1" s="132"/>
      <c r="G1" s="131" t="s">
        <v>339</v>
      </c>
      <c r="H1" s="132"/>
      <c r="I1" s="131" t="s">
        <v>342</v>
      </c>
      <c r="J1" s="132"/>
      <c r="K1" s="131" t="s">
        <v>341</v>
      </c>
      <c r="L1" s="132"/>
      <c r="M1" s="131" t="s">
        <v>340</v>
      </c>
      <c r="N1" s="132"/>
      <c r="O1" s="128" t="s">
        <v>64</v>
      </c>
      <c r="P1" s="129"/>
    </row>
    <row r="2" spans="1:16" x14ac:dyDescent="0.2">
      <c r="A2" s="130" t="s">
        <v>1</v>
      </c>
      <c r="B2" s="130"/>
      <c r="C2" s="130"/>
      <c r="D2" s="50"/>
      <c r="E2" s="50" t="s">
        <v>317</v>
      </c>
      <c r="F2" s="1" t="s">
        <v>6</v>
      </c>
      <c r="G2" s="50" t="s">
        <v>317</v>
      </c>
      <c r="H2" s="1" t="s">
        <v>6</v>
      </c>
      <c r="I2" s="50" t="s">
        <v>317</v>
      </c>
      <c r="J2" s="1" t="s">
        <v>6</v>
      </c>
      <c r="K2" s="50" t="s">
        <v>317</v>
      </c>
      <c r="L2" s="1" t="s">
        <v>6</v>
      </c>
      <c r="M2" s="50" t="s">
        <v>317</v>
      </c>
      <c r="N2" s="1" t="s">
        <v>6</v>
      </c>
      <c r="O2" s="27" t="s">
        <v>65</v>
      </c>
      <c r="P2" s="27" t="s">
        <v>7</v>
      </c>
    </row>
    <row r="3" spans="1:16" ht="45" x14ac:dyDescent="0.2">
      <c r="A3" s="124" t="s">
        <v>355</v>
      </c>
      <c r="B3" s="35" t="s">
        <v>306</v>
      </c>
      <c r="C3" s="29" t="s">
        <v>2</v>
      </c>
      <c r="D3" s="57">
        <v>5</v>
      </c>
      <c r="E3" s="78" t="s">
        <v>14</v>
      </c>
      <c r="F3" s="81">
        <f>VLOOKUP(E3, 'Scoring ref'!$B$6:$C$10, 2, 0)</f>
        <v>5</v>
      </c>
      <c r="G3" s="78" t="s">
        <v>14</v>
      </c>
      <c r="H3" s="81">
        <f>VLOOKUP(G3, 'Scoring ref'!$B$6:$C$10, 2, 0)</f>
        <v>5</v>
      </c>
      <c r="I3" s="78" t="s">
        <v>17</v>
      </c>
      <c r="J3" s="81">
        <f>VLOOKUP(I3, 'Scoring ref'!$B$6:$C$10, 2, 0)</f>
        <v>2</v>
      </c>
      <c r="K3" s="78" t="s">
        <v>18</v>
      </c>
      <c r="L3" s="81">
        <f>VLOOKUP(K3, 'Scoring ref'!$B$6:$C$10, 2, 0)</f>
        <v>1</v>
      </c>
      <c r="M3" s="78" t="s">
        <v>14</v>
      </c>
      <c r="N3" s="81">
        <f>VLOOKUP(M3, 'Scoring ref'!$B$6:$C$10, 2, 0)</f>
        <v>5</v>
      </c>
      <c r="O3" s="38"/>
      <c r="P3" s="29"/>
    </row>
    <row r="4" spans="1:16" ht="36" x14ac:dyDescent="0.2">
      <c r="A4" s="125"/>
      <c r="B4" s="36" t="s">
        <v>307</v>
      </c>
      <c r="C4" s="30" t="s">
        <v>3</v>
      </c>
      <c r="D4" s="58">
        <v>5</v>
      </c>
      <c r="E4" s="76" t="s">
        <v>19</v>
      </c>
      <c r="F4" s="82">
        <f>VLOOKUP(E4, 'Scoring ref'!$E$6:$F$10, 2, 0)</f>
        <v>5</v>
      </c>
      <c r="G4" s="76" t="s">
        <v>19</v>
      </c>
      <c r="H4" s="82">
        <f>VLOOKUP(G4, 'Scoring ref'!$E$6:$F$10, 2, 0)</f>
        <v>5</v>
      </c>
      <c r="I4" s="76" t="s">
        <v>19</v>
      </c>
      <c r="J4" s="82">
        <f>VLOOKUP(I4, 'Scoring ref'!$E$6:$F$10, 2, 0)</f>
        <v>5</v>
      </c>
      <c r="K4" s="76" t="s">
        <v>21</v>
      </c>
      <c r="L4" s="82">
        <f>VLOOKUP(K4, 'Scoring ref'!$E$6:$F$10, 2, 0)</f>
        <v>4</v>
      </c>
      <c r="M4" s="76" t="s">
        <v>19</v>
      </c>
      <c r="N4" s="82">
        <f>VLOOKUP(M4, 'Scoring ref'!$E$6:$F$10, 2, 0)</f>
        <v>5</v>
      </c>
      <c r="O4" s="39"/>
      <c r="P4" s="30"/>
    </row>
    <row r="5" spans="1:16" x14ac:dyDescent="0.2">
      <c r="A5" s="125"/>
      <c r="B5" s="36" t="s">
        <v>308</v>
      </c>
      <c r="C5" s="31" t="s">
        <v>241</v>
      </c>
      <c r="D5" s="59">
        <v>5</v>
      </c>
      <c r="E5" s="75" t="s">
        <v>26</v>
      </c>
      <c r="F5" s="83">
        <f>VLOOKUP(E5, 'Scoring ref'!$H$6:$I$8, 2, 0)</f>
        <v>5</v>
      </c>
      <c r="G5" s="75" t="s">
        <v>26</v>
      </c>
      <c r="H5" s="83">
        <f>VLOOKUP(G5, 'Scoring ref'!$H$6:$I$8, 2, 0)</f>
        <v>5</v>
      </c>
      <c r="I5" s="75" t="s">
        <v>26</v>
      </c>
      <c r="J5" s="83">
        <f>VLOOKUP(I5, 'Scoring ref'!$H$6:$I$8, 2, 0)</f>
        <v>5</v>
      </c>
      <c r="K5" s="75" t="s">
        <v>26</v>
      </c>
      <c r="L5" s="83">
        <f>VLOOKUP(K5, 'Scoring ref'!$H$6:$I$8, 2, 0)</f>
        <v>5</v>
      </c>
      <c r="M5" s="75" t="s">
        <v>26</v>
      </c>
      <c r="N5" s="83">
        <f>VLOOKUP(M5, 'Scoring ref'!$H$6:$I$8, 2, 0)</f>
        <v>5</v>
      </c>
      <c r="O5" s="40"/>
      <c r="P5" s="31"/>
    </row>
    <row r="6" spans="1:16" x14ac:dyDescent="0.2">
      <c r="A6" s="125"/>
      <c r="B6" s="36" t="s">
        <v>309</v>
      </c>
      <c r="C6" s="30" t="s">
        <v>4</v>
      </c>
      <c r="D6" s="58">
        <v>5</v>
      </c>
      <c r="E6" s="76" t="s">
        <v>30</v>
      </c>
      <c r="F6" s="82">
        <f>VLOOKUP(E6, 'Scoring ref'!$K$6:$L$10, 2, 0)</f>
        <v>4</v>
      </c>
      <c r="G6" s="76" t="s">
        <v>30</v>
      </c>
      <c r="H6" s="82">
        <f>VLOOKUP(G6, 'Scoring ref'!$K$6:$L$10, 2, 0)</f>
        <v>4</v>
      </c>
      <c r="I6" s="76" t="s">
        <v>30</v>
      </c>
      <c r="J6" s="82">
        <f>VLOOKUP(I6, 'Scoring ref'!$K$6:$L$10, 2, 0)</f>
        <v>4</v>
      </c>
      <c r="K6" s="76" t="s">
        <v>30</v>
      </c>
      <c r="L6" s="82">
        <f>VLOOKUP(K6, 'Scoring ref'!$K$6:$L$10, 2, 0)</f>
        <v>4</v>
      </c>
      <c r="M6" s="76" t="s">
        <v>30</v>
      </c>
      <c r="N6" s="82">
        <f>VLOOKUP(M6, 'Scoring ref'!$K$6:$L$10, 2, 0)</f>
        <v>4</v>
      </c>
      <c r="O6" s="39"/>
      <c r="P6" s="30"/>
    </row>
    <row r="7" spans="1:16" x14ac:dyDescent="0.2">
      <c r="A7" s="125"/>
      <c r="B7" s="46" t="s">
        <v>310</v>
      </c>
      <c r="C7" s="47" t="s">
        <v>242</v>
      </c>
      <c r="D7" s="63">
        <v>5</v>
      </c>
      <c r="E7" s="80" t="s">
        <v>41</v>
      </c>
      <c r="F7" s="84">
        <f>VLOOKUP(E7, 'Scoring ref'!$N$6:$O$7, 2, 0)</f>
        <v>5</v>
      </c>
      <c r="G7" s="80" t="s">
        <v>41</v>
      </c>
      <c r="H7" s="84">
        <f>VLOOKUP(G7, 'Scoring ref'!$N$6:$O$7, 2, 0)</f>
        <v>5</v>
      </c>
      <c r="I7" s="80" t="s">
        <v>41</v>
      </c>
      <c r="J7" s="84">
        <f>VLOOKUP(I7, 'Scoring ref'!$N$6:$O$7, 2, 0)</f>
        <v>5</v>
      </c>
      <c r="K7" s="80" t="s">
        <v>41</v>
      </c>
      <c r="L7" s="84">
        <f>VLOOKUP(K7, 'Scoring ref'!$N$6:$O$7, 2, 0)</f>
        <v>5</v>
      </c>
      <c r="M7" s="80" t="s">
        <v>41</v>
      </c>
      <c r="N7" s="84">
        <f>VLOOKUP(M7, 'Scoring ref'!$N$6:$O$7, 2, 0)</f>
        <v>5</v>
      </c>
      <c r="O7" s="48"/>
      <c r="P7" s="47"/>
    </row>
    <row r="8" spans="1:16" ht="15" customHeight="1" x14ac:dyDescent="0.2">
      <c r="A8" s="125"/>
      <c r="B8" s="35" t="s">
        <v>302</v>
      </c>
      <c r="C8" s="34" t="s">
        <v>311</v>
      </c>
      <c r="D8" s="61">
        <v>5</v>
      </c>
      <c r="E8" s="74" t="s">
        <v>22</v>
      </c>
      <c r="F8" s="86">
        <f>VLOOKUP(E8,'Scoring ref'!$B$18:$C$19, 2, 0)</f>
        <v>1</v>
      </c>
      <c r="G8" s="74" t="s">
        <v>20</v>
      </c>
      <c r="H8" s="86">
        <f>VLOOKUP(G8,'Scoring ref'!$B$18:$C$19, 2, 0)</f>
        <v>5</v>
      </c>
      <c r="I8" s="74" t="s">
        <v>22</v>
      </c>
      <c r="J8" s="86">
        <f>VLOOKUP(I8,'Scoring ref'!$B$18:$C$19, 2, 0)</f>
        <v>1</v>
      </c>
      <c r="K8" s="74" t="s">
        <v>22</v>
      </c>
      <c r="L8" s="86">
        <f>VLOOKUP(K8,'Scoring ref'!$B$18:$C$19, 2, 0)</f>
        <v>1</v>
      </c>
      <c r="M8" s="74" t="s">
        <v>20</v>
      </c>
      <c r="N8" s="86">
        <f>VLOOKUP(M8,'Scoring ref'!$B$18:$C$19, 2, 0)</f>
        <v>5</v>
      </c>
      <c r="O8" s="43"/>
      <c r="P8" s="34"/>
    </row>
    <row r="9" spans="1:16" x14ac:dyDescent="0.2">
      <c r="A9" s="125"/>
      <c r="B9" s="36" t="s">
        <v>303</v>
      </c>
      <c r="C9" s="31" t="s">
        <v>5</v>
      </c>
      <c r="D9" s="59">
        <v>5</v>
      </c>
      <c r="E9" s="75" t="s">
        <v>37</v>
      </c>
      <c r="F9" s="83">
        <f>VLOOKUP(E9,'Scoring ref'!$E$18:$F$22, 2, 0)</f>
        <v>3</v>
      </c>
      <c r="G9" s="75" t="s">
        <v>35</v>
      </c>
      <c r="H9" s="83">
        <f>VLOOKUP(G9,'Scoring ref'!$E$18:$F$22, 2, 0)</f>
        <v>5</v>
      </c>
      <c r="I9" s="75" t="s">
        <v>39</v>
      </c>
      <c r="J9" s="83">
        <f>VLOOKUP(I9,'Scoring ref'!$E$18:$F$22, 2, 0)</f>
        <v>1</v>
      </c>
      <c r="K9" s="75" t="s">
        <v>39</v>
      </c>
      <c r="L9" s="83">
        <f>VLOOKUP(K9,'Scoring ref'!$E$18:$F$22, 2, 0)</f>
        <v>1</v>
      </c>
      <c r="M9" s="75" t="s">
        <v>37</v>
      </c>
      <c r="N9" s="83">
        <f>VLOOKUP(M9,'Scoring ref'!$E$18:$F$22, 2, 0)</f>
        <v>3</v>
      </c>
      <c r="O9" s="40"/>
      <c r="P9" s="31"/>
    </row>
    <row r="10" spans="1:16" x14ac:dyDescent="0.2">
      <c r="A10" s="126"/>
      <c r="B10" s="37" t="s">
        <v>304</v>
      </c>
      <c r="C10" s="32" t="s">
        <v>90</v>
      </c>
      <c r="D10" s="62">
        <v>5</v>
      </c>
      <c r="E10" s="77" t="s">
        <v>193</v>
      </c>
      <c r="F10" s="87">
        <f>VLOOKUP(E10,'Scoring ref'!$H$18:$I$22, 2, 0)</f>
        <v>5</v>
      </c>
      <c r="G10" s="77" t="s">
        <v>193</v>
      </c>
      <c r="H10" s="87">
        <f>VLOOKUP(G10,'Scoring ref'!$H$18:$I$22, 2, 0)</f>
        <v>5</v>
      </c>
      <c r="I10" s="77" t="s">
        <v>189</v>
      </c>
      <c r="J10" s="87">
        <f>VLOOKUP(I10,'Scoring ref'!$H$18:$I$22, 2, 0)</f>
        <v>1</v>
      </c>
      <c r="K10" s="77" t="s">
        <v>189</v>
      </c>
      <c r="L10" s="87">
        <f>VLOOKUP(K10,'Scoring ref'!$H$18:$I$22, 2, 0)</f>
        <v>1</v>
      </c>
      <c r="M10" s="77" t="s">
        <v>191</v>
      </c>
      <c r="N10" s="87">
        <f>VLOOKUP(M10,'Scoring ref'!$H$18:$I$22, 2, 0)</f>
        <v>3</v>
      </c>
      <c r="O10" s="41"/>
      <c r="P10" s="32"/>
    </row>
    <row r="11" spans="1:16" x14ac:dyDescent="0.2">
      <c r="A11" s="64"/>
      <c r="B11" s="65"/>
      <c r="C11" s="68" t="s">
        <v>338</v>
      </c>
      <c r="D11" s="114">
        <f>SUM(D3:D10)</f>
        <v>40</v>
      </c>
      <c r="E11" s="69"/>
      <c r="F11" s="85">
        <f>(5/$D11) * SUM(F3:F10)</f>
        <v>4.125</v>
      </c>
      <c r="G11" s="69"/>
      <c r="H11" s="85">
        <f>(5/$D11) * SUM(H3:H10)</f>
        <v>4.875</v>
      </c>
      <c r="I11" s="69"/>
      <c r="J11" s="85">
        <f>(5/$D11) * SUM(J3:J10)</f>
        <v>3</v>
      </c>
      <c r="K11" s="69"/>
      <c r="L11" s="85">
        <f>(5/$D11) * SUM(L3:L10)</f>
        <v>2.75</v>
      </c>
      <c r="M11" s="69"/>
      <c r="N11" s="85">
        <f>(5/$D11) * SUM(N3:N10)</f>
        <v>4.375</v>
      </c>
      <c r="O11" s="67"/>
      <c r="P11" s="66"/>
    </row>
    <row r="12" spans="1:16" x14ac:dyDescent="0.2">
      <c r="A12" s="116" t="s">
        <v>9</v>
      </c>
      <c r="B12" s="35" t="s">
        <v>67</v>
      </c>
      <c r="C12" s="29" t="s">
        <v>42</v>
      </c>
      <c r="D12" s="57">
        <v>5</v>
      </c>
      <c r="E12" s="78" t="s">
        <v>44</v>
      </c>
      <c r="F12" s="81">
        <f>VLOOKUP(E12,'Scoring ref'!$B$28:$C$32, 2, 0)</f>
        <v>2</v>
      </c>
      <c r="G12" s="78" t="s">
        <v>47</v>
      </c>
      <c r="H12" s="81">
        <f>VLOOKUP(G12,'Scoring ref'!$B$28:$C$32, 2, 0)</f>
        <v>5</v>
      </c>
      <c r="I12" s="78" t="s">
        <v>47</v>
      </c>
      <c r="J12" s="81">
        <f>VLOOKUP(I12,'Scoring ref'!$B$28:$C$32, 2, 0)</f>
        <v>5</v>
      </c>
      <c r="K12" s="78" t="s">
        <v>47</v>
      </c>
      <c r="L12" s="81">
        <f>VLOOKUP(K12,'Scoring ref'!$B$28:$C$32, 2, 0)</f>
        <v>5</v>
      </c>
      <c r="M12" s="78" t="s">
        <v>47</v>
      </c>
      <c r="N12" s="81">
        <f>VLOOKUP(M12,'Scoring ref'!$B$28:$C$32, 2, 0)</f>
        <v>5</v>
      </c>
      <c r="O12" s="38"/>
      <c r="P12" s="29"/>
    </row>
    <row r="13" spans="1:16" ht="30" x14ac:dyDescent="0.2">
      <c r="A13" s="118"/>
      <c r="B13" s="36" t="s">
        <v>68</v>
      </c>
      <c r="C13" s="30" t="s">
        <v>69</v>
      </c>
      <c r="D13" s="58">
        <v>5</v>
      </c>
      <c r="E13" s="76" t="s">
        <v>52</v>
      </c>
      <c r="F13" s="82">
        <f>VLOOKUP(E13,'Scoring ref'!$E$28:$F$32, 2, 0)</f>
        <v>1</v>
      </c>
      <c r="G13" s="76" t="s">
        <v>52</v>
      </c>
      <c r="H13" s="82">
        <f>VLOOKUP(G13,'Scoring ref'!$E$28:$F$32, 2, 0)</f>
        <v>1</v>
      </c>
      <c r="I13" s="76" t="s">
        <v>48</v>
      </c>
      <c r="J13" s="82">
        <f>VLOOKUP(I13,'Scoring ref'!$E$28:$F$32, 2, 0)</f>
        <v>5</v>
      </c>
      <c r="K13" s="76" t="s">
        <v>51</v>
      </c>
      <c r="L13" s="82">
        <f>VLOOKUP(K13,'Scoring ref'!$E$28:$F$32, 2, 0)</f>
        <v>2</v>
      </c>
      <c r="M13" s="76" t="s">
        <v>51</v>
      </c>
      <c r="N13" s="82">
        <f>VLOOKUP(M13,'Scoring ref'!$E$28:$F$32, 2, 0)</f>
        <v>2</v>
      </c>
      <c r="O13" s="39"/>
      <c r="P13" s="30"/>
    </row>
    <row r="14" spans="1:16" ht="36" customHeight="1" x14ac:dyDescent="0.2">
      <c r="A14" s="118"/>
      <c r="B14" s="36" t="s">
        <v>70</v>
      </c>
      <c r="C14" s="31" t="s">
        <v>53</v>
      </c>
      <c r="D14" s="59">
        <v>5</v>
      </c>
      <c r="E14" s="75" t="s">
        <v>54</v>
      </c>
      <c r="F14" s="83">
        <f>VLOOKUP(E14,'Scoring ref'!$H$28:$I$32, 2, 0)</f>
        <v>2</v>
      </c>
      <c r="G14" s="75" t="s">
        <v>54</v>
      </c>
      <c r="H14" s="83">
        <f>VLOOKUP(G14,'Scoring ref'!$H$28:$I$32, 2, 0)</f>
        <v>2</v>
      </c>
      <c r="I14" s="75" t="s">
        <v>57</v>
      </c>
      <c r="J14" s="83">
        <f>VLOOKUP(I14,'Scoring ref'!$H$28:$I$32, 2, 0)</f>
        <v>5</v>
      </c>
      <c r="K14" s="75" t="s">
        <v>56</v>
      </c>
      <c r="L14" s="83">
        <f>VLOOKUP(K14,'Scoring ref'!$H$28:$I$32, 2, 0)</f>
        <v>4</v>
      </c>
      <c r="M14" s="75" t="s">
        <v>56</v>
      </c>
      <c r="N14" s="83">
        <f>VLOOKUP(M14,'Scoring ref'!$H$28:$I$32, 2, 0)</f>
        <v>4</v>
      </c>
      <c r="O14" s="40"/>
      <c r="P14" s="31"/>
    </row>
    <row r="15" spans="1:16" ht="24" x14ac:dyDescent="0.2">
      <c r="A15" s="118"/>
      <c r="B15" s="36" t="s">
        <v>71</v>
      </c>
      <c r="C15" s="30" t="s">
        <v>72</v>
      </c>
      <c r="D15" s="58">
        <v>5</v>
      </c>
      <c r="E15" s="76" t="s">
        <v>249</v>
      </c>
      <c r="F15" s="82">
        <f>VLOOKUP(E15,'Scoring ref'!$K$28:$L$30, 2, 0)</f>
        <v>1</v>
      </c>
      <c r="G15" s="76" t="s">
        <v>249</v>
      </c>
      <c r="H15" s="82">
        <f>VLOOKUP(G15,'Scoring ref'!$K$28:$L$30, 2, 0)</f>
        <v>1</v>
      </c>
      <c r="I15" s="76" t="s">
        <v>249</v>
      </c>
      <c r="J15" s="82">
        <f>VLOOKUP(I15,'Scoring ref'!$K$28:$L$30, 2, 0)</f>
        <v>1</v>
      </c>
      <c r="K15" s="76" t="s">
        <v>248</v>
      </c>
      <c r="L15" s="82">
        <f>VLOOKUP(K15,'Scoring ref'!$K$28:$L$30, 2, 0)</f>
        <v>3</v>
      </c>
      <c r="M15" s="76" t="s">
        <v>249</v>
      </c>
      <c r="N15" s="82">
        <f>VLOOKUP(M15,'Scoring ref'!$K$28:$L$30, 2, 0)</f>
        <v>1</v>
      </c>
      <c r="O15" s="39"/>
      <c r="P15" s="30"/>
    </row>
    <row r="16" spans="1:16" ht="24" x14ac:dyDescent="0.2">
      <c r="A16" s="119"/>
      <c r="B16" s="37" t="s">
        <v>73</v>
      </c>
      <c r="C16" s="33" t="s">
        <v>243</v>
      </c>
      <c r="D16" s="60">
        <v>5</v>
      </c>
      <c r="E16" s="79" t="s">
        <v>166</v>
      </c>
      <c r="F16" s="88">
        <f>VLOOKUP(E16,'Scoring ref'!$N$28:$O$32, 2, 0)</f>
        <v>5</v>
      </c>
      <c r="G16" s="79" t="s">
        <v>166</v>
      </c>
      <c r="H16" s="88">
        <f>VLOOKUP(G16,'Scoring ref'!$N$28:$O$32, 2, 0)</f>
        <v>5</v>
      </c>
      <c r="I16" s="79" t="s">
        <v>166</v>
      </c>
      <c r="J16" s="88">
        <f>VLOOKUP(I16,'Scoring ref'!$N$28:$O$32, 2, 0)</f>
        <v>5</v>
      </c>
      <c r="K16" s="79" t="s">
        <v>166</v>
      </c>
      <c r="L16" s="88">
        <f>VLOOKUP(K16,'Scoring ref'!$N$28:$O$32, 2, 0)</f>
        <v>5</v>
      </c>
      <c r="M16" s="79" t="s">
        <v>166</v>
      </c>
      <c r="N16" s="88">
        <f>VLOOKUP(M16,'Scoring ref'!$N$28:$O$32, 2, 0)</f>
        <v>5</v>
      </c>
      <c r="O16" s="42"/>
      <c r="P16" s="33"/>
    </row>
    <row r="17" spans="1:16" x14ac:dyDescent="0.2">
      <c r="A17" s="64"/>
      <c r="B17" s="65"/>
      <c r="C17" s="68" t="s">
        <v>338</v>
      </c>
      <c r="D17" s="113">
        <f>SUM(D12:D16)</f>
        <v>25</v>
      </c>
      <c r="E17" s="69"/>
      <c r="F17" s="85">
        <f>(5/$D17) * SUM(F12:F16)</f>
        <v>2.2000000000000002</v>
      </c>
      <c r="G17" s="69"/>
      <c r="H17" s="85">
        <f>(5/$D17) * SUM(H12:H16)</f>
        <v>2.8000000000000003</v>
      </c>
      <c r="I17" s="69"/>
      <c r="J17" s="85">
        <f>(5/$D17) * SUM(J12:J16)</f>
        <v>4.2</v>
      </c>
      <c r="K17" s="69"/>
      <c r="L17" s="85">
        <f>(5/$D17) * SUM(L12:L16)</f>
        <v>3.8000000000000003</v>
      </c>
      <c r="M17" s="69"/>
      <c r="N17" s="85">
        <f>(5/$D17) * SUM(N12:N16)</f>
        <v>3.4000000000000004</v>
      </c>
      <c r="O17" s="67"/>
      <c r="P17" s="66"/>
    </row>
    <row r="18" spans="1:16" ht="24" x14ac:dyDescent="0.2">
      <c r="A18" s="116" t="s">
        <v>10</v>
      </c>
      <c r="B18" s="35" t="s">
        <v>91</v>
      </c>
      <c r="C18" s="34" t="s">
        <v>85</v>
      </c>
      <c r="D18" s="61">
        <v>5</v>
      </c>
      <c r="E18" s="74" t="s">
        <v>172</v>
      </c>
      <c r="F18" s="86">
        <f>VLOOKUP(E18,'Scoring ref'!$B$39:$C$43, 2, 0)</f>
        <v>5</v>
      </c>
      <c r="G18" s="74" t="s">
        <v>172</v>
      </c>
      <c r="H18" s="86">
        <f>VLOOKUP(G18,'Scoring ref'!$B$39:$C$43, 2, 0)</f>
        <v>5</v>
      </c>
      <c r="I18" s="74" t="s">
        <v>172</v>
      </c>
      <c r="J18" s="86">
        <f>VLOOKUP(I18,'Scoring ref'!$B$39:$C$43, 2, 0)</f>
        <v>5</v>
      </c>
      <c r="K18" s="74" t="s">
        <v>172</v>
      </c>
      <c r="L18" s="86">
        <f>VLOOKUP(K18,'Scoring ref'!$B$39:$C$43, 2, 0)</f>
        <v>5</v>
      </c>
      <c r="M18" s="74" t="s">
        <v>170</v>
      </c>
      <c r="N18" s="86">
        <f>VLOOKUP(M18,'Scoring ref'!$B$39:$C$43, 2, 0)</f>
        <v>4</v>
      </c>
      <c r="O18" s="43"/>
      <c r="P18" s="34"/>
    </row>
    <row r="19" spans="1:16" ht="24" x14ac:dyDescent="0.2">
      <c r="A19" s="118"/>
      <c r="B19" s="36" t="s">
        <v>92</v>
      </c>
      <c r="C19" s="31" t="s">
        <v>86</v>
      </c>
      <c r="D19" s="59">
        <v>5</v>
      </c>
      <c r="E19" s="75" t="s">
        <v>172</v>
      </c>
      <c r="F19" s="83">
        <f>VLOOKUP(E19,'Scoring ref'!$E$39:$F$43, 2, 0)</f>
        <v>5</v>
      </c>
      <c r="G19" s="75" t="s">
        <v>172</v>
      </c>
      <c r="H19" s="83">
        <f>VLOOKUP(G19,'Scoring ref'!$E$39:$F$43, 2, 0)</f>
        <v>5</v>
      </c>
      <c r="I19" s="75" t="s">
        <v>171</v>
      </c>
      <c r="J19" s="83">
        <f>VLOOKUP(I19,'Scoring ref'!$E$39:$F$43, 2, 0)</f>
        <v>2</v>
      </c>
      <c r="K19" s="75" t="s">
        <v>171</v>
      </c>
      <c r="L19" s="83">
        <f>VLOOKUP(K19,'Scoring ref'!$E$39:$F$43, 2, 0)</f>
        <v>2</v>
      </c>
      <c r="M19" s="75" t="s">
        <v>170</v>
      </c>
      <c r="N19" s="83">
        <f>VLOOKUP(M19,'Scoring ref'!$E$39:$F$43, 2, 0)</f>
        <v>4</v>
      </c>
      <c r="O19" s="40"/>
      <c r="P19" s="31"/>
    </row>
    <row r="20" spans="1:16" ht="24" x14ac:dyDescent="0.2">
      <c r="A20" s="118"/>
      <c r="B20" s="36" t="s">
        <v>93</v>
      </c>
      <c r="C20" s="30" t="s">
        <v>87</v>
      </c>
      <c r="D20" s="58">
        <v>5</v>
      </c>
      <c r="E20" s="76" t="s">
        <v>174</v>
      </c>
      <c r="F20" s="82">
        <f>VLOOKUP(E20,'Scoring ref'!$H$39:$I$43, 2, 0)</f>
        <v>1</v>
      </c>
      <c r="G20" s="76" t="s">
        <v>174</v>
      </c>
      <c r="H20" s="82">
        <f>VLOOKUP(G20,'Scoring ref'!$H$39:$I$43, 2, 0)</f>
        <v>1</v>
      </c>
      <c r="I20" s="76" t="s">
        <v>174</v>
      </c>
      <c r="J20" s="82">
        <f>VLOOKUP(I20,'Scoring ref'!$H$39:$I$43, 2, 0)</f>
        <v>1</v>
      </c>
      <c r="K20" s="76" t="s">
        <v>174</v>
      </c>
      <c r="L20" s="82">
        <f>VLOOKUP(K20,'Scoring ref'!$H$39:$I$43, 2, 0)</f>
        <v>1</v>
      </c>
      <c r="M20" s="76" t="s">
        <v>174</v>
      </c>
      <c r="N20" s="82">
        <f>VLOOKUP(M20,'Scoring ref'!$H$39:$I$43, 2, 0)</f>
        <v>1</v>
      </c>
      <c r="O20" s="39"/>
      <c r="P20" s="30"/>
    </row>
    <row r="21" spans="1:16" ht="24" x14ac:dyDescent="0.2">
      <c r="A21" s="118"/>
      <c r="B21" s="36" t="s">
        <v>94</v>
      </c>
      <c r="C21" s="31" t="s">
        <v>88</v>
      </c>
      <c r="D21" s="59">
        <v>5</v>
      </c>
      <c r="E21" s="75" t="s">
        <v>179</v>
      </c>
      <c r="F21" s="83">
        <f>VLOOKUP(E21,'Scoring ref'!$K$39:$L$43, 2, 0)</f>
        <v>1</v>
      </c>
      <c r="G21" s="75" t="s">
        <v>179</v>
      </c>
      <c r="H21" s="83">
        <f>VLOOKUP(G21,'Scoring ref'!$K$39:$L$43, 2, 0)</f>
        <v>1</v>
      </c>
      <c r="I21" s="75" t="s">
        <v>179</v>
      </c>
      <c r="J21" s="83">
        <f>VLOOKUP(I21,'Scoring ref'!$K$39:$L$43, 2, 0)</f>
        <v>1</v>
      </c>
      <c r="K21" s="75" t="s">
        <v>179</v>
      </c>
      <c r="L21" s="83">
        <f>VLOOKUP(K21,'Scoring ref'!$K$39:$L$43, 2, 0)</f>
        <v>1</v>
      </c>
      <c r="M21" s="75" t="s">
        <v>179</v>
      </c>
      <c r="N21" s="83">
        <f>VLOOKUP(M21,'Scoring ref'!$K$39:$L$43, 2, 0)</f>
        <v>1</v>
      </c>
      <c r="O21" s="40"/>
      <c r="P21" s="31"/>
    </row>
    <row r="22" spans="1:16" ht="36" x14ac:dyDescent="0.2">
      <c r="A22" s="123"/>
      <c r="B22" s="36" t="s">
        <v>95</v>
      </c>
      <c r="C22" s="30" t="s">
        <v>245</v>
      </c>
      <c r="D22" s="58">
        <v>5</v>
      </c>
      <c r="E22" s="76" t="s">
        <v>253</v>
      </c>
      <c r="F22" s="82">
        <f>VLOOKUP(E22,'Scoring ref'!$N$39:$O$41, 2, 0)</f>
        <v>1</v>
      </c>
      <c r="G22" s="76" t="s">
        <v>252</v>
      </c>
      <c r="H22" s="82">
        <f>VLOOKUP(G22,'Scoring ref'!$N$39:$O$41, 2, 0)</f>
        <v>3</v>
      </c>
      <c r="I22" s="76" t="s">
        <v>252</v>
      </c>
      <c r="J22" s="82">
        <f>VLOOKUP(I22,'Scoring ref'!$N$39:$O$41, 2, 0)</f>
        <v>3</v>
      </c>
      <c r="K22" s="76" t="s">
        <v>252</v>
      </c>
      <c r="L22" s="82">
        <f>VLOOKUP(K22,'Scoring ref'!$N$39:$O$41, 2, 0)</f>
        <v>3</v>
      </c>
      <c r="M22" s="76" t="s">
        <v>251</v>
      </c>
      <c r="N22" s="82">
        <f>VLOOKUP(M22,'Scoring ref'!$N$39:$O$41, 2, 0)</f>
        <v>5</v>
      </c>
      <c r="O22" s="39"/>
      <c r="P22" s="30"/>
    </row>
    <row r="23" spans="1:16" ht="30" x14ac:dyDescent="0.2">
      <c r="A23" s="123"/>
      <c r="B23" s="36" t="s">
        <v>96</v>
      </c>
      <c r="C23" s="31" t="s">
        <v>254</v>
      </c>
      <c r="D23" s="59">
        <v>5</v>
      </c>
      <c r="E23" s="75" t="s">
        <v>255</v>
      </c>
      <c r="F23" s="83">
        <f>VLOOKUP(E23,'Scoring ref'!$B$47:$C$50, 2, 0)</f>
        <v>2</v>
      </c>
      <c r="G23" s="75" t="s">
        <v>256</v>
      </c>
      <c r="H23" s="83">
        <f>VLOOKUP(G23,'Scoring ref'!$B$47:$C$50, 2, 0)</f>
        <v>3</v>
      </c>
      <c r="I23" s="75" t="s">
        <v>256</v>
      </c>
      <c r="J23" s="83">
        <f>VLOOKUP(I23,'Scoring ref'!$B$47:$C$50, 2, 0)</f>
        <v>3</v>
      </c>
      <c r="K23" s="75" t="s">
        <v>256</v>
      </c>
      <c r="L23" s="83">
        <f>VLOOKUP(K23,'Scoring ref'!$B$47:$C$50, 2, 0)</f>
        <v>3</v>
      </c>
      <c r="M23" s="75" t="s">
        <v>257</v>
      </c>
      <c r="N23" s="83">
        <f>VLOOKUP(M23,'Scoring ref'!$B$47:$C$50, 2, 0)</f>
        <v>5</v>
      </c>
      <c r="O23" s="40"/>
      <c r="P23" s="31"/>
    </row>
    <row r="24" spans="1:16" ht="30" x14ac:dyDescent="0.2">
      <c r="A24" s="119"/>
      <c r="B24" s="37" t="s">
        <v>250</v>
      </c>
      <c r="C24" s="32" t="s">
        <v>258</v>
      </c>
      <c r="D24" s="62">
        <v>5</v>
      </c>
      <c r="E24" s="77" t="s">
        <v>261</v>
      </c>
      <c r="F24" s="87">
        <f>VLOOKUP(E24,'Scoring ref'!$E$47:$F$51, 2, 0)</f>
        <v>2</v>
      </c>
      <c r="G24" s="77" t="s">
        <v>260</v>
      </c>
      <c r="H24" s="87">
        <f>VLOOKUP(G24,'Scoring ref'!$E$47:$F$51, 2, 0)</f>
        <v>3</v>
      </c>
      <c r="I24" s="77" t="s">
        <v>262</v>
      </c>
      <c r="J24" s="87">
        <f>VLOOKUP(I24,'Scoring ref'!$E$47:$F$51, 2, 0)</f>
        <v>4</v>
      </c>
      <c r="K24" s="77" t="s">
        <v>262</v>
      </c>
      <c r="L24" s="87">
        <f>VLOOKUP(K24,'Scoring ref'!$E$47:$F$51, 2, 0)</f>
        <v>4</v>
      </c>
      <c r="M24" s="77" t="s">
        <v>262</v>
      </c>
      <c r="N24" s="87">
        <f>VLOOKUP(M24,'Scoring ref'!$E$47:$F$51, 2, 0)</f>
        <v>4</v>
      </c>
      <c r="O24" s="41"/>
      <c r="P24" s="32"/>
    </row>
    <row r="25" spans="1:16" x14ac:dyDescent="0.2">
      <c r="A25" s="64"/>
      <c r="B25" s="65"/>
      <c r="C25" s="68" t="s">
        <v>338</v>
      </c>
      <c r="D25" s="70">
        <f>SUM(D18:D24)</f>
        <v>35</v>
      </c>
      <c r="E25" s="69"/>
      <c r="F25" s="85">
        <f>(5/$D25) * SUM(F18:F24)</f>
        <v>2.4285714285714284</v>
      </c>
      <c r="G25" s="69"/>
      <c r="H25" s="85">
        <f>(5/$D25) * SUM(H18:H24)</f>
        <v>3</v>
      </c>
      <c r="I25" s="69"/>
      <c r="J25" s="85">
        <f>(5/$D25) * SUM(J18:J24)</f>
        <v>2.714285714285714</v>
      </c>
      <c r="K25" s="69"/>
      <c r="L25" s="85">
        <f>(5/$D25) * SUM(L18:L24)</f>
        <v>2.714285714285714</v>
      </c>
      <c r="M25" s="69"/>
      <c r="N25" s="85">
        <f>(5/$D25) * SUM(N18:N24)</f>
        <v>3.4285714285714284</v>
      </c>
      <c r="O25" s="67"/>
      <c r="P25" s="66"/>
    </row>
    <row r="26" spans="1:16" x14ac:dyDescent="0.2">
      <c r="A26" s="120" t="s">
        <v>148</v>
      </c>
      <c r="B26" s="35" t="s">
        <v>152</v>
      </c>
      <c r="C26" s="29" t="s">
        <v>149</v>
      </c>
      <c r="D26" s="57">
        <v>5</v>
      </c>
      <c r="E26" s="78" t="s">
        <v>196</v>
      </c>
      <c r="F26" s="81">
        <f>VLOOKUP(E26,'Scoring ref'!$B$59:$C$62, 2, 0)</f>
        <v>4</v>
      </c>
      <c r="G26" s="78" t="s">
        <v>196</v>
      </c>
      <c r="H26" s="81">
        <f>VLOOKUP(G26,'Scoring ref'!$B$59:$C$62, 2, 0)</f>
        <v>4</v>
      </c>
      <c r="I26" s="78" t="s">
        <v>196</v>
      </c>
      <c r="J26" s="81">
        <f>VLOOKUP(I26,'Scoring ref'!$B$59:$C$62, 2, 0)</f>
        <v>4</v>
      </c>
      <c r="K26" s="78" t="s">
        <v>196</v>
      </c>
      <c r="L26" s="81">
        <f>VLOOKUP(K26,'Scoring ref'!$B$59:$C$62, 2, 0)</f>
        <v>4</v>
      </c>
      <c r="M26" s="78" t="s">
        <v>196</v>
      </c>
      <c r="N26" s="81">
        <f>VLOOKUP(M26,'Scoring ref'!$B$59:$C$62, 2, 0)</f>
        <v>4</v>
      </c>
      <c r="O26" s="38"/>
      <c r="P26" s="29"/>
    </row>
    <row r="27" spans="1:16" ht="36" x14ac:dyDescent="0.2">
      <c r="A27" s="121"/>
      <c r="B27" s="36" t="s">
        <v>154</v>
      </c>
      <c r="C27" s="30" t="s">
        <v>150</v>
      </c>
      <c r="D27" s="58">
        <v>5</v>
      </c>
      <c r="E27" s="76" t="s">
        <v>52</v>
      </c>
      <c r="F27" s="82">
        <f>VLOOKUP(E27,'Scoring ref'!$E$59:$F$63, 2, 0)</f>
        <v>1</v>
      </c>
      <c r="G27" s="76" t="s">
        <v>52</v>
      </c>
      <c r="H27" s="82">
        <f>VLOOKUP(G27,'Scoring ref'!$E$59:$F$63, 2, 0)</f>
        <v>1</v>
      </c>
      <c r="I27" s="76" t="s">
        <v>358</v>
      </c>
      <c r="J27" s="82">
        <f>VLOOKUP(I27,'Scoring ref'!$E$59:$F$63, 2, 0)</f>
        <v>3</v>
      </c>
      <c r="K27" s="76" t="s">
        <v>358</v>
      </c>
      <c r="L27" s="82">
        <f>VLOOKUP(K27,'Scoring ref'!$E$59:$F$63, 2, 0)</f>
        <v>3</v>
      </c>
      <c r="M27" s="76" t="s">
        <v>358</v>
      </c>
      <c r="N27" s="82">
        <f>VLOOKUP(M27,'Scoring ref'!$E$59:$F$63, 2, 0)</f>
        <v>3</v>
      </c>
      <c r="O27" s="39"/>
      <c r="P27" s="30"/>
    </row>
    <row r="28" spans="1:16" ht="30" x14ac:dyDescent="0.2">
      <c r="A28" s="121"/>
      <c r="B28" s="36" t="s">
        <v>155</v>
      </c>
      <c r="C28" s="31" t="s">
        <v>264</v>
      </c>
      <c r="D28" s="59">
        <v>5</v>
      </c>
      <c r="E28" s="75" t="s">
        <v>199</v>
      </c>
      <c r="F28" s="83">
        <f>VLOOKUP(E28,'Scoring ref'!$H$59:$I$63, 2, 0)</f>
        <v>3</v>
      </c>
      <c r="G28" s="75" t="s">
        <v>199</v>
      </c>
      <c r="H28" s="83">
        <f>VLOOKUP(G28,'Scoring ref'!$H$59:$I$63, 2, 0)</f>
        <v>3</v>
      </c>
      <c r="I28" s="75" t="s">
        <v>199</v>
      </c>
      <c r="J28" s="83">
        <f>VLOOKUP(I28,'Scoring ref'!$H$59:$I$63, 2, 0)</f>
        <v>3</v>
      </c>
      <c r="K28" s="75" t="s">
        <v>199</v>
      </c>
      <c r="L28" s="83">
        <f>VLOOKUP(K28,'Scoring ref'!$H$59:$I$63, 2, 0)</f>
        <v>3</v>
      </c>
      <c r="M28" s="75" t="s">
        <v>199</v>
      </c>
      <c r="N28" s="83">
        <f>VLOOKUP(M28,'Scoring ref'!$H$59:$I$63, 2, 0)</f>
        <v>3</v>
      </c>
      <c r="O28" s="40"/>
      <c r="P28" s="31"/>
    </row>
    <row r="29" spans="1:16" ht="30" x14ac:dyDescent="0.2">
      <c r="A29" s="122"/>
      <c r="B29" s="37" t="s">
        <v>156</v>
      </c>
      <c r="C29" s="32" t="s">
        <v>153</v>
      </c>
      <c r="D29" s="62">
        <v>5</v>
      </c>
      <c r="E29" s="77" t="s">
        <v>209</v>
      </c>
      <c r="F29" s="87">
        <f>VLOOKUP(E29,'Scoring ref'!$K$59:$L$61, 2, 0)</f>
        <v>3</v>
      </c>
      <c r="G29" s="77" t="s">
        <v>210</v>
      </c>
      <c r="H29" s="87">
        <f>VLOOKUP(G29,'Scoring ref'!$K$59:$L$61, 2, 0)</f>
        <v>5</v>
      </c>
      <c r="I29" s="77" t="s">
        <v>209</v>
      </c>
      <c r="J29" s="87">
        <f>VLOOKUP(I29,'Scoring ref'!$K$59:$L$61, 2, 0)</f>
        <v>3</v>
      </c>
      <c r="K29" s="77" t="s">
        <v>209</v>
      </c>
      <c r="L29" s="87">
        <f>VLOOKUP(K29,'Scoring ref'!$K$59:$L$61, 2, 0)</f>
        <v>3</v>
      </c>
      <c r="M29" s="77" t="s">
        <v>209</v>
      </c>
      <c r="N29" s="87">
        <f>VLOOKUP(M29,'Scoring ref'!$K$59:$L$61, 2, 0)</f>
        <v>3</v>
      </c>
      <c r="O29" s="41"/>
      <c r="P29" s="32"/>
    </row>
    <row r="30" spans="1:16" x14ac:dyDescent="0.2">
      <c r="A30" s="64"/>
      <c r="B30" s="65"/>
      <c r="C30" s="68" t="s">
        <v>338</v>
      </c>
      <c r="D30" s="70">
        <f>SUM(D26:D29)</f>
        <v>20</v>
      </c>
      <c r="E30" s="69"/>
      <c r="F30" s="85">
        <f>(5/$D30) * SUM(F26:F29)</f>
        <v>2.75</v>
      </c>
      <c r="G30" s="69"/>
      <c r="H30" s="85">
        <f>(5/$D30) * SUM(H26:H29)</f>
        <v>3.25</v>
      </c>
      <c r="I30" s="69"/>
      <c r="J30" s="85">
        <f>(5/$D30) * SUM(J26:J29)</f>
        <v>3.25</v>
      </c>
      <c r="K30" s="69"/>
      <c r="L30" s="85">
        <f>(5/$D30) * SUM(L26:L29)</f>
        <v>3.25</v>
      </c>
      <c r="M30" s="69"/>
      <c r="N30" s="85">
        <f>(5/$D30) * SUM(N26:N29)</f>
        <v>3.25</v>
      </c>
      <c r="O30" s="67"/>
      <c r="P30" s="66"/>
    </row>
    <row r="31" spans="1:16" ht="30" x14ac:dyDescent="0.2">
      <c r="A31" s="120" t="s">
        <v>11</v>
      </c>
      <c r="B31" s="35" t="s">
        <v>143</v>
      </c>
      <c r="C31" s="29" t="s">
        <v>146</v>
      </c>
      <c r="D31" s="57">
        <v>5</v>
      </c>
      <c r="E31" s="78" t="s">
        <v>268</v>
      </c>
      <c r="F31" s="81">
        <f>VLOOKUP(E31,'Scoring ref'!$B$70:$C$72, 2, 0)</f>
        <v>3</v>
      </c>
      <c r="G31" s="78" t="s">
        <v>269</v>
      </c>
      <c r="H31" s="81">
        <f>VLOOKUP(G31,'Scoring ref'!$B$70:$C$72, 2, 0)</f>
        <v>5</v>
      </c>
      <c r="I31" s="78" t="s">
        <v>268</v>
      </c>
      <c r="J31" s="81">
        <f>VLOOKUP(I31,'Scoring ref'!$B$70:$C$72, 2, 0)</f>
        <v>3</v>
      </c>
      <c r="K31" s="78" t="s">
        <v>269</v>
      </c>
      <c r="L31" s="81">
        <f>VLOOKUP(K31,'Scoring ref'!$B$70:$C$72, 2, 0)</f>
        <v>5</v>
      </c>
      <c r="M31" s="78" t="s">
        <v>269</v>
      </c>
      <c r="N31" s="81">
        <f>VLOOKUP(M31,'Scoring ref'!$B$70:$C$72, 2, 0)</f>
        <v>5</v>
      </c>
      <c r="O31" s="38"/>
      <c r="P31" s="29"/>
    </row>
    <row r="32" spans="1:16" x14ac:dyDescent="0.2">
      <c r="A32" s="121"/>
      <c r="B32" s="36" t="s">
        <v>144</v>
      </c>
      <c r="C32" s="30" t="s">
        <v>141</v>
      </c>
      <c r="D32" s="58">
        <v>5</v>
      </c>
      <c r="E32" s="76" t="s">
        <v>41</v>
      </c>
      <c r="F32" s="82">
        <f>VLOOKUP(E32,'Scoring ref'!$E$70:$F$71, 2, 0)</f>
        <v>5</v>
      </c>
      <c r="G32" s="76" t="s">
        <v>41</v>
      </c>
      <c r="H32" s="82">
        <f>VLOOKUP(G32,'Scoring ref'!$E$70:$F$71, 2, 0)</f>
        <v>5</v>
      </c>
      <c r="I32" s="76" t="s">
        <v>41</v>
      </c>
      <c r="J32" s="82">
        <f>VLOOKUP(I32,'Scoring ref'!$E$70:$F$71, 2, 0)</f>
        <v>5</v>
      </c>
      <c r="K32" s="76" t="s">
        <v>41</v>
      </c>
      <c r="L32" s="82">
        <f>VLOOKUP(K32,'Scoring ref'!$E$70:$F$71, 2, 0)</f>
        <v>5</v>
      </c>
      <c r="M32" s="76" t="s">
        <v>41</v>
      </c>
      <c r="N32" s="82">
        <f>VLOOKUP(M32,'Scoring ref'!$E$70:$F$71, 2, 0)</f>
        <v>5</v>
      </c>
      <c r="O32" s="39"/>
      <c r="P32" s="30"/>
    </row>
    <row r="33" spans="1:16" x14ac:dyDescent="0.2">
      <c r="A33" s="121"/>
      <c r="B33" s="36" t="s">
        <v>145</v>
      </c>
      <c r="C33" s="31" t="s">
        <v>142</v>
      </c>
      <c r="D33" s="59">
        <v>5</v>
      </c>
      <c r="E33" s="75" t="s">
        <v>41</v>
      </c>
      <c r="F33" s="83">
        <f>VLOOKUP(E33,'Scoring ref'!$H$70:$I$71, 2, 0)</f>
        <v>5</v>
      </c>
      <c r="G33" s="75" t="s">
        <v>41</v>
      </c>
      <c r="H33" s="83">
        <f>VLOOKUP(G33,'Scoring ref'!$H$70:$I$71, 2, 0)</f>
        <v>5</v>
      </c>
      <c r="I33" s="75" t="s">
        <v>41</v>
      </c>
      <c r="J33" s="83">
        <f>VLOOKUP(I33,'Scoring ref'!$H$70:$I$71, 2, 0)</f>
        <v>5</v>
      </c>
      <c r="K33" s="75" t="s">
        <v>41</v>
      </c>
      <c r="L33" s="83">
        <f>VLOOKUP(K33,'Scoring ref'!$H$70:$I$71, 2, 0)</f>
        <v>5</v>
      </c>
      <c r="M33" s="75" t="s">
        <v>41</v>
      </c>
      <c r="N33" s="83">
        <f>VLOOKUP(M33,'Scoring ref'!$H$70:$I$71, 2, 0)</f>
        <v>5</v>
      </c>
      <c r="O33" s="40"/>
      <c r="P33" s="31"/>
    </row>
    <row r="34" spans="1:16" x14ac:dyDescent="0.2">
      <c r="A34" s="121"/>
      <c r="B34" s="36" t="s">
        <v>164</v>
      </c>
      <c r="C34" s="30" t="s">
        <v>295</v>
      </c>
      <c r="D34" s="58">
        <v>5</v>
      </c>
      <c r="E34" s="76" t="s">
        <v>41</v>
      </c>
      <c r="F34" s="82">
        <f>VLOOKUP(E34,'Scoring ref'!$B$76:$C$77, 2, 0)</f>
        <v>5</v>
      </c>
      <c r="G34" s="76" t="s">
        <v>41</v>
      </c>
      <c r="H34" s="82">
        <f>VLOOKUP(G34,'Scoring ref'!$B$76:$C$77, 2, 0)</f>
        <v>5</v>
      </c>
      <c r="I34" s="76" t="s">
        <v>41</v>
      </c>
      <c r="J34" s="82">
        <f>VLOOKUP(I34,'Scoring ref'!$B$76:$C$77, 2, 0)</f>
        <v>5</v>
      </c>
      <c r="K34" s="76" t="s">
        <v>41</v>
      </c>
      <c r="L34" s="82">
        <f>VLOOKUP(K34,'Scoring ref'!$B$76:$C$77, 2, 0)</f>
        <v>5</v>
      </c>
      <c r="M34" s="76" t="s">
        <v>41</v>
      </c>
      <c r="N34" s="82">
        <f>VLOOKUP(M34,'Scoring ref'!$B$76:$C$77, 2, 0)</f>
        <v>5</v>
      </c>
      <c r="O34" s="39"/>
      <c r="P34" s="30"/>
    </row>
    <row r="35" spans="1:16" ht="30" x14ac:dyDescent="0.2">
      <c r="A35" s="121"/>
      <c r="B35" s="36" t="s">
        <v>293</v>
      </c>
      <c r="C35" s="31" t="s">
        <v>296</v>
      </c>
      <c r="D35" s="59">
        <v>5</v>
      </c>
      <c r="E35" s="75" t="s">
        <v>41</v>
      </c>
      <c r="F35" s="83">
        <f>VLOOKUP(E35,'Scoring ref'!$E$76:$F$77, 2, 0)</f>
        <v>5</v>
      </c>
      <c r="G35" s="75" t="s">
        <v>41</v>
      </c>
      <c r="H35" s="83">
        <f>VLOOKUP(G35,'Scoring ref'!$E$76:$F$77, 2, 0)</f>
        <v>5</v>
      </c>
      <c r="I35" s="75" t="s">
        <v>41</v>
      </c>
      <c r="J35" s="83">
        <f>VLOOKUP(I35,'Scoring ref'!$E$76:$F$77, 2, 0)</f>
        <v>5</v>
      </c>
      <c r="K35" s="75" t="s">
        <v>41</v>
      </c>
      <c r="L35" s="83">
        <f>VLOOKUP(K35,'Scoring ref'!$E$76:$F$77, 2, 0)</f>
        <v>5</v>
      </c>
      <c r="M35" s="75" t="s">
        <v>41</v>
      </c>
      <c r="N35" s="83">
        <f>VLOOKUP(M35,'Scoring ref'!$E$76:$F$77, 2, 0)</f>
        <v>5</v>
      </c>
      <c r="O35" s="40"/>
      <c r="P35" s="31"/>
    </row>
    <row r="36" spans="1:16" ht="30" x14ac:dyDescent="0.2">
      <c r="A36" s="122"/>
      <c r="B36" s="37" t="s">
        <v>294</v>
      </c>
      <c r="C36" s="32" t="s">
        <v>360</v>
      </c>
      <c r="D36" s="62">
        <v>5</v>
      </c>
      <c r="E36" s="77" t="s">
        <v>22</v>
      </c>
      <c r="F36" s="87">
        <f>VLOOKUP(E36,'Scoring ref'!$H$76:$I$77, 2, 0)</f>
        <v>1</v>
      </c>
      <c r="G36" s="77" t="s">
        <v>41</v>
      </c>
      <c r="H36" s="87">
        <f>VLOOKUP(G36,'Scoring ref'!$H$76:$I$77, 2, 0)</f>
        <v>5</v>
      </c>
      <c r="I36" s="77" t="s">
        <v>22</v>
      </c>
      <c r="J36" s="87">
        <f>VLOOKUP(I36,'Scoring ref'!$H$76:$I$77, 2, 0)</f>
        <v>1</v>
      </c>
      <c r="K36" s="77" t="s">
        <v>22</v>
      </c>
      <c r="L36" s="87">
        <f>VLOOKUP(K36,'Scoring ref'!$H$76:$I$77, 2, 0)</f>
        <v>1</v>
      </c>
      <c r="M36" s="77" t="s">
        <v>41</v>
      </c>
      <c r="N36" s="87">
        <f>VLOOKUP(M36,'Scoring ref'!$H$76:$I$77, 2, 0)</f>
        <v>5</v>
      </c>
      <c r="O36" s="41"/>
      <c r="P36" s="32"/>
    </row>
    <row r="37" spans="1:16" x14ac:dyDescent="0.2">
      <c r="A37" s="64"/>
      <c r="B37" s="65"/>
      <c r="C37" s="68" t="s">
        <v>338</v>
      </c>
      <c r="D37" s="70">
        <f>SUM(D31:D36)</f>
        <v>30</v>
      </c>
      <c r="E37" s="69"/>
      <c r="F37" s="85">
        <f>(5/$D37) * SUM(F31:F36)</f>
        <v>4</v>
      </c>
      <c r="G37" s="69"/>
      <c r="H37" s="85">
        <f>(5/$D37) * SUM(H31:H36)</f>
        <v>5</v>
      </c>
      <c r="I37" s="69"/>
      <c r="J37" s="85">
        <f>(5/$D37) * SUM(J31:J36)</f>
        <v>4</v>
      </c>
      <c r="K37" s="69"/>
      <c r="L37" s="85">
        <f>(5/$D37) * SUM(L31:L36)</f>
        <v>4.333333333333333</v>
      </c>
      <c r="M37" s="69"/>
      <c r="N37" s="85">
        <f>(5/$D37) * SUM(N31:N36)</f>
        <v>5</v>
      </c>
      <c r="O37" s="67"/>
      <c r="P37" s="66"/>
    </row>
    <row r="38" spans="1:16" x14ac:dyDescent="0.2">
      <c r="A38" s="116" t="s">
        <v>66</v>
      </c>
      <c r="B38" s="35" t="s">
        <v>75</v>
      </c>
      <c r="C38" s="29" t="s">
        <v>270</v>
      </c>
      <c r="D38" s="57">
        <v>5</v>
      </c>
      <c r="E38" s="78" t="s">
        <v>272</v>
      </c>
      <c r="F38" s="81">
        <f>VLOOKUP(E38,'Scoring ref'!$B$85:$C$89, 2, 0)</f>
        <v>4</v>
      </c>
      <c r="G38" s="78" t="s">
        <v>272</v>
      </c>
      <c r="H38" s="81">
        <f>VLOOKUP(G38,'Scoring ref'!$B$85:$C$89, 2, 0)</f>
        <v>4</v>
      </c>
      <c r="I38" s="78" t="s">
        <v>272</v>
      </c>
      <c r="J38" s="81">
        <f>VLOOKUP(I38,'Scoring ref'!$B$85:$C$89, 2, 0)</f>
        <v>4</v>
      </c>
      <c r="K38" s="78" t="s">
        <v>272</v>
      </c>
      <c r="L38" s="81">
        <f>VLOOKUP(K38,'Scoring ref'!$B$85:$C$89, 2, 0)</f>
        <v>4</v>
      </c>
      <c r="M38" s="78" t="s">
        <v>272</v>
      </c>
      <c r="N38" s="81">
        <f>VLOOKUP(M38,'Scoring ref'!$B$85:$C$89, 2, 0)</f>
        <v>4</v>
      </c>
      <c r="O38" s="38"/>
      <c r="P38" s="29"/>
    </row>
    <row r="39" spans="1:16" ht="30" x14ac:dyDescent="0.2">
      <c r="A39" s="118"/>
      <c r="B39" s="36" t="s">
        <v>76</v>
      </c>
      <c r="C39" s="30" t="s">
        <v>60</v>
      </c>
      <c r="D39" s="58">
        <v>5</v>
      </c>
      <c r="E39" s="76" t="s">
        <v>279</v>
      </c>
      <c r="F39" s="82">
        <f>VLOOKUP(E39,'Scoring ref'!$E$85:$F$89, 2, 0)</f>
        <v>4</v>
      </c>
      <c r="G39" s="76" t="s">
        <v>280</v>
      </c>
      <c r="H39" s="82">
        <f>VLOOKUP(G39,'Scoring ref'!$E$85:$F$89, 2, 0)</f>
        <v>5</v>
      </c>
      <c r="I39" s="76" t="s">
        <v>279</v>
      </c>
      <c r="J39" s="82">
        <f>VLOOKUP(I39,'Scoring ref'!$E$85:$F$89, 2, 0)</f>
        <v>4</v>
      </c>
      <c r="K39" s="76" t="s">
        <v>279</v>
      </c>
      <c r="L39" s="82">
        <f>VLOOKUP(K39,'Scoring ref'!$E$85:$F$89, 2, 0)</f>
        <v>4</v>
      </c>
      <c r="M39" s="76" t="s">
        <v>280</v>
      </c>
      <c r="N39" s="82">
        <f>VLOOKUP(M39,'Scoring ref'!$E$85:$F$89, 2, 0)</f>
        <v>5</v>
      </c>
      <c r="O39" s="39"/>
      <c r="P39" s="30"/>
    </row>
    <row r="40" spans="1:16" ht="24" x14ac:dyDescent="0.2">
      <c r="A40" s="118"/>
      <c r="B40" s="36" t="s">
        <v>77</v>
      </c>
      <c r="C40" s="31" t="s">
        <v>78</v>
      </c>
      <c r="D40" s="59">
        <v>5</v>
      </c>
      <c r="E40" s="75" t="s">
        <v>61</v>
      </c>
      <c r="F40" s="83">
        <f>VLOOKUP(E40,'Scoring ref'!$H$85:$I$87, 2, 0)</f>
        <v>3</v>
      </c>
      <c r="G40" s="75" t="s">
        <v>281</v>
      </c>
      <c r="H40" s="83">
        <f>VLOOKUP(G40,'Scoring ref'!$H$85:$I$87, 2, 0)</f>
        <v>5</v>
      </c>
      <c r="I40" s="75" t="s">
        <v>283</v>
      </c>
      <c r="J40" s="83">
        <f>VLOOKUP(I40,'Scoring ref'!$H$85:$I$87, 2, 0)</f>
        <v>1</v>
      </c>
      <c r="K40" s="75" t="s">
        <v>283</v>
      </c>
      <c r="L40" s="83">
        <f>VLOOKUP(K40,'Scoring ref'!$H$85:$I$87, 2, 0)</f>
        <v>1</v>
      </c>
      <c r="M40" s="75" t="s">
        <v>281</v>
      </c>
      <c r="N40" s="83">
        <f>VLOOKUP(M40,'Scoring ref'!$H$85:$I$87, 2, 0)</f>
        <v>5</v>
      </c>
      <c r="O40" s="40"/>
      <c r="P40" s="31"/>
    </row>
    <row r="41" spans="1:16" x14ac:dyDescent="0.2">
      <c r="A41" s="118"/>
      <c r="B41" s="36" t="s">
        <v>79</v>
      </c>
      <c r="C41" s="30" t="s">
        <v>80</v>
      </c>
      <c r="D41" s="58">
        <v>5</v>
      </c>
      <c r="E41" s="76" t="s">
        <v>286</v>
      </c>
      <c r="F41" s="82">
        <f>VLOOKUP(E41,'Scoring ref'!$K$85:$L$87, 2, 0)</f>
        <v>3</v>
      </c>
      <c r="G41" s="76" t="s">
        <v>286</v>
      </c>
      <c r="H41" s="82">
        <f>VLOOKUP(G41,'Scoring ref'!$K$85:$L$87, 2, 0)</f>
        <v>3</v>
      </c>
      <c r="I41" s="76" t="s">
        <v>286</v>
      </c>
      <c r="J41" s="82">
        <f>VLOOKUP(I41,'Scoring ref'!$K$85:$L$87, 2, 0)</f>
        <v>3</v>
      </c>
      <c r="K41" s="76" t="s">
        <v>286</v>
      </c>
      <c r="L41" s="82">
        <f>VLOOKUP(K41,'Scoring ref'!$K$85:$L$87, 2, 0)</f>
        <v>3</v>
      </c>
      <c r="M41" s="76" t="s">
        <v>286</v>
      </c>
      <c r="N41" s="82">
        <f>VLOOKUP(M41,'Scoring ref'!$K$85:$L$87, 2, 0)</f>
        <v>3</v>
      </c>
      <c r="O41" s="39"/>
      <c r="P41" s="30"/>
    </row>
    <row r="42" spans="1:16" x14ac:dyDescent="0.2">
      <c r="A42" s="118"/>
      <c r="B42" s="36" t="s">
        <v>81</v>
      </c>
      <c r="C42" s="31" t="s">
        <v>82</v>
      </c>
      <c r="D42" s="59">
        <v>5</v>
      </c>
      <c r="E42" s="75" t="s">
        <v>330</v>
      </c>
      <c r="F42" s="83">
        <f>VLOOKUP(E42,'Scoring ref'!$B$93:$C$97, 2, 0)</f>
        <v>1</v>
      </c>
      <c r="G42" s="75" t="s">
        <v>330</v>
      </c>
      <c r="H42" s="83">
        <f>VLOOKUP(G42,'Scoring ref'!$B$93:$C$97, 2, 0)</f>
        <v>1</v>
      </c>
      <c r="I42" s="75" t="s">
        <v>330</v>
      </c>
      <c r="J42" s="83">
        <f>VLOOKUP(I42,'Scoring ref'!$B$93:$C$97, 2, 0)</f>
        <v>1</v>
      </c>
      <c r="K42" s="75" t="s">
        <v>62</v>
      </c>
      <c r="L42" s="83">
        <f>VLOOKUP(K42,'Scoring ref'!$B$93:$C$97, 2, 0)</f>
        <v>3</v>
      </c>
      <c r="M42" s="75" t="s">
        <v>62</v>
      </c>
      <c r="N42" s="83">
        <f>VLOOKUP(M42,'Scoring ref'!$B$93:$C$97, 2, 0)</f>
        <v>3</v>
      </c>
      <c r="O42" s="40"/>
      <c r="P42" s="31"/>
    </row>
    <row r="43" spans="1:16" x14ac:dyDescent="0.2">
      <c r="A43" s="119"/>
      <c r="B43" s="37" t="s">
        <v>83</v>
      </c>
      <c r="C43" s="32" t="s">
        <v>84</v>
      </c>
      <c r="D43" s="62">
        <v>5</v>
      </c>
      <c r="E43" s="77" t="s">
        <v>22</v>
      </c>
      <c r="F43" s="87">
        <f>VLOOKUP(E43,'Scoring ref'!$H$93:$I$94, 2, 0)</f>
        <v>5</v>
      </c>
      <c r="G43" s="77" t="s">
        <v>22</v>
      </c>
      <c r="H43" s="87">
        <f>VLOOKUP(G43,'Scoring ref'!$H$93:$I$94, 2, 0)</f>
        <v>5</v>
      </c>
      <c r="I43" s="77" t="s">
        <v>22</v>
      </c>
      <c r="J43" s="87">
        <f>VLOOKUP(I43,'Scoring ref'!$H$93:$I$94, 2, 0)</f>
        <v>5</v>
      </c>
      <c r="K43" s="77" t="s">
        <v>22</v>
      </c>
      <c r="L43" s="87">
        <f>VLOOKUP(K43,'Scoring ref'!$H$93:$I$94, 2, 0)</f>
        <v>5</v>
      </c>
      <c r="M43" s="77" t="s">
        <v>22</v>
      </c>
      <c r="N43" s="87">
        <f>VLOOKUP(M43,'Scoring ref'!$H$93:$I$94, 2, 0)</f>
        <v>5</v>
      </c>
      <c r="O43" s="41"/>
      <c r="P43" s="32"/>
    </row>
    <row r="44" spans="1:16" x14ac:dyDescent="0.2">
      <c r="A44" s="64"/>
      <c r="B44" s="65"/>
      <c r="C44" s="68" t="s">
        <v>338</v>
      </c>
      <c r="D44" s="70">
        <f>SUM(D38:D43)</f>
        <v>30</v>
      </c>
      <c r="E44" s="69"/>
      <c r="F44" s="85">
        <f>(5/$D44) * SUM(F38:F43)</f>
        <v>3.333333333333333</v>
      </c>
      <c r="G44" s="69"/>
      <c r="H44" s="85">
        <f>(5/$D44) * SUM(H38:H43)</f>
        <v>3.833333333333333</v>
      </c>
      <c r="I44" s="69"/>
      <c r="J44" s="85">
        <f>(5/$D44) * SUM(J38:J43)</f>
        <v>3</v>
      </c>
      <c r="K44" s="69"/>
      <c r="L44" s="85">
        <f>(5/$D44) * SUM(L38:L43)</f>
        <v>3.333333333333333</v>
      </c>
      <c r="M44" s="69"/>
      <c r="N44" s="85">
        <f>(5/$D44) * SUM(N38:N43)</f>
        <v>4.1666666666666661</v>
      </c>
      <c r="O44" s="67"/>
      <c r="P44" s="66"/>
    </row>
    <row r="45" spans="1:16" ht="30" x14ac:dyDescent="0.2">
      <c r="A45" s="116" t="s">
        <v>244</v>
      </c>
      <c r="B45" s="35" t="s">
        <v>135</v>
      </c>
      <c r="C45" s="29" t="s">
        <v>299</v>
      </c>
      <c r="D45" s="57">
        <v>5</v>
      </c>
      <c r="E45" s="78" t="s">
        <v>222</v>
      </c>
      <c r="F45" s="81">
        <f>VLOOKUP(E45,'Scoring ref'!$B$106:$C$109, 2, 0)</f>
        <v>2</v>
      </c>
      <c r="G45" s="78" t="s">
        <v>223</v>
      </c>
      <c r="H45" s="81">
        <f>VLOOKUP(G45,'Scoring ref'!$B$106:$C$109, 2, 0)</f>
        <v>3</v>
      </c>
      <c r="I45" s="78" t="s">
        <v>222</v>
      </c>
      <c r="J45" s="81">
        <f>VLOOKUP(I45,'Scoring ref'!$B$106:$C$109, 2, 0)</f>
        <v>2</v>
      </c>
      <c r="K45" s="78" t="s">
        <v>223</v>
      </c>
      <c r="L45" s="81">
        <f>VLOOKUP(K45,'Scoring ref'!$B$106:$C$109, 2, 0)</f>
        <v>3</v>
      </c>
      <c r="M45" s="78" t="s">
        <v>297</v>
      </c>
      <c r="N45" s="81">
        <f>VLOOKUP(M45,'Scoring ref'!$B$106:$C$109, 2, 0)</f>
        <v>5</v>
      </c>
      <c r="O45" s="38"/>
      <c r="P45" s="29"/>
    </row>
    <row r="46" spans="1:16" ht="30" x14ac:dyDescent="0.2">
      <c r="A46" s="118"/>
      <c r="B46" s="36" t="s">
        <v>136</v>
      </c>
      <c r="C46" s="30" t="s">
        <v>124</v>
      </c>
      <c r="D46" s="58">
        <v>5</v>
      </c>
      <c r="E46" s="76" t="s">
        <v>22</v>
      </c>
      <c r="F46" s="82">
        <f>VLOOKUP(E46,'Scoring ref'!$E$106:$F$107, 2, 0)</f>
        <v>1</v>
      </c>
      <c r="G46" s="76" t="s">
        <v>41</v>
      </c>
      <c r="H46" s="82">
        <f>VLOOKUP(G46,'Scoring ref'!$E$106:$F$107, 2, 0)</f>
        <v>5</v>
      </c>
      <c r="I46" s="76" t="s">
        <v>22</v>
      </c>
      <c r="J46" s="82">
        <f>VLOOKUP(I46,'Scoring ref'!$E$106:$F$107, 2, 0)</f>
        <v>1</v>
      </c>
      <c r="K46" s="76" t="s">
        <v>41</v>
      </c>
      <c r="L46" s="82">
        <f>VLOOKUP(K46,'Scoring ref'!$E$106:$F$107, 2, 0)</f>
        <v>5</v>
      </c>
      <c r="M46" s="76" t="s">
        <v>41</v>
      </c>
      <c r="N46" s="82">
        <f>VLOOKUP(M46,'Scoring ref'!$E$106:$F$107, 2, 0)</f>
        <v>5</v>
      </c>
      <c r="O46" s="39"/>
      <c r="P46" s="30"/>
    </row>
    <row r="47" spans="1:16" ht="24" x14ac:dyDescent="0.2">
      <c r="A47" s="118"/>
      <c r="B47" s="36" t="s">
        <v>137</v>
      </c>
      <c r="C47" s="31" t="s">
        <v>125</v>
      </c>
      <c r="D47" s="59">
        <v>5</v>
      </c>
      <c r="E47" s="75" t="s">
        <v>368</v>
      </c>
      <c r="F47" s="83">
        <f>VLOOKUP(E47,'Scoring ref'!$H$106:$I$107, 2, 0)</f>
        <v>3</v>
      </c>
      <c r="G47" s="75" t="s">
        <v>224</v>
      </c>
      <c r="H47" s="83">
        <f>VLOOKUP(G47,'Scoring ref'!$H$106:$I$107, 2, 0)</f>
        <v>5</v>
      </c>
      <c r="I47" s="75" t="s">
        <v>225</v>
      </c>
      <c r="J47" s="83">
        <v>1</v>
      </c>
      <c r="K47" s="75" t="s">
        <v>224</v>
      </c>
      <c r="L47" s="83">
        <f>VLOOKUP(K47,'Scoring ref'!$H$106:$I$107, 2, 0)</f>
        <v>5</v>
      </c>
      <c r="M47" s="75" t="s">
        <v>224</v>
      </c>
      <c r="N47" s="83">
        <f>VLOOKUP(M47,'Scoring ref'!$H$106:$I$107, 2, 0)</f>
        <v>5</v>
      </c>
      <c r="O47" s="40"/>
      <c r="P47" s="31"/>
    </row>
    <row r="48" spans="1:16" ht="30" x14ac:dyDescent="0.2">
      <c r="A48" s="118"/>
      <c r="B48" s="36" t="s">
        <v>138</v>
      </c>
      <c r="C48" s="30" t="s">
        <v>300</v>
      </c>
      <c r="D48" s="58">
        <v>5</v>
      </c>
      <c r="E48" s="76" t="s">
        <v>22</v>
      </c>
      <c r="F48" s="82">
        <f>VLOOKUP(E48,'Scoring ref'!$K$106:$L$107, 2, 0)</f>
        <v>5</v>
      </c>
      <c r="G48" s="76" t="s">
        <v>22</v>
      </c>
      <c r="H48" s="82">
        <f>VLOOKUP(G48,'Scoring ref'!$K$106:$L$107, 2, 0)</f>
        <v>5</v>
      </c>
      <c r="I48" s="76" t="s">
        <v>22</v>
      </c>
      <c r="J48" s="82">
        <f>VLOOKUP(I48,'Scoring ref'!$K$106:$L$107, 2, 0)</f>
        <v>5</v>
      </c>
      <c r="K48" s="76" t="s">
        <v>22</v>
      </c>
      <c r="L48" s="82">
        <f>VLOOKUP(K48,'Scoring ref'!$K$106:$L$107, 2, 0)</f>
        <v>5</v>
      </c>
      <c r="M48" s="76" t="s">
        <v>22</v>
      </c>
      <c r="N48" s="82">
        <f>VLOOKUP(M48,'Scoring ref'!$K$106:$L$107, 2, 0)</f>
        <v>5</v>
      </c>
      <c r="O48" s="39"/>
      <c r="P48" s="30"/>
    </row>
    <row r="49" spans="1:16" x14ac:dyDescent="0.2">
      <c r="A49" s="119"/>
      <c r="B49" s="37" t="s">
        <v>139</v>
      </c>
      <c r="C49" s="33" t="s">
        <v>126</v>
      </c>
      <c r="D49" s="60">
        <v>5</v>
      </c>
      <c r="E49" s="79" t="s">
        <v>22</v>
      </c>
      <c r="F49" s="88">
        <f>VLOOKUP(E49,'Scoring ref'!$N$106:$O$107, 2, 0)</f>
        <v>1</v>
      </c>
      <c r="G49" s="79" t="s">
        <v>22</v>
      </c>
      <c r="H49" s="88">
        <f>VLOOKUP(G49,'Scoring ref'!$N$106:$O$107, 2, 0)</f>
        <v>1</v>
      </c>
      <c r="I49" s="79" t="s">
        <v>22</v>
      </c>
      <c r="J49" s="88">
        <f>VLOOKUP(I49,'Scoring ref'!$N$106:$O$107, 2, 0)</f>
        <v>1</v>
      </c>
      <c r="K49" s="79" t="s">
        <v>22</v>
      </c>
      <c r="L49" s="88">
        <f>VLOOKUP(K49,'Scoring ref'!$N$106:$O$107, 2, 0)</f>
        <v>1</v>
      </c>
      <c r="M49" s="79" t="s">
        <v>22</v>
      </c>
      <c r="N49" s="88">
        <f>VLOOKUP(M49,'Scoring ref'!$N$106:$O$107, 2, 0)</f>
        <v>1</v>
      </c>
      <c r="O49" s="42"/>
      <c r="P49" s="33"/>
    </row>
    <row r="50" spans="1:16" x14ac:dyDescent="0.2">
      <c r="A50" s="64"/>
      <c r="B50" s="65"/>
      <c r="C50" s="68" t="s">
        <v>338</v>
      </c>
      <c r="D50" s="70">
        <f>SUM(D45:D49)</f>
        <v>25</v>
      </c>
      <c r="E50" s="69"/>
      <c r="F50" s="85">
        <f>(5/$D50) * SUM(F45:F49)</f>
        <v>2.4000000000000004</v>
      </c>
      <c r="G50" s="69"/>
      <c r="H50" s="85">
        <f>(5/$D50) * SUM(H45:H49)</f>
        <v>3.8000000000000003</v>
      </c>
      <c r="I50" s="69"/>
      <c r="J50" s="85">
        <f>(5/$D50) * SUM(J45:J49)</f>
        <v>2</v>
      </c>
      <c r="K50" s="69"/>
      <c r="L50" s="85">
        <f>(5/$D50) * SUM(L45:L49)</f>
        <v>3.8000000000000003</v>
      </c>
      <c r="M50" s="69"/>
      <c r="N50" s="85">
        <f>(5/$D50) * SUM(N45:N49)</f>
        <v>4.2</v>
      </c>
      <c r="O50" s="67"/>
      <c r="P50" s="66"/>
    </row>
    <row r="51" spans="1:16" x14ac:dyDescent="0.2">
      <c r="A51" s="116" t="s">
        <v>12</v>
      </c>
      <c r="B51" s="35" t="s">
        <v>101</v>
      </c>
      <c r="C51" s="34" t="s">
        <v>97</v>
      </c>
      <c r="D51" s="61">
        <v>5</v>
      </c>
      <c r="E51" s="74" t="s">
        <v>213</v>
      </c>
      <c r="F51" s="86">
        <f>VLOOKUP(E51,'Scoring ref'!$B$119:$C$122, 2, 0)</f>
        <v>3</v>
      </c>
      <c r="G51" s="74" t="s">
        <v>213</v>
      </c>
      <c r="H51" s="86">
        <f>VLOOKUP(G51,'Scoring ref'!$B$119:$C$122, 2, 0)</f>
        <v>3</v>
      </c>
      <c r="I51" s="74" t="s">
        <v>212</v>
      </c>
      <c r="J51" s="86">
        <f>VLOOKUP(I51,'Scoring ref'!$B$119:$C$122, 2, 0)</f>
        <v>2</v>
      </c>
      <c r="K51" s="74" t="s">
        <v>212</v>
      </c>
      <c r="L51" s="86">
        <f>VLOOKUP(K51,'Scoring ref'!$B$119:$C$122, 2, 0)</f>
        <v>2</v>
      </c>
      <c r="M51" s="74" t="s">
        <v>213</v>
      </c>
      <c r="N51" s="86">
        <f>VLOOKUP(M51,'Scoring ref'!$B$119:$C$122, 2, 0)</f>
        <v>3</v>
      </c>
      <c r="O51" s="43"/>
      <c r="P51" s="34"/>
    </row>
    <row r="52" spans="1:16" x14ac:dyDescent="0.2">
      <c r="A52" s="118"/>
      <c r="B52" s="36" t="s">
        <v>102</v>
      </c>
      <c r="C52" s="31" t="s">
        <v>98</v>
      </c>
      <c r="D52" s="59">
        <v>5</v>
      </c>
      <c r="E52" s="75" t="s">
        <v>215</v>
      </c>
      <c r="F52" s="83">
        <f>VLOOKUP(E52,'Scoring ref'!$E$119:$F$122, 2, 0)</f>
        <v>2</v>
      </c>
      <c r="G52" s="75" t="s">
        <v>215</v>
      </c>
      <c r="H52" s="83">
        <f>VLOOKUP(G52,'Scoring ref'!$E$119:$F$122, 2, 0)</f>
        <v>2</v>
      </c>
      <c r="I52" s="75" t="s">
        <v>215</v>
      </c>
      <c r="J52" s="83">
        <f>VLOOKUP(I52,'Scoring ref'!$E$119:$F$122, 2, 0)</f>
        <v>2</v>
      </c>
      <c r="K52" s="75" t="s">
        <v>215</v>
      </c>
      <c r="L52" s="83">
        <f>VLOOKUP(K52,'Scoring ref'!$E$119:$F$122, 2, 0)</f>
        <v>2</v>
      </c>
      <c r="M52" s="75" t="s">
        <v>215</v>
      </c>
      <c r="N52" s="83">
        <f>VLOOKUP(M52,'Scoring ref'!$E$119:$F$122, 2, 0)</f>
        <v>2</v>
      </c>
      <c r="O52" s="40"/>
      <c r="P52" s="31"/>
    </row>
    <row r="53" spans="1:16" ht="30" x14ac:dyDescent="0.2">
      <c r="A53" s="118"/>
      <c r="B53" s="36" t="s">
        <v>103</v>
      </c>
      <c r="C53" s="30" t="s">
        <v>287</v>
      </c>
      <c r="D53" s="58">
        <v>5</v>
      </c>
      <c r="E53" s="76" t="s">
        <v>41</v>
      </c>
      <c r="F53" s="82">
        <f>VLOOKUP(E53,'Scoring ref'!$H$119:$I$120, 2, 0)</f>
        <v>5</v>
      </c>
      <c r="G53" s="76" t="s">
        <v>41</v>
      </c>
      <c r="H53" s="82">
        <f>VLOOKUP(G53,'Scoring ref'!$H$119:$I$120, 2, 0)</f>
        <v>5</v>
      </c>
      <c r="I53" s="76" t="s">
        <v>41</v>
      </c>
      <c r="J53" s="82">
        <f>VLOOKUP(I53,'Scoring ref'!$H$119:$I$120, 2, 0)</f>
        <v>5</v>
      </c>
      <c r="K53" s="76" t="s">
        <v>41</v>
      </c>
      <c r="L53" s="82">
        <f>VLOOKUP(K53,'Scoring ref'!$H$119:$I$120, 2, 0)</f>
        <v>5</v>
      </c>
      <c r="M53" s="76" t="s">
        <v>41</v>
      </c>
      <c r="N53" s="82">
        <f>VLOOKUP(M53,'Scoring ref'!$H$119:$I$120, 2, 0)</f>
        <v>5</v>
      </c>
      <c r="O53" s="39"/>
      <c r="P53" s="30"/>
    </row>
    <row r="54" spans="1:16" ht="30" x14ac:dyDescent="0.2">
      <c r="A54" s="118"/>
      <c r="B54" s="36" t="s">
        <v>104</v>
      </c>
      <c r="C54" s="31" t="s">
        <v>99</v>
      </c>
      <c r="D54" s="59">
        <v>5</v>
      </c>
      <c r="E54" s="75" t="s">
        <v>220</v>
      </c>
      <c r="F54" s="83">
        <f>VLOOKUP(E54,'Scoring ref'!$K$119:$L$121, 2, 0)</f>
        <v>5</v>
      </c>
      <c r="G54" s="75" t="s">
        <v>220</v>
      </c>
      <c r="H54" s="83">
        <f>VLOOKUP(G54,'Scoring ref'!$K$119:$L$121, 2, 0)</f>
        <v>5</v>
      </c>
      <c r="I54" s="75" t="s">
        <v>220</v>
      </c>
      <c r="J54" s="83">
        <f>VLOOKUP(I54,'Scoring ref'!$K$119:$L$121, 2, 0)</f>
        <v>5</v>
      </c>
      <c r="K54" s="75" t="s">
        <v>220</v>
      </c>
      <c r="L54" s="83">
        <f>VLOOKUP(K54,'Scoring ref'!$K$119:$L$121, 2, 0)</f>
        <v>5</v>
      </c>
      <c r="M54" s="75" t="s">
        <v>220</v>
      </c>
      <c r="N54" s="83">
        <f>VLOOKUP(M54,'Scoring ref'!$K$119:$L$121, 2, 0)</f>
        <v>5</v>
      </c>
      <c r="O54" s="40"/>
      <c r="P54" s="31"/>
    </row>
    <row r="55" spans="1:16" ht="30" x14ac:dyDescent="0.2">
      <c r="A55" s="119"/>
      <c r="B55" s="37" t="s">
        <v>105</v>
      </c>
      <c r="C55" s="32" t="s">
        <v>100</v>
      </c>
      <c r="D55" s="62">
        <v>5</v>
      </c>
      <c r="E55" s="77" t="s">
        <v>220</v>
      </c>
      <c r="F55" s="87">
        <f>VLOOKUP(E55,'Scoring ref'!$N$119:$O$121, 2, 0)</f>
        <v>5</v>
      </c>
      <c r="G55" s="77" t="s">
        <v>220</v>
      </c>
      <c r="H55" s="87">
        <f>VLOOKUP(G55,'Scoring ref'!$N$119:$O$121, 2, 0)</f>
        <v>5</v>
      </c>
      <c r="I55" s="77" t="s">
        <v>220</v>
      </c>
      <c r="J55" s="87">
        <f>VLOOKUP(I55,'Scoring ref'!$N$119:$O$121, 2, 0)</f>
        <v>5</v>
      </c>
      <c r="K55" s="77" t="s">
        <v>220</v>
      </c>
      <c r="L55" s="87">
        <f>VLOOKUP(K55,'Scoring ref'!$N$119:$O$121, 2, 0)</f>
        <v>5</v>
      </c>
      <c r="M55" s="77" t="s">
        <v>220</v>
      </c>
      <c r="N55" s="87">
        <f>VLOOKUP(M55,'Scoring ref'!$N$119:$O$121, 2, 0)</f>
        <v>5</v>
      </c>
      <c r="O55" s="41"/>
      <c r="P55" s="32"/>
    </row>
    <row r="56" spans="1:16" x14ac:dyDescent="0.2">
      <c r="A56" s="64"/>
      <c r="B56" s="65"/>
      <c r="C56" s="68" t="s">
        <v>338</v>
      </c>
      <c r="D56" s="70">
        <f>SUM(D51:D55)</f>
        <v>25</v>
      </c>
      <c r="E56" s="69"/>
      <c r="F56" s="85">
        <f>(5/$D56) * SUM(F51:F55)</f>
        <v>4</v>
      </c>
      <c r="G56" s="69"/>
      <c r="H56" s="85">
        <f>(5/$D56) * SUM(H51:H55)</f>
        <v>4</v>
      </c>
      <c r="I56" s="69"/>
      <c r="J56" s="85">
        <f>(5/$D56) * SUM(J51:J55)</f>
        <v>3.8000000000000003</v>
      </c>
      <c r="K56" s="69"/>
      <c r="L56" s="85">
        <f>(5/$D56) * SUM(L51:L55)</f>
        <v>3.8000000000000003</v>
      </c>
      <c r="M56" s="69"/>
      <c r="N56" s="85">
        <f>(5/$D56) * SUM(N51:N55)</f>
        <v>4</v>
      </c>
      <c r="O56" s="67"/>
      <c r="P56" s="66"/>
    </row>
    <row r="57" spans="1:16" x14ac:dyDescent="0.2">
      <c r="A57" s="116" t="s">
        <v>63</v>
      </c>
      <c r="B57" s="35" t="s">
        <v>107</v>
      </c>
      <c r="C57" s="29" t="s">
        <v>266</v>
      </c>
      <c r="D57" s="57">
        <v>5</v>
      </c>
      <c r="E57" s="78" t="s">
        <v>205</v>
      </c>
      <c r="F57" s="81">
        <f>VLOOKUP(E57,'Scoring ref'!$B$131:$C$133, 2, 0)</f>
        <v>1</v>
      </c>
      <c r="G57" s="78" t="s">
        <v>207</v>
      </c>
      <c r="H57" s="81">
        <f>VLOOKUP(G57,'Scoring ref'!$B$131:$C$133, 2, 0)</f>
        <v>3</v>
      </c>
      <c r="I57" s="78" t="s">
        <v>207</v>
      </c>
      <c r="J57" s="81">
        <f>VLOOKUP(I57,'Scoring ref'!$B$131:$C$133, 2, 0)</f>
        <v>3</v>
      </c>
      <c r="K57" s="78" t="s">
        <v>207</v>
      </c>
      <c r="L57" s="81">
        <f>VLOOKUP(K57,'Scoring ref'!$B$131:$C$133, 2, 0)</f>
        <v>3</v>
      </c>
      <c r="M57" s="78" t="s">
        <v>207</v>
      </c>
      <c r="N57" s="81">
        <f>VLOOKUP(M57,'Scoring ref'!$B$131:$C$133, 2, 0)</f>
        <v>3</v>
      </c>
      <c r="O57" s="38"/>
      <c r="P57" s="29"/>
    </row>
    <row r="58" spans="1:16" x14ac:dyDescent="0.2">
      <c r="A58" s="117"/>
      <c r="B58" s="36" t="s">
        <v>108</v>
      </c>
      <c r="C58" s="30" t="s">
        <v>114</v>
      </c>
      <c r="D58" s="58">
        <v>5</v>
      </c>
      <c r="E58" s="76" t="s">
        <v>207</v>
      </c>
      <c r="F58" s="82">
        <f>VLOOKUP(E58,'Scoring ref'!$B$131:$C$133, 2, 0)</f>
        <v>3</v>
      </c>
      <c r="G58" s="76" t="s">
        <v>207</v>
      </c>
      <c r="H58" s="82">
        <f>VLOOKUP(G58,'Scoring ref'!$B$131:$C$133, 2, 0)</f>
        <v>3</v>
      </c>
      <c r="I58" s="76" t="s">
        <v>205</v>
      </c>
      <c r="J58" s="82">
        <f>VLOOKUP(I58,'Scoring ref'!$B$131:$C$133, 2, 0)</f>
        <v>1</v>
      </c>
      <c r="K58" s="76" t="s">
        <v>205</v>
      </c>
      <c r="L58" s="82">
        <f>VLOOKUP(K58,'Scoring ref'!$B$131:$C$133, 2, 0)</f>
        <v>1</v>
      </c>
      <c r="M58" s="76" t="s">
        <v>207</v>
      </c>
      <c r="N58" s="82">
        <f>VLOOKUP(M58,'Scoring ref'!$B$131:$C$133, 2, 0)</f>
        <v>3</v>
      </c>
      <c r="O58" s="39"/>
      <c r="P58" s="30"/>
    </row>
    <row r="59" spans="1:16" x14ac:dyDescent="0.2">
      <c r="A59" s="118"/>
      <c r="B59" s="36" t="s">
        <v>109</v>
      </c>
      <c r="C59" s="31" t="s">
        <v>115</v>
      </c>
      <c r="D59" s="59">
        <v>5</v>
      </c>
      <c r="E59" s="75" t="s">
        <v>205</v>
      </c>
      <c r="F59" s="83">
        <f>VLOOKUP(E59,'Scoring ref'!$B$131:$C$133, 2, 0)</f>
        <v>1</v>
      </c>
      <c r="G59" s="75" t="s">
        <v>207</v>
      </c>
      <c r="H59" s="83">
        <f>VLOOKUP(G59,'Scoring ref'!$B$131:$C$133, 2, 0)</f>
        <v>3</v>
      </c>
      <c r="I59" s="75" t="s">
        <v>205</v>
      </c>
      <c r="J59" s="83">
        <f>VLOOKUP(I59,'Scoring ref'!$B$131:$C$133, 2, 0)</f>
        <v>1</v>
      </c>
      <c r="K59" s="75" t="s">
        <v>205</v>
      </c>
      <c r="L59" s="83">
        <f>VLOOKUP(K59,'Scoring ref'!$B$131:$C$133, 2, 0)</f>
        <v>1</v>
      </c>
      <c r="M59" s="75" t="s">
        <v>207</v>
      </c>
      <c r="N59" s="83">
        <f>VLOOKUP(M59,'Scoring ref'!$B$131:$C$133, 2, 0)</f>
        <v>3</v>
      </c>
      <c r="O59" s="40"/>
      <c r="P59" s="31"/>
    </row>
    <row r="60" spans="1:16" x14ac:dyDescent="0.2">
      <c r="A60" s="118"/>
      <c r="B60" s="36" t="s">
        <v>110</v>
      </c>
      <c r="C60" s="30" t="s">
        <v>116</v>
      </c>
      <c r="D60" s="58">
        <v>5</v>
      </c>
      <c r="E60" s="76" t="s">
        <v>205</v>
      </c>
      <c r="F60" s="82">
        <f>VLOOKUP(E60,'Scoring ref'!$B$131:$C$133, 2, 0)</f>
        <v>1</v>
      </c>
      <c r="G60" s="76" t="s">
        <v>205</v>
      </c>
      <c r="H60" s="82">
        <f>VLOOKUP(G60,'Scoring ref'!$B$131:$C$133, 2, 0)</f>
        <v>1</v>
      </c>
      <c r="I60" s="76" t="s">
        <v>207</v>
      </c>
      <c r="J60" s="82">
        <f>VLOOKUP(I60,'Scoring ref'!$B$131:$C$133, 2, 0)</f>
        <v>3</v>
      </c>
      <c r="K60" s="76" t="s">
        <v>207</v>
      </c>
      <c r="L60" s="82">
        <f>VLOOKUP(K60,'Scoring ref'!$B$131:$C$133, 2, 0)</f>
        <v>3</v>
      </c>
      <c r="M60" s="76" t="s">
        <v>207</v>
      </c>
      <c r="N60" s="82">
        <f>VLOOKUP(M60,'Scoring ref'!$B$131:$C$133, 2, 0)</f>
        <v>3</v>
      </c>
      <c r="O60" s="39"/>
      <c r="P60" s="30"/>
    </row>
    <row r="61" spans="1:16" x14ac:dyDescent="0.2">
      <c r="A61" s="118"/>
      <c r="B61" s="36" t="s">
        <v>111</v>
      </c>
      <c r="C61" s="31" t="s">
        <v>117</v>
      </c>
      <c r="D61" s="59">
        <v>5</v>
      </c>
      <c r="E61" s="75" t="s">
        <v>205</v>
      </c>
      <c r="F61" s="83">
        <f>VLOOKUP(E61,'Scoring ref'!$B$131:$C$133, 2, 0)</f>
        <v>1</v>
      </c>
      <c r="G61" s="75" t="s">
        <v>207</v>
      </c>
      <c r="H61" s="83">
        <f>VLOOKUP(G61,'Scoring ref'!$B$131:$C$133, 2, 0)</f>
        <v>3</v>
      </c>
      <c r="I61" s="75" t="s">
        <v>207</v>
      </c>
      <c r="J61" s="83">
        <f>VLOOKUP(I61,'Scoring ref'!$B$131:$C$133, 2, 0)</f>
        <v>3</v>
      </c>
      <c r="K61" s="75" t="s">
        <v>207</v>
      </c>
      <c r="L61" s="83">
        <f>VLOOKUP(K61,'Scoring ref'!$B$131:$C$133, 2, 0)</f>
        <v>3</v>
      </c>
      <c r="M61" s="75" t="s">
        <v>207</v>
      </c>
      <c r="N61" s="83">
        <f>VLOOKUP(M61,'Scoring ref'!$B$131:$C$133, 2, 0)</f>
        <v>3</v>
      </c>
      <c r="O61" s="40"/>
      <c r="P61" s="31"/>
    </row>
    <row r="62" spans="1:16" x14ac:dyDescent="0.2">
      <c r="A62" s="118"/>
      <c r="B62" s="36" t="s">
        <v>112</v>
      </c>
      <c r="C62" s="30" t="s">
        <v>118</v>
      </c>
      <c r="D62" s="58">
        <v>5</v>
      </c>
      <c r="E62" s="76" t="s">
        <v>205</v>
      </c>
      <c r="F62" s="82">
        <f>VLOOKUP(E62,'Scoring ref'!$B$131:$C$133, 2, 0)</f>
        <v>1</v>
      </c>
      <c r="G62" s="76" t="s">
        <v>205</v>
      </c>
      <c r="H62" s="82">
        <f>VLOOKUP(G62,'Scoring ref'!$B$131:$C$133, 2, 0)</f>
        <v>1</v>
      </c>
      <c r="I62" s="76" t="s">
        <v>205</v>
      </c>
      <c r="J62" s="82">
        <f>VLOOKUP(I62,'Scoring ref'!$B$131:$C$133, 2, 0)</f>
        <v>1</v>
      </c>
      <c r="K62" s="76" t="s">
        <v>205</v>
      </c>
      <c r="L62" s="82">
        <f>VLOOKUP(K62,'Scoring ref'!$B$131:$C$133, 2, 0)</f>
        <v>1</v>
      </c>
      <c r="M62" s="76" t="s">
        <v>205</v>
      </c>
      <c r="N62" s="82">
        <f>VLOOKUP(M62,'Scoring ref'!$B$131:$C$133, 2, 0)</f>
        <v>1</v>
      </c>
      <c r="O62" s="39"/>
      <c r="P62" s="30"/>
    </row>
    <row r="63" spans="1:16" x14ac:dyDescent="0.2">
      <c r="A63" s="118"/>
      <c r="B63" s="36" t="s">
        <v>113</v>
      </c>
      <c r="C63" s="31" t="s">
        <v>119</v>
      </c>
      <c r="D63" s="59">
        <v>5</v>
      </c>
      <c r="E63" s="75" t="s">
        <v>207</v>
      </c>
      <c r="F63" s="83">
        <f>VLOOKUP(E63,'Scoring ref'!$B$131:$C$133, 2, 0)</f>
        <v>3</v>
      </c>
      <c r="G63" s="75" t="s">
        <v>207</v>
      </c>
      <c r="H63" s="83">
        <f>VLOOKUP(G63,'Scoring ref'!$B$131:$C$133, 2, 0)</f>
        <v>3</v>
      </c>
      <c r="I63" s="75" t="s">
        <v>205</v>
      </c>
      <c r="J63" s="83">
        <f>VLOOKUP(I63,'Scoring ref'!$B$131:$C$133, 2, 0)</f>
        <v>1</v>
      </c>
      <c r="K63" s="75" t="s">
        <v>205</v>
      </c>
      <c r="L63" s="83">
        <f>VLOOKUP(K63,'Scoring ref'!$B$131:$C$133, 2, 0)</f>
        <v>1</v>
      </c>
      <c r="M63" s="75" t="s">
        <v>207</v>
      </c>
      <c r="N63" s="83">
        <f>VLOOKUP(M63,'Scoring ref'!$B$131:$C$133, 2, 0)</f>
        <v>3</v>
      </c>
      <c r="O63" s="40"/>
      <c r="P63" s="31"/>
    </row>
    <row r="64" spans="1:16" x14ac:dyDescent="0.2">
      <c r="A64" s="118"/>
      <c r="B64" s="36" t="s">
        <v>161</v>
      </c>
      <c r="C64" s="30" t="s">
        <v>120</v>
      </c>
      <c r="D64" s="58">
        <v>5</v>
      </c>
      <c r="E64" s="76" t="s">
        <v>205</v>
      </c>
      <c r="F64" s="82">
        <f>VLOOKUP(E64,'Scoring ref'!$B$131:$C$133, 2, 0)</f>
        <v>1</v>
      </c>
      <c r="G64" s="76" t="s">
        <v>205</v>
      </c>
      <c r="H64" s="82">
        <f>VLOOKUP(G64,'Scoring ref'!$B$131:$C$133, 2, 0)</f>
        <v>1</v>
      </c>
      <c r="I64" s="76" t="s">
        <v>205</v>
      </c>
      <c r="J64" s="82">
        <f>VLOOKUP(I64,'Scoring ref'!$B$131:$C$133, 2, 0)</f>
        <v>1</v>
      </c>
      <c r="K64" s="76" t="s">
        <v>205</v>
      </c>
      <c r="L64" s="82">
        <f>VLOOKUP(K64,'Scoring ref'!$B$131:$C$133, 2, 0)</f>
        <v>1</v>
      </c>
      <c r="M64" s="76" t="s">
        <v>205</v>
      </c>
      <c r="N64" s="82">
        <f>VLOOKUP(M64,'Scoring ref'!$B$131:$C$133, 2, 0)</f>
        <v>1</v>
      </c>
      <c r="O64" s="39"/>
      <c r="P64" s="30"/>
    </row>
    <row r="65" spans="1:16" x14ac:dyDescent="0.2">
      <c r="A65" s="118"/>
      <c r="B65" s="36" t="s">
        <v>162</v>
      </c>
      <c r="C65" s="31" t="s">
        <v>121</v>
      </c>
      <c r="D65" s="59">
        <v>5</v>
      </c>
      <c r="E65" s="75" t="s">
        <v>205</v>
      </c>
      <c r="F65" s="83">
        <f>VLOOKUP(E65,'Scoring ref'!$B$131:$C$133, 2, 0)</f>
        <v>1</v>
      </c>
      <c r="G65" s="75" t="s">
        <v>205</v>
      </c>
      <c r="H65" s="83">
        <f>VLOOKUP(G65,'Scoring ref'!$B$131:$C$133, 2, 0)</f>
        <v>1</v>
      </c>
      <c r="I65" s="75" t="s">
        <v>205</v>
      </c>
      <c r="J65" s="83">
        <f>VLOOKUP(I65,'Scoring ref'!$B$131:$C$133, 2, 0)</f>
        <v>1</v>
      </c>
      <c r="K65" s="75" t="s">
        <v>205</v>
      </c>
      <c r="L65" s="83">
        <f>VLOOKUP(K65,'Scoring ref'!$B$131:$C$133, 2, 0)</f>
        <v>1</v>
      </c>
      <c r="M65" s="75" t="s">
        <v>205</v>
      </c>
      <c r="N65" s="83">
        <f>VLOOKUP(M65,'Scoring ref'!$B$131:$C$133, 2, 0)</f>
        <v>1</v>
      </c>
      <c r="O65" s="40"/>
      <c r="P65" s="31"/>
    </row>
    <row r="66" spans="1:16" x14ac:dyDescent="0.2">
      <c r="A66" s="118"/>
      <c r="B66" s="36" t="s">
        <v>163</v>
      </c>
      <c r="C66" s="30" t="s">
        <v>122</v>
      </c>
      <c r="D66" s="58">
        <v>5</v>
      </c>
      <c r="E66" s="76" t="s">
        <v>207</v>
      </c>
      <c r="F66" s="82">
        <f>VLOOKUP(E66,'Scoring ref'!$B$131:$C$133, 2, 0)</f>
        <v>3</v>
      </c>
      <c r="G66" s="76" t="s">
        <v>207</v>
      </c>
      <c r="H66" s="82">
        <f>VLOOKUP(G66,'Scoring ref'!$B$131:$C$133, 2, 0)</f>
        <v>3</v>
      </c>
      <c r="I66" s="76" t="s">
        <v>205</v>
      </c>
      <c r="J66" s="82">
        <f>VLOOKUP(I66,'Scoring ref'!$B$131:$C$133, 2, 0)</f>
        <v>1</v>
      </c>
      <c r="K66" s="76" t="s">
        <v>205</v>
      </c>
      <c r="L66" s="82">
        <f>VLOOKUP(K66,'Scoring ref'!$B$131:$C$133, 2, 0)</f>
        <v>1</v>
      </c>
      <c r="M66" s="76" t="s">
        <v>207</v>
      </c>
      <c r="N66" s="82">
        <f>VLOOKUP(M66,'Scoring ref'!$B$131:$C$133, 2, 0)</f>
        <v>3</v>
      </c>
      <c r="O66" s="39"/>
      <c r="P66" s="30"/>
    </row>
    <row r="67" spans="1:16" x14ac:dyDescent="0.2">
      <c r="A67" s="119"/>
      <c r="B67" s="37" t="s">
        <v>265</v>
      </c>
      <c r="C67" s="33" t="s">
        <v>123</v>
      </c>
      <c r="D67" s="60">
        <v>5</v>
      </c>
      <c r="E67" s="79" t="s">
        <v>205</v>
      </c>
      <c r="F67" s="88">
        <f>VLOOKUP(E67,'Scoring ref'!$B$131:$C$133, 2, 0)</f>
        <v>1</v>
      </c>
      <c r="G67" s="79" t="s">
        <v>205</v>
      </c>
      <c r="H67" s="88">
        <f>VLOOKUP(G67,'Scoring ref'!$B$131:$C$133, 2, 0)</f>
        <v>1</v>
      </c>
      <c r="I67" s="79" t="s">
        <v>205</v>
      </c>
      <c r="J67" s="88">
        <f>VLOOKUP(I67,'Scoring ref'!$B$131:$C$133, 2, 0)</f>
        <v>1</v>
      </c>
      <c r="K67" s="79" t="s">
        <v>205</v>
      </c>
      <c r="L67" s="88">
        <f>VLOOKUP(K67,'Scoring ref'!$B$131:$C$133, 2, 0)</f>
        <v>1</v>
      </c>
      <c r="M67" s="79" t="s">
        <v>205</v>
      </c>
      <c r="N67" s="88">
        <f>VLOOKUP(M67,'Scoring ref'!$B$131:$C$133, 2, 0)</f>
        <v>1</v>
      </c>
      <c r="O67" s="42"/>
      <c r="P67" s="33"/>
    </row>
    <row r="68" spans="1:16" x14ac:dyDescent="0.2">
      <c r="A68" s="64"/>
      <c r="B68" s="65"/>
      <c r="C68" s="68" t="s">
        <v>338</v>
      </c>
      <c r="D68" s="70">
        <f>SUM(D57:D67)</f>
        <v>55</v>
      </c>
      <c r="E68" s="69"/>
      <c r="F68" s="85">
        <f>(5/$D68) * SUM(F57:F67)</f>
        <v>1.5454545454545454</v>
      </c>
      <c r="G68" s="69"/>
      <c r="H68" s="85">
        <f>(5/$D68) * SUM(H57:H67)</f>
        <v>2.0909090909090908</v>
      </c>
      <c r="I68" s="69"/>
      <c r="J68" s="85">
        <f>(5/$D68) * SUM(J57:J67)</f>
        <v>1.5454545454545454</v>
      </c>
      <c r="K68" s="69"/>
      <c r="L68" s="85">
        <f>(5/$D68) * SUM(L57:L67)</f>
        <v>1.5454545454545454</v>
      </c>
      <c r="M68" s="69"/>
      <c r="N68" s="85">
        <f>(5/$D68) * SUM(N57:N67)</f>
        <v>2.2727272727272729</v>
      </c>
      <c r="O68" s="67"/>
      <c r="P68" s="66"/>
    </row>
    <row r="69" spans="1:16" x14ac:dyDescent="0.2">
      <c r="A69" s="120" t="s">
        <v>246</v>
      </c>
      <c r="B69" s="35" t="s">
        <v>312</v>
      </c>
      <c r="C69" s="34" t="s">
        <v>160</v>
      </c>
      <c r="D69" s="61">
        <v>5</v>
      </c>
      <c r="E69" s="74" t="s">
        <v>361</v>
      </c>
      <c r="F69" s="86">
        <f>VLOOKUP(E69,'Scoring ref'!$B$143:$C$146, 2, 0)</f>
        <v>2</v>
      </c>
      <c r="G69" s="74" t="s">
        <v>232</v>
      </c>
      <c r="H69" s="86">
        <f>VLOOKUP(G69,'Scoring ref'!$B$143:$C$146, 2, 0)</f>
        <v>5</v>
      </c>
      <c r="I69" s="74" t="s">
        <v>232</v>
      </c>
      <c r="J69" s="86">
        <f>VLOOKUP(I69,'Scoring ref'!$B$143:$C$146, 2, 0)</f>
        <v>5</v>
      </c>
      <c r="K69" s="74" t="s">
        <v>232</v>
      </c>
      <c r="L69" s="86">
        <f>VLOOKUP(K69,'Scoring ref'!$B$143:$C$146, 2, 0)</f>
        <v>5</v>
      </c>
      <c r="M69" s="74" t="s">
        <v>232</v>
      </c>
      <c r="N69" s="86">
        <f>VLOOKUP(M69,'Scoring ref'!$B$143:$C$146, 2, 0)</f>
        <v>5</v>
      </c>
      <c r="O69" s="43"/>
      <c r="P69" s="34"/>
    </row>
    <row r="70" spans="1:16" x14ac:dyDescent="0.2">
      <c r="A70" s="121"/>
      <c r="B70" s="36" t="s">
        <v>313</v>
      </c>
      <c r="C70" s="31" t="s">
        <v>106</v>
      </c>
      <c r="D70" s="59">
        <v>5</v>
      </c>
      <c r="E70" s="75" t="s">
        <v>206</v>
      </c>
      <c r="F70" s="83">
        <f>VLOOKUP(E70,'Scoring ref'!$E$143:$F$145, 2, 0)</f>
        <v>5</v>
      </c>
      <c r="G70" s="75" t="s">
        <v>206</v>
      </c>
      <c r="H70" s="83">
        <f>VLOOKUP(G70,'Scoring ref'!$E$143:$F$145, 2, 0)</f>
        <v>5</v>
      </c>
      <c r="I70" s="75" t="s">
        <v>206</v>
      </c>
      <c r="J70" s="83">
        <f>VLOOKUP(I70,'Scoring ref'!$E$143:$F$145, 2, 0)</f>
        <v>5</v>
      </c>
      <c r="K70" s="75" t="s">
        <v>206</v>
      </c>
      <c r="L70" s="83">
        <f>VLOOKUP(K70,'Scoring ref'!$E$143:$F$145, 2, 0)</f>
        <v>5</v>
      </c>
      <c r="M70" s="75" t="s">
        <v>206</v>
      </c>
      <c r="N70" s="83">
        <f>VLOOKUP(M70,'Scoring ref'!$E$143:$F$145, 2, 0)</f>
        <v>5</v>
      </c>
      <c r="O70" s="40"/>
      <c r="P70" s="31"/>
    </row>
    <row r="71" spans="1:16" x14ac:dyDescent="0.2">
      <c r="A71" s="121"/>
      <c r="B71" s="36" t="s">
        <v>314</v>
      </c>
      <c r="C71" s="30" t="s">
        <v>159</v>
      </c>
      <c r="D71" s="58">
        <v>5</v>
      </c>
      <c r="E71" s="76" t="s">
        <v>233</v>
      </c>
      <c r="F71" s="82">
        <f>VLOOKUP(E71,'Scoring ref'!$H$143:$I$145, 2, 0)</f>
        <v>5</v>
      </c>
      <c r="G71" s="76" t="s">
        <v>233</v>
      </c>
      <c r="H71" s="82">
        <f>VLOOKUP(G71,'Scoring ref'!$H$143:$I$145, 2, 0)</f>
        <v>5</v>
      </c>
      <c r="I71" s="76" t="s">
        <v>233</v>
      </c>
      <c r="J71" s="82">
        <f>VLOOKUP(I71,'Scoring ref'!$H$143:$I$145, 2, 0)</f>
        <v>5</v>
      </c>
      <c r="K71" s="76" t="s">
        <v>233</v>
      </c>
      <c r="L71" s="82">
        <f>VLOOKUP(K71,'Scoring ref'!$H$143:$I$145, 2, 0)</f>
        <v>5</v>
      </c>
      <c r="M71" s="76" t="s">
        <v>233</v>
      </c>
      <c r="N71" s="82">
        <f>VLOOKUP(M71,'Scoring ref'!$H$143:$I$145, 2, 0)</f>
        <v>5</v>
      </c>
      <c r="O71" s="39"/>
      <c r="P71" s="30"/>
    </row>
    <row r="72" spans="1:16" ht="36" x14ac:dyDescent="0.2">
      <c r="A72" s="121"/>
      <c r="B72" s="36" t="s">
        <v>315</v>
      </c>
      <c r="C72" s="31" t="s">
        <v>158</v>
      </c>
      <c r="D72" s="59">
        <v>5</v>
      </c>
      <c r="E72" s="75" t="s">
        <v>288</v>
      </c>
      <c r="F72" s="83">
        <f>VLOOKUP(E72,'Scoring ref'!$K$143:$L$147, 2, 0)</f>
        <v>1</v>
      </c>
      <c r="G72" s="75" t="s">
        <v>291</v>
      </c>
      <c r="H72" s="83">
        <f>VLOOKUP(G72,'Scoring ref'!$K$143:$L$147, 2, 0)</f>
        <v>4</v>
      </c>
      <c r="I72" s="75" t="s">
        <v>288</v>
      </c>
      <c r="J72" s="83">
        <f>VLOOKUP(I72,'Scoring ref'!$K$143:$L$147, 2, 0)</f>
        <v>1</v>
      </c>
      <c r="K72" s="75" t="s">
        <v>291</v>
      </c>
      <c r="L72" s="83">
        <f>VLOOKUP(K72,'Scoring ref'!$K$143:$L$147, 2, 0)</f>
        <v>4</v>
      </c>
      <c r="M72" s="75" t="s">
        <v>291</v>
      </c>
      <c r="N72" s="83">
        <f>VLOOKUP(M72,'Scoring ref'!$K$143:$L$147, 2, 0)</f>
        <v>4</v>
      </c>
      <c r="O72" s="40"/>
      <c r="P72" s="31"/>
    </row>
    <row r="73" spans="1:16" x14ac:dyDescent="0.2">
      <c r="A73" s="122"/>
      <c r="B73" s="37" t="s">
        <v>316</v>
      </c>
      <c r="C73" s="32" t="s">
        <v>157</v>
      </c>
      <c r="D73" s="62">
        <v>5</v>
      </c>
      <c r="E73" s="77" t="s">
        <v>237</v>
      </c>
      <c r="F73" s="87">
        <f>VLOOKUP(E73,'Scoring ref'!$N$143:$O$147, 2, 0)</f>
        <v>4</v>
      </c>
      <c r="G73" s="77" t="s">
        <v>237</v>
      </c>
      <c r="H73" s="87">
        <f>VLOOKUP(G73,'Scoring ref'!$N$143:$O$147, 2, 0)</f>
        <v>4</v>
      </c>
      <c r="I73" s="77" t="s">
        <v>237</v>
      </c>
      <c r="J73" s="87">
        <f>VLOOKUP(I73,'Scoring ref'!$N$143:$O$147, 2, 0)</f>
        <v>4</v>
      </c>
      <c r="K73" s="77" t="s">
        <v>237</v>
      </c>
      <c r="L73" s="87">
        <f>VLOOKUP(K73,'Scoring ref'!$N$143:$O$147, 2, 0)</f>
        <v>4</v>
      </c>
      <c r="M73" s="77" t="s">
        <v>237</v>
      </c>
      <c r="N73" s="87">
        <f>VLOOKUP(M73,'Scoring ref'!$N$143:$O$147, 2, 0)</f>
        <v>4</v>
      </c>
      <c r="O73" s="41"/>
      <c r="P73" s="32"/>
    </row>
    <row r="74" spans="1:16" x14ac:dyDescent="0.2">
      <c r="A74" s="64"/>
      <c r="B74" s="65"/>
      <c r="C74" s="68" t="s">
        <v>338</v>
      </c>
      <c r="D74" s="70">
        <f>SUM(D69:D73)</f>
        <v>25</v>
      </c>
      <c r="E74" s="69"/>
      <c r="F74" s="85">
        <f>(5/$D74) * SUM(F69:F73)</f>
        <v>3.4000000000000004</v>
      </c>
      <c r="G74" s="69"/>
      <c r="H74" s="85">
        <f>(5/$D74) * SUM(H69:H73)</f>
        <v>4.6000000000000005</v>
      </c>
      <c r="I74" s="69"/>
      <c r="J74" s="85">
        <f>(5/$D74) * SUM(J69:J73)</f>
        <v>4</v>
      </c>
      <c r="K74" s="69"/>
      <c r="L74" s="85">
        <f>(5/$D74) * SUM(L69:L73)</f>
        <v>4.6000000000000005</v>
      </c>
      <c r="M74" s="69"/>
      <c r="N74" s="85">
        <f>(5/$D74) * SUM(N69:N73)</f>
        <v>4.6000000000000005</v>
      </c>
      <c r="O74" s="67"/>
      <c r="P74" s="66"/>
    </row>
    <row r="75" spans="1:16" x14ac:dyDescent="0.2">
      <c r="F75" s="2"/>
      <c r="H75" s="2"/>
      <c r="J75" s="2"/>
      <c r="L75" s="2"/>
      <c r="N75" s="2"/>
    </row>
    <row r="76" spans="1:16" x14ac:dyDescent="0.2">
      <c r="F76" s="2"/>
      <c r="H76" s="2"/>
      <c r="J76" s="2"/>
      <c r="L76" s="2"/>
      <c r="N76" s="2"/>
    </row>
    <row r="77" spans="1:16" x14ac:dyDescent="0.2">
      <c r="F77" s="2"/>
      <c r="H77" s="2"/>
      <c r="J77" s="2"/>
      <c r="L77" s="2"/>
      <c r="N77" s="2"/>
    </row>
    <row r="78" spans="1:16" x14ac:dyDescent="0.2">
      <c r="F78" s="2"/>
      <c r="H78" s="2"/>
      <c r="J78" s="2"/>
      <c r="L78" s="2"/>
      <c r="N78" s="2"/>
    </row>
    <row r="79" spans="1:16" x14ac:dyDescent="0.2">
      <c r="F79" s="2"/>
      <c r="H79" s="2"/>
      <c r="J79" s="2"/>
      <c r="L79" s="2"/>
      <c r="N79" s="2"/>
    </row>
    <row r="80" spans="1:16" x14ac:dyDescent="0.2">
      <c r="F80" s="2"/>
      <c r="H80" s="2"/>
      <c r="J80" s="2"/>
      <c r="L80" s="2"/>
      <c r="N80" s="2"/>
    </row>
    <row r="81" spans="6:14" x14ac:dyDescent="0.2">
      <c r="F81" s="2"/>
      <c r="H81" s="2"/>
      <c r="J81" s="2"/>
      <c r="L81" s="2"/>
      <c r="N81" s="2"/>
    </row>
    <row r="82" spans="6:14" x14ac:dyDescent="0.2">
      <c r="F82" s="2"/>
      <c r="H82" s="2"/>
      <c r="J82" s="2"/>
      <c r="L82" s="2"/>
      <c r="N82" s="2"/>
    </row>
    <row r="83" spans="6:14" x14ac:dyDescent="0.2">
      <c r="F83" s="2"/>
      <c r="H83" s="2"/>
      <c r="J83" s="2"/>
      <c r="L83" s="2"/>
      <c r="N83" s="2"/>
    </row>
    <row r="84" spans="6:14" x14ac:dyDescent="0.2">
      <c r="F84" s="2"/>
      <c r="H84" s="2"/>
      <c r="J84" s="2"/>
      <c r="L84" s="2"/>
      <c r="N84" s="2"/>
    </row>
    <row r="85" spans="6:14" x14ac:dyDescent="0.2">
      <c r="F85" s="2"/>
      <c r="H85" s="2"/>
      <c r="J85" s="2"/>
      <c r="L85" s="2"/>
      <c r="N85" s="2"/>
    </row>
    <row r="86" spans="6:14" x14ac:dyDescent="0.2">
      <c r="F86" s="2"/>
      <c r="H86" s="2"/>
      <c r="J86" s="2"/>
      <c r="L86" s="2"/>
      <c r="N86" s="2"/>
    </row>
    <row r="87" spans="6:14" x14ac:dyDescent="0.2">
      <c r="F87" s="2"/>
      <c r="H87" s="2"/>
      <c r="J87" s="2"/>
      <c r="L87" s="2"/>
      <c r="N87" s="2"/>
    </row>
    <row r="88" spans="6:14" x14ac:dyDescent="0.2">
      <c r="F88" s="2"/>
      <c r="H88" s="2"/>
      <c r="J88" s="2"/>
      <c r="L88" s="2"/>
      <c r="N88" s="2"/>
    </row>
    <row r="89" spans="6:14" x14ac:dyDescent="0.2">
      <c r="F89" s="2"/>
      <c r="H89" s="2"/>
      <c r="J89" s="2"/>
      <c r="L89" s="2"/>
      <c r="N89" s="2"/>
    </row>
    <row r="90" spans="6:14" x14ac:dyDescent="0.2">
      <c r="F90" s="2"/>
      <c r="H90" s="2"/>
      <c r="J90" s="2"/>
      <c r="L90" s="2"/>
      <c r="N90" s="2"/>
    </row>
    <row r="91" spans="6:14" x14ac:dyDescent="0.2">
      <c r="F91" s="2"/>
      <c r="H91" s="2"/>
      <c r="J91" s="2"/>
      <c r="L91" s="2"/>
      <c r="N91" s="2"/>
    </row>
    <row r="92" spans="6:14" x14ac:dyDescent="0.2">
      <c r="F92" s="2"/>
      <c r="H92" s="2"/>
      <c r="J92" s="2"/>
      <c r="L92" s="2"/>
      <c r="N92" s="2"/>
    </row>
    <row r="93" spans="6:14" x14ac:dyDescent="0.2">
      <c r="F93" s="2"/>
      <c r="H93" s="2"/>
      <c r="J93" s="2"/>
      <c r="L93" s="2"/>
      <c r="N93" s="2"/>
    </row>
    <row r="94" spans="6:14" x14ac:dyDescent="0.2">
      <c r="F94" s="2"/>
      <c r="H94" s="2"/>
      <c r="J94" s="2"/>
      <c r="L94" s="2"/>
      <c r="N94" s="2"/>
    </row>
    <row r="95" spans="6:14" x14ac:dyDescent="0.2">
      <c r="F95" s="2"/>
      <c r="H95" s="2"/>
      <c r="J95" s="2"/>
      <c r="L95" s="2"/>
      <c r="N95" s="2"/>
    </row>
    <row r="96" spans="6:14" x14ac:dyDescent="0.2">
      <c r="F96" s="2"/>
      <c r="H96" s="2"/>
      <c r="J96" s="2"/>
      <c r="L96" s="2"/>
      <c r="N96" s="2"/>
    </row>
    <row r="97" spans="6:14" x14ac:dyDescent="0.2">
      <c r="F97" s="2"/>
      <c r="H97" s="2"/>
      <c r="J97" s="2"/>
      <c r="L97" s="2"/>
      <c r="N97" s="2"/>
    </row>
    <row r="98" spans="6:14" x14ac:dyDescent="0.2">
      <c r="F98" s="2"/>
      <c r="H98" s="2"/>
      <c r="J98" s="2"/>
      <c r="L98" s="2"/>
      <c r="N98" s="2"/>
    </row>
    <row r="99" spans="6:14" x14ac:dyDescent="0.2">
      <c r="F99" s="2"/>
      <c r="H99" s="2"/>
      <c r="J99" s="2"/>
      <c r="L99" s="2"/>
      <c r="N99" s="2"/>
    </row>
    <row r="100" spans="6:14" x14ac:dyDescent="0.2">
      <c r="F100" s="2"/>
      <c r="H100" s="2"/>
      <c r="J100" s="2"/>
      <c r="L100" s="2"/>
      <c r="N100" s="2"/>
    </row>
    <row r="101" spans="6:14" x14ac:dyDescent="0.2">
      <c r="F101" s="2"/>
      <c r="H101" s="2"/>
      <c r="J101" s="2"/>
      <c r="L101" s="2"/>
      <c r="N101" s="2"/>
    </row>
    <row r="102" spans="6:14" x14ac:dyDescent="0.2">
      <c r="F102" s="2"/>
      <c r="H102" s="2"/>
      <c r="J102" s="2"/>
      <c r="L102" s="2"/>
      <c r="N102" s="2"/>
    </row>
    <row r="103" spans="6:14" x14ac:dyDescent="0.2">
      <c r="F103" s="2"/>
      <c r="H103" s="2"/>
      <c r="J103" s="2"/>
      <c r="L103" s="2"/>
      <c r="N103" s="2"/>
    </row>
    <row r="104" spans="6:14" x14ac:dyDescent="0.2">
      <c r="F104" s="2"/>
      <c r="H104" s="2"/>
      <c r="J104" s="2"/>
      <c r="L104" s="2"/>
      <c r="N104" s="2"/>
    </row>
    <row r="105" spans="6:14" x14ac:dyDescent="0.2">
      <c r="F105" s="2"/>
      <c r="H105" s="2"/>
      <c r="J105" s="2"/>
      <c r="L105" s="2"/>
      <c r="N105" s="2"/>
    </row>
    <row r="106" spans="6:14" x14ac:dyDescent="0.2">
      <c r="F106" s="2"/>
      <c r="H106" s="2"/>
      <c r="J106" s="2"/>
      <c r="L106" s="2"/>
      <c r="N106" s="2"/>
    </row>
    <row r="107" spans="6:14" x14ac:dyDescent="0.2">
      <c r="F107" s="2"/>
      <c r="H107" s="2"/>
      <c r="J107" s="2"/>
      <c r="L107" s="2"/>
      <c r="N107" s="2"/>
    </row>
    <row r="108" spans="6:14" x14ac:dyDescent="0.2">
      <c r="F108" s="2"/>
      <c r="H108" s="2"/>
      <c r="J108" s="2"/>
      <c r="L108" s="2"/>
      <c r="N108" s="2"/>
    </row>
    <row r="109" spans="6:14" x14ac:dyDescent="0.2">
      <c r="F109" s="2"/>
      <c r="H109" s="2"/>
      <c r="J109" s="2"/>
      <c r="L109" s="2"/>
      <c r="N109" s="2"/>
    </row>
    <row r="110" spans="6:14" x14ac:dyDescent="0.2">
      <c r="F110" s="2"/>
      <c r="H110" s="2"/>
      <c r="J110" s="2"/>
      <c r="L110" s="2"/>
      <c r="N110" s="2"/>
    </row>
    <row r="111" spans="6:14" x14ac:dyDescent="0.2">
      <c r="F111" s="2"/>
      <c r="H111" s="2"/>
      <c r="J111" s="2"/>
      <c r="L111" s="2"/>
      <c r="N111" s="2"/>
    </row>
    <row r="112" spans="6:14" x14ac:dyDescent="0.2">
      <c r="F112" s="2"/>
      <c r="H112" s="2"/>
      <c r="J112" s="2"/>
      <c r="L112" s="2"/>
      <c r="N112" s="2"/>
    </row>
    <row r="113" spans="6:14" x14ac:dyDescent="0.2">
      <c r="F113" s="2"/>
      <c r="H113" s="2"/>
      <c r="J113" s="2"/>
      <c r="L113" s="2"/>
      <c r="N113" s="2"/>
    </row>
    <row r="114" spans="6:14" x14ac:dyDescent="0.2">
      <c r="F114" s="2"/>
      <c r="H114" s="2"/>
      <c r="J114" s="2"/>
      <c r="L114" s="2"/>
      <c r="N114" s="2"/>
    </row>
    <row r="115" spans="6:14" x14ac:dyDescent="0.2">
      <c r="F115" s="2"/>
      <c r="H115" s="2"/>
      <c r="J115" s="2"/>
      <c r="L115" s="2"/>
      <c r="N115" s="2"/>
    </row>
    <row r="116" spans="6:14" x14ac:dyDescent="0.2">
      <c r="F116" s="2"/>
      <c r="H116" s="2"/>
      <c r="J116" s="2"/>
      <c r="L116" s="2"/>
      <c r="N116" s="2"/>
    </row>
    <row r="117" spans="6:14" x14ac:dyDescent="0.2">
      <c r="F117" s="2"/>
      <c r="H117" s="2"/>
      <c r="J117" s="2"/>
      <c r="L117" s="2"/>
      <c r="N117" s="2"/>
    </row>
    <row r="118" spans="6:14" x14ac:dyDescent="0.2">
      <c r="F118" s="2"/>
      <c r="H118" s="2"/>
      <c r="J118" s="2"/>
      <c r="L118" s="2"/>
      <c r="N118" s="2"/>
    </row>
    <row r="119" spans="6:14" x14ac:dyDescent="0.2">
      <c r="F119" s="2"/>
      <c r="H119" s="2"/>
      <c r="J119" s="2"/>
      <c r="L119" s="2"/>
      <c r="N119" s="2"/>
    </row>
    <row r="120" spans="6:14" x14ac:dyDescent="0.2">
      <c r="F120" s="2"/>
      <c r="H120" s="2"/>
      <c r="J120" s="2"/>
      <c r="L120" s="2"/>
      <c r="N120" s="2"/>
    </row>
    <row r="121" spans="6:14" x14ac:dyDescent="0.2">
      <c r="F121" s="2"/>
      <c r="H121" s="2"/>
      <c r="J121" s="2"/>
      <c r="L121" s="2"/>
      <c r="N121" s="2"/>
    </row>
    <row r="122" spans="6:14" x14ac:dyDescent="0.2">
      <c r="F122" s="2"/>
      <c r="H122" s="2"/>
      <c r="J122" s="2"/>
      <c r="L122" s="2"/>
      <c r="N122" s="2"/>
    </row>
    <row r="123" spans="6:14" x14ac:dyDescent="0.2">
      <c r="F123" s="2"/>
      <c r="H123" s="2"/>
      <c r="J123" s="2"/>
      <c r="L123" s="2"/>
      <c r="N123" s="2"/>
    </row>
    <row r="124" spans="6:14" x14ac:dyDescent="0.2">
      <c r="F124" s="2"/>
      <c r="H124" s="2"/>
      <c r="J124" s="2"/>
      <c r="L124" s="2"/>
      <c r="N124" s="2"/>
    </row>
    <row r="125" spans="6:14" x14ac:dyDescent="0.2">
      <c r="F125" s="2"/>
      <c r="H125" s="2"/>
      <c r="J125" s="2"/>
      <c r="L125" s="2"/>
      <c r="N125" s="2"/>
    </row>
    <row r="126" spans="6:14" x14ac:dyDescent="0.2">
      <c r="F126" s="2"/>
      <c r="H126" s="2"/>
      <c r="J126" s="2"/>
      <c r="L126" s="2"/>
      <c r="N126" s="2"/>
    </row>
    <row r="127" spans="6:14" x14ac:dyDescent="0.2">
      <c r="F127" s="2"/>
      <c r="H127" s="2"/>
      <c r="J127" s="2"/>
      <c r="L127" s="2"/>
      <c r="N127" s="2"/>
    </row>
    <row r="128" spans="6:14" x14ac:dyDescent="0.2">
      <c r="F128" s="2"/>
      <c r="H128" s="2"/>
      <c r="J128" s="2"/>
      <c r="L128" s="2"/>
      <c r="N128" s="2"/>
    </row>
    <row r="129" spans="6:14" x14ac:dyDescent="0.2">
      <c r="F129" s="2"/>
      <c r="H129" s="2"/>
      <c r="J129" s="2"/>
      <c r="L129" s="2"/>
      <c r="N129" s="2"/>
    </row>
    <row r="130" spans="6:14" x14ac:dyDescent="0.2">
      <c r="F130" s="2"/>
      <c r="H130" s="2"/>
      <c r="J130" s="2"/>
      <c r="L130" s="2"/>
      <c r="N130" s="2"/>
    </row>
    <row r="131" spans="6:14" x14ac:dyDescent="0.2">
      <c r="F131" s="2"/>
      <c r="H131" s="2"/>
      <c r="J131" s="2"/>
      <c r="L131" s="2"/>
      <c r="N131" s="2"/>
    </row>
    <row r="132" spans="6:14" x14ac:dyDescent="0.2">
      <c r="F132" s="2"/>
      <c r="H132" s="2"/>
      <c r="J132" s="2"/>
      <c r="L132" s="2"/>
      <c r="N132" s="2"/>
    </row>
    <row r="133" spans="6:14" x14ac:dyDescent="0.2">
      <c r="F133" s="2"/>
      <c r="H133" s="2"/>
      <c r="J133" s="2"/>
      <c r="L133" s="2"/>
      <c r="N133" s="2"/>
    </row>
    <row r="134" spans="6:14" x14ac:dyDescent="0.2">
      <c r="F134" s="2"/>
      <c r="H134" s="2"/>
      <c r="J134" s="2"/>
      <c r="L134" s="2"/>
      <c r="N134" s="2"/>
    </row>
    <row r="135" spans="6:14" x14ac:dyDescent="0.2">
      <c r="F135" s="2"/>
      <c r="H135" s="2"/>
      <c r="J135" s="2"/>
      <c r="L135" s="2"/>
      <c r="N135" s="2"/>
    </row>
    <row r="136" spans="6:14" x14ac:dyDescent="0.2">
      <c r="F136" s="2"/>
      <c r="H136" s="2"/>
      <c r="J136" s="2"/>
      <c r="L136" s="2"/>
      <c r="N136" s="2"/>
    </row>
    <row r="137" spans="6:14" x14ac:dyDescent="0.2">
      <c r="F137" s="2"/>
      <c r="H137" s="2"/>
      <c r="J137" s="2"/>
      <c r="L137" s="2"/>
      <c r="N137" s="2"/>
    </row>
    <row r="138" spans="6:14" x14ac:dyDescent="0.2">
      <c r="F138" s="2"/>
      <c r="H138" s="2"/>
      <c r="J138" s="2"/>
      <c r="L138" s="2"/>
      <c r="N138" s="2"/>
    </row>
    <row r="139" spans="6:14" x14ac:dyDescent="0.2">
      <c r="F139" s="2"/>
      <c r="H139" s="2"/>
      <c r="J139" s="2"/>
      <c r="L139" s="2"/>
      <c r="N139" s="2"/>
    </row>
    <row r="140" spans="6:14" x14ac:dyDescent="0.2">
      <c r="F140" s="2"/>
      <c r="H140" s="2"/>
      <c r="J140" s="2"/>
      <c r="L140" s="2"/>
      <c r="N140" s="2"/>
    </row>
    <row r="141" spans="6:14" x14ac:dyDescent="0.2">
      <c r="F141" s="2"/>
      <c r="H141" s="2"/>
      <c r="J141" s="2"/>
      <c r="L141" s="2"/>
      <c r="N141" s="2"/>
    </row>
    <row r="142" spans="6:14" x14ac:dyDescent="0.2">
      <c r="F142" s="2"/>
      <c r="H142" s="2"/>
      <c r="J142" s="2"/>
      <c r="L142" s="2"/>
      <c r="N142" s="2"/>
    </row>
    <row r="143" spans="6:14" x14ac:dyDescent="0.2">
      <c r="F143" s="2"/>
      <c r="H143" s="2"/>
      <c r="J143" s="2"/>
      <c r="L143" s="2"/>
      <c r="N143" s="2"/>
    </row>
    <row r="144" spans="6:14" x14ac:dyDescent="0.2">
      <c r="F144" s="2"/>
      <c r="H144" s="2"/>
      <c r="J144" s="2"/>
      <c r="L144" s="2"/>
      <c r="N144" s="2"/>
    </row>
    <row r="145" spans="6:14" x14ac:dyDescent="0.2">
      <c r="F145" s="2"/>
      <c r="H145" s="2"/>
      <c r="J145" s="2"/>
      <c r="L145" s="2"/>
      <c r="N145" s="2"/>
    </row>
    <row r="146" spans="6:14" x14ac:dyDescent="0.2">
      <c r="F146" s="2"/>
      <c r="H146" s="2"/>
      <c r="J146" s="2"/>
      <c r="L146" s="2"/>
      <c r="N146" s="2"/>
    </row>
    <row r="147" spans="6:14" x14ac:dyDescent="0.2">
      <c r="F147" s="2"/>
      <c r="H147" s="2"/>
      <c r="J147" s="2"/>
      <c r="L147" s="2"/>
      <c r="N147" s="2"/>
    </row>
    <row r="148" spans="6:14" x14ac:dyDescent="0.2">
      <c r="F148" s="2"/>
      <c r="H148" s="2"/>
      <c r="J148" s="2"/>
      <c r="L148" s="2"/>
      <c r="N148" s="2"/>
    </row>
    <row r="149" spans="6:14" x14ac:dyDescent="0.2">
      <c r="F149" s="2"/>
      <c r="H149" s="2"/>
      <c r="J149" s="2"/>
      <c r="L149" s="2"/>
      <c r="N149" s="2"/>
    </row>
    <row r="150" spans="6:14" x14ac:dyDescent="0.2">
      <c r="F150" s="2"/>
      <c r="H150" s="2"/>
      <c r="J150" s="2"/>
      <c r="L150" s="2"/>
      <c r="N150" s="2"/>
    </row>
    <row r="151" spans="6:14" x14ac:dyDescent="0.2">
      <c r="F151" s="2"/>
      <c r="H151" s="2"/>
      <c r="J151" s="2"/>
      <c r="L151" s="2"/>
      <c r="N151" s="2"/>
    </row>
    <row r="152" spans="6:14" x14ac:dyDescent="0.2">
      <c r="F152" s="2"/>
      <c r="H152" s="2"/>
      <c r="J152" s="2"/>
      <c r="L152" s="2"/>
      <c r="N152" s="2"/>
    </row>
    <row r="153" spans="6:14" x14ac:dyDescent="0.2">
      <c r="F153" s="2"/>
      <c r="H153" s="2"/>
      <c r="J153" s="2"/>
      <c r="L153" s="2"/>
      <c r="N153" s="2"/>
    </row>
    <row r="154" spans="6:14" x14ac:dyDescent="0.2">
      <c r="F154" s="2"/>
      <c r="H154" s="2"/>
      <c r="J154" s="2"/>
      <c r="L154" s="2"/>
      <c r="N154" s="2"/>
    </row>
    <row r="155" spans="6:14" x14ac:dyDescent="0.2">
      <c r="F155" s="2"/>
      <c r="H155" s="2"/>
      <c r="J155" s="2"/>
      <c r="L155" s="2"/>
      <c r="N155" s="2"/>
    </row>
    <row r="156" spans="6:14" x14ac:dyDescent="0.2">
      <c r="F156" s="2"/>
      <c r="H156" s="2"/>
      <c r="J156" s="2"/>
      <c r="L156" s="2"/>
      <c r="N156" s="2"/>
    </row>
    <row r="157" spans="6:14" x14ac:dyDescent="0.2">
      <c r="F157" s="2"/>
      <c r="H157" s="2"/>
      <c r="J157" s="2"/>
      <c r="L157" s="2"/>
      <c r="N157" s="2"/>
    </row>
    <row r="158" spans="6:14" x14ac:dyDescent="0.2">
      <c r="F158" s="2"/>
      <c r="H158" s="2"/>
      <c r="J158" s="2"/>
      <c r="L158" s="2"/>
      <c r="N158" s="2"/>
    </row>
    <row r="159" spans="6:14" x14ac:dyDescent="0.2">
      <c r="F159" s="2"/>
      <c r="H159" s="2"/>
      <c r="J159" s="2"/>
      <c r="L159" s="2"/>
      <c r="N159" s="2"/>
    </row>
    <row r="160" spans="6:14" x14ac:dyDescent="0.2">
      <c r="F160" s="2"/>
      <c r="H160" s="2"/>
      <c r="J160" s="2"/>
      <c r="L160" s="2"/>
      <c r="N160" s="2"/>
    </row>
    <row r="161" spans="6:14" x14ac:dyDescent="0.2">
      <c r="F161" s="2"/>
      <c r="H161" s="2"/>
      <c r="J161" s="2"/>
      <c r="L161" s="2"/>
      <c r="N161" s="2"/>
    </row>
    <row r="162" spans="6:14" x14ac:dyDescent="0.2">
      <c r="F162" s="2"/>
      <c r="H162" s="2"/>
      <c r="J162" s="2"/>
      <c r="L162" s="2"/>
      <c r="N162" s="2"/>
    </row>
    <row r="163" spans="6:14" x14ac:dyDescent="0.2">
      <c r="F163" s="2"/>
      <c r="H163" s="2"/>
      <c r="J163" s="2"/>
      <c r="L163" s="2"/>
      <c r="N163" s="2"/>
    </row>
    <row r="164" spans="6:14" x14ac:dyDescent="0.2">
      <c r="F164" s="2"/>
      <c r="H164" s="2"/>
      <c r="J164" s="2"/>
      <c r="L164" s="2"/>
      <c r="N164" s="2"/>
    </row>
    <row r="165" spans="6:14" x14ac:dyDescent="0.2">
      <c r="F165" s="2"/>
      <c r="H165" s="2"/>
      <c r="J165" s="2"/>
      <c r="L165" s="2"/>
      <c r="N165" s="2"/>
    </row>
    <row r="166" spans="6:14" x14ac:dyDescent="0.2">
      <c r="F166" s="2"/>
      <c r="H166" s="2"/>
      <c r="J166" s="2"/>
      <c r="L166" s="2"/>
      <c r="N166" s="2"/>
    </row>
    <row r="167" spans="6:14" x14ac:dyDescent="0.2">
      <c r="F167" s="2"/>
      <c r="H167" s="2"/>
      <c r="J167" s="2"/>
      <c r="L167" s="2"/>
      <c r="N167" s="2"/>
    </row>
    <row r="168" spans="6:14" x14ac:dyDescent="0.2">
      <c r="F168" s="2"/>
      <c r="H168" s="2"/>
      <c r="J168" s="2"/>
      <c r="L168" s="2"/>
      <c r="N168" s="2"/>
    </row>
    <row r="169" spans="6:14" x14ac:dyDescent="0.2">
      <c r="F169" s="2"/>
      <c r="H169" s="2"/>
      <c r="J169" s="2"/>
      <c r="L169" s="2"/>
      <c r="N169" s="2"/>
    </row>
    <row r="170" spans="6:14" x14ac:dyDescent="0.2">
      <c r="F170" s="2"/>
      <c r="H170" s="2"/>
      <c r="J170" s="2"/>
      <c r="L170" s="2"/>
      <c r="N170" s="2"/>
    </row>
    <row r="171" spans="6:14" x14ac:dyDescent="0.2">
      <c r="F171" s="2"/>
      <c r="H171" s="2"/>
      <c r="J171" s="2"/>
      <c r="L171" s="2"/>
      <c r="N171" s="2"/>
    </row>
    <row r="172" spans="6:14" x14ac:dyDescent="0.2">
      <c r="F172" s="2"/>
      <c r="H172" s="2"/>
      <c r="J172" s="2"/>
      <c r="L172" s="2"/>
      <c r="N172" s="2"/>
    </row>
    <row r="173" spans="6:14" x14ac:dyDescent="0.2">
      <c r="F173" s="2"/>
      <c r="H173" s="2"/>
      <c r="J173" s="2"/>
      <c r="L173" s="2"/>
      <c r="N173" s="2"/>
    </row>
    <row r="174" spans="6:14" x14ac:dyDescent="0.2">
      <c r="F174" s="2"/>
      <c r="H174" s="2"/>
      <c r="J174" s="2"/>
      <c r="L174" s="2"/>
      <c r="N174" s="2"/>
    </row>
    <row r="175" spans="6:14" x14ac:dyDescent="0.2">
      <c r="F175" s="2"/>
      <c r="H175" s="2"/>
      <c r="J175" s="2"/>
      <c r="L175" s="2"/>
      <c r="N175" s="2"/>
    </row>
    <row r="176" spans="6:14" x14ac:dyDescent="0.2">
      <c r="F176" s="2"/>
      <c r="H176" s="2"/>
      <c r="J176" s="2"/>
      <c r="L176" s="2"/>
      <c r="N176" s="2"/>
    </row>
    <row r="177" spans="6:14" x14ac:dyDescent="0.2">
      <c r="F177" s="2"/>
      <c r="H177" s="2"/>
      <c r="J177" s="2"/>
      <c r="L177" s="2"/>
      <c r="N177" s="2"/>
    </row>
    <row r="178" spans="6:14" x14ac:dyDescent="0.2">
      <c r="F178" s="2"/>
      <c r="H178" s="2"/>
      <c r="J178" s="2"/>
      <c r="L178" s="2"/>
      <c r="N178" s="2"/>
    </row>
    <row r="179" spans="6:14" x14ac:dyDescent="0.2">
      <c r="F179" s="2"/>
      <c r="H179" s="2"/>
      <c r="J179" s="2"/>
      <c r="L179" s="2"/>
      <c r="N179" s="2"/>
    </row>
    <row r="180" spans="6:14" x14ac:dyDescent="0.2">
      <c r="F180" s="2"/>
      <c r="H180" s="2"/>
      <c r="J180" s="2"/>
      <c r="L180" s="2"/>
      <c r="N180" s="2"/>
    </row>
    <row r="181" spans="6:14" x14ac:dyDescent="0.2">
      <c r="F181" s="2"/>
      <c r="H181" s="2"/>
      <c r="J181" s="2"/>
      <c r="L181" s="2"/>
      <c r="N181" s="2"/>
    </row>
    <row r="182" spans="6:14" x14ac:dyDescent="0.2">
      <c r="F182" s="2"/>
      <c r="H182" s="2"/>
      <c r="J182" s="2"/>
      <c r="L182" s="2"/>
      <c r="N182" s="2"/>
    </row>
    <row r="183" spans="6:14" x14ac:dyDescent="0.2">
      <c r="F183" s="2"/>
      <c r="H183" s="2"/>
      <c r="J183" s="2"/>
      <c r="L183" s="2"/>
      <c r="N183" s="2"/>
    </row>
    <row r="184" spans="6:14" x14ac:dyDescent="0.2">
      <c r="F184" s="2"/>
      <c r="H184" s="2"/>
      <c r="J184" s="2"/>
      <c r="L184" s="2"/>
      <c r="N184" s="2"/>
    </row>
    <row r="185" spans="6:14" x14ac:dyDescent="0.2">
      <c r="F185" s="2"/>
      <c r="H185" s="2"/>
      <c r="J185" s="2"/>
      <c r="L185" s="2"/>
      <c r="N185" s="2"/>
    </row>
    <row r="186" spans="6:14" x14ac:dyDescent="0.2">
      <c r="F186" s="2"/>
      <c r="H186" s="2"/>
      <c r="J186" s="2"/>
      <c r="L186" s="2"/>
      <c r="N186" s="2"/>
    </row>
    <row r="187" spans="6:14" x14ac:dyDescent="0.2">
      <c r="F187" s="2"/>
      <c r="H187" s="2"/>
      <c r="J187" s="2"/>
      <c r="L187" s="2"/>
      <c r="N187" s="2"/>
    </row>
    <row r="188" spans="6:14" x14ac:dyDescent="0.2">
      <c r="F188" s="2"/>
      <c r="H188" s="2"/>
      <c r="J188" s="2"/>
      <c r="L188" s="2"/>
      <c r="N188" s="2"/>
    </row>
    <row r="189" spans="6:14" x14ac:dyDescent="0.2">
      <c r="F189" s="2"/>
      <c r="H189" s="2"/>
      <c r="J189" s="2"/>
      <c r="L189" s="2"/>
      <c r="N189" s="2"/>
    </row>
    <row r="190" spans="6:14" x14ac:dyDescent="0.2">
      <c r="F190" s="2"/>
      <c r="H190" s="2"/>
      <c r="J190" s="2"/>
      <c r="L190" s="2"/>
      <c r="N190" s="2"/>
    </row>
    <row r="191" spans="6:14" x14ac:dyDescent="0.2">
      <c r="F191" s="2"/>
      <c r="H191" s="2"/>
      <c r="J191" s="2"/>
      <c r="L191" s="2"/>
      <c r="N191" s="2"/>
    </row>
    <row r="192" spans="6:14" x14ac:dyDescent="0.2">
      <c r="F192" s="2"/>
      <c r="H192" s="2"/>
      <c r="J192" s="2"/>
      <c r="L192" s="2"/>
      <c r="N192" s="2"/>
    </row>
    <row r="193" spans="6:14" x14ac:dyDescent="0.2">
      <c r="F193" s="2"/>
      <c r="H193" s="2"/>
      <c r="J193" s="2"/>
      <c r="L193" s="2"/>
      <c r="N193" s="2"/>
    </row>
    <row r="194" spans="6:14" x14ac:dyDescent="0.2">
      <c r="F194" s="2"/>
      <c r="H194" s="2"/>
      <c r="J194" s="2"/>
      <c r="L194" s="2"/>
      <c r="N194" s="2"/>
    </row>
    <row r="195" spans="6:14" x14ac:dyDescent="0.2">
      <c r="F195" s="2"/>
      <c r="H195" s="2"/>
      <c r="J195" s="2"/>
      <c r="L195" s="2"/>
      <c r="N195" s="2"/>
    </row>
    <row r="196" spans="6:14" x14ac:dyDescent="0.2">
      <c r="F196" s="2"/>
      <c r="H196" s="2"/>
      <c r="J196" s="2"/>
      <c r="L196" s="2"/>
      <c r="N196" s="2"/>
    </row>
    <row r="197" spans="6:14" x14ac:dyDescent="0.2">
      <c r="F197" s="2"/>
      <c r="H197" s="2"/>
      <c r="J197" s="2"/>
      <c r="L197" s="2"/>
      <c r="N197" s="2"/>
    </row>
    <row r="198" spans="6:14" x14ac:dyDescent="0.2">
      <c r="F198" s="2"/>
      <c r="H198" s="2"/>
      <c r="J198" s="2"/>
      <c r="L198" s="2"/>
      <c r="N198" s="2"/>
    </row>
    <row r="199" spans="6:14" x14ac:dyDescent="0.2">
      <c r="F199" s="2"/>
      <c r="H199" s="2"/>
      <c r="J199" s="2"/>
      <c r="L199" s="2"/>
      <c r="N199" s="2"/>
    </row>
    <row r="200" spans="6:14" x14ac:dyDescent="0.2">
      <c r="F200" s="2"/>
      <c r="H200" s="2"/>
      <c r="J200" s="2"/>
      <c r="L200" s="2"/>
      <c r="N200" s="2"/>
    </row>
    <row r="201" spans="6:14" x14ac:dyDescent="0.2">
      <c r="F201" s="2"/>
      <c r="H201" s="2"/>
      <c r="J201" s="2"/>
      <c r="L201" s="2"/>
      <c r="N201" s="2"/>
    </row>
    <row r="202" spans="6:14" x14ac:dyDescent="0.2">
      <c r="F202" s="2"/>
      <c r="H202" s="2"/>
      <c r="J202" s="2"/>
      <c r="L202" s="2"/>
      <c r="N202" s="2"/>
    </row>
    <row r="203" spans="6:14" x14ac:dyDescent="0.2">
      <c r="F203" s="2"/>
      <c r="H203" s="2"/>
      <c r="J203" s="2"/>
      <c r="L203" s="2"/>
      <c r="N203" s="2"/>
    </row>
    <row r="204" spans="6:14" x14ac:dyDescent="0.2">
      <c r="F204" s="2"/>
      <c r="H204" s="2"/>
      <c r="J204" s="2"/>
      <c r="L204" s="2"/>
      <c r="N204" s="2"/>
    </row>
    <row r="205" spans="6:14" x14ac:dyDescent="0.2">
      <c r="F205" s="2"/>
      <c r="H205" s="2"/>
      <c r="J205" s="2"/>
      <c r="L205" s="2"/>
      <c r="N205" s="2"/>
    </row>
    <row r="206" spans="6:14" x14ac:dyDescent="0.2">
      <c r="F206" s="2"/>
      <c r="H206" s="2"/>
      <c r="J206" s="2"/>
      <c r="L206" s="2"/>
      <c r="N206" s="2"/>
    </row>
    <row r="207" spans="6:14" x14ac:dyDescent="0.2">
      <c r="F207" s="2"/>
      <c r="H207" s="2"/>
      <c r="J207" s="2"/>
      <c r="L207" s="2"/>
      <c r="N207" s="2"/>
    </row>
    <row r="208" spans="6:14" x14ac:dyDescent="0.2">
      <c r="F208" s="2"/>
      <c r="H208" s="2"/>
      <c r="J208" s="2"/>
      <c r="L208" s="2"/>
      <c r="N208" s="2"/>
    </row>
    <row r="209" spans="6:14" x14ac:dyDescent="0.2">
      <c r="F209" s="2"/>
      <c r="H209" s="2"/>
      <c r="J209" s="2"/>
      <c r="L209" s="2"/>
      <c r="N209" s="2"/>
    </row>
    <row r="210" spans="6:14" x14ac:dyDescent="0.2">
      <c r="F210" s="2"/>
      <c r="H210" s="2"/>
      <c r="J210" s="2"/>
      <c r="L210" s="2"/>
      <c r="N210" s="2"/>
    </row>
    <row r="211" spans="6:14" x14ac:dyDescent="0.2">
      <c r="F211" s="2"/>
      <c r="H211" s="2"/>
      <c r="J211" s="2"/>
      <c r="L211" s="2"/>
      <c r="N211" s="2"/>
    </row>
    <row r="212" spans="6:14" x14ac:dyDescent="0.2">
      <c r="F212" s="2"/>
      <c r="H212" s="2"/>
      <c r="J212" s="2"/>
      <c r="L212" s="2"/>
      <c r="N212" s="2"/>
    </row>
    <row r="213" spans="6:14" x14ac:dyDescent="0.2">
      <c r="F213" s="2"/>
      <c r="H213" s="2"/>
      <c r="J213" s="2"/>
      <c r="L213" s="2"/>
      <c r="N213" s="2"/>
    </row>
    <row r="214" spans="6:14" x14ac:dyDescent="0.2">
      <c r="F214" s="2"/>
      <c r="H214" s="2"/>
      <c r="J214" s="2"/>
      <c r="L214" s="2"/>
      <c r="N214" s="2"/>
    </row>
    <row r="215" spans="6:14" x14ac:dyDescent="0.2">
      <c r="F215" s="2"/>
      <c r="H215" s="2"/>
      <c r="J215" s="2"/>
      <c r="L215" s="2"/>
      <c r="N215" s="2"/>
    </row>
    <row r="216" spans="6:14" x14ac:dyDescent="0.2">
      <c r="F216" s="2"/>
      <c r="H216" s="2"/>
      <c r="J216" s="2"/>
      <c r="L216" s="2"/>
      <c r="N216" s="2"/>
    </row>
    <row r="217" spans="6:14" x14ac:dyDescent="0.2">
      <c r="F217" s="2"/>
      <c r="H217" s="2"/>
      <c r="J217" s="2"/>
      <c r="L217" s="2"/>
      <c r="N217" s="2"/>
    </row>
    <row r="218" spans="6:14" x14ac:dyDescent="0.2">
      <c r="F218" s="2"/>
      <c r="H218" s="2"/>
      <c r="J218" s="2"/>
      <c r="L218" s="2"/>
      <c r="N218" s="2"/>
    </row>
    <row r="219" spans="6:14" x14ac:dyDescent="0.2">
      <c r="F219" s="2"/>
      <c r="H219" s="2"/>
      <c r="J219" s="2"/>
      <c r="L219" s="2"/>
      <c r="N219" s="2"/>
    </row>
    <row r="220" spans="6:14" x14ac:dyDescent="0.2">
      <c r="F220" s="2"/>
      <c r="H220" s="2"/>
      <c r="J220" s="2"/>
      <c r="L220" s="2"/>
      <c r="N220" s="2"/>
    </row>
    <row r="221" spans="6:14" x14ac:dyDescent="0.2">
      <c r="F221" s="2"/>
      <c r="H221" s="2"/>
      <c r="J221" s="2"/>
      <c r="L221" s="2"/>
      <c r="N221" s="2"/>
    </row>
    <row r="222" spans="6:14" x14ac:dyDescent="0.2">
      <c r="F222" s="2"/>
      <c r="H222" s="2"/>
      <c r="J222" s="2"/>
      <c r="L222" s="2"/>
      <c r="N222" s="2"/>
    </row>
    <row r="223" spans="6:14" x14ac:dyDescent="0.2">
      <c r="F223" s="2"/>
      <c r="H223" s="2"/>
      <c r="J223" s="2"/>
      <c r="L223" s="2"/>
      <c r="N223" s="2"/>
    </row>
    <row r="224" spans="6:14" x14ac:dyDescent="0.2">
      <c r="F224" s="2"/>
      <c r="H224" s="2"/>
      <c r="J224" s="2"/>
      <c r="L224" s="2"/>
      <c r="N224" s="2"/>
    </row>
    <row r="225" spans="6:14" x14ac:dyDescent="0.2">
      <c r="F225" s="2"/>
      <c r="H225" s="2"/>
      <c r="J225" s="2"/>
      <c r="L225" s="2"/>
      <c r="N225" s="2"/>
    </row>
    <row r="226" spans="6:14" x14ac:dyDescent="0.2">
      <c r="F226" s="2"/>
      <c r="H226" s="2"/>
      <c r="J226" s="2"/>
      <c r="L226" s="2"/>
      <c r="N226" s="2"/>
    </row>
    <row r="227" spans="6:14" x14ac:dyDescent="0.2">
      <c r="F227" s="2"/>
      <c r="H227" s="2"/>
      <c r="J227" s="2"/>
      <c r="L227" s="2"/>
      <c r="N227" s="2"/>
    </row>
    <row r="228" spans="6:14" x14ac:dyDescent="0.2">
      <c r="F228" s="2"/>
      <c r="H228" s="2"/>
      <c r="J228" s="2"/>
      <c r="L228" s="2"/>
      <c r="N228" s="2"/>
    </row>
    <row r="229" spans="6:14" x14ac:dyDescent="0.2">
      <c r="F229" s="2"/>
      <c r="H229" s="2"/>
      <c r="J229" s="2"/>
      <c r="L229" s="2"/>
      <c r="N229" s="2"/>
    </row>
    <row r="230" spans="6:14" x14ac:dyDescent="0.2">
      <c r="F230" s="2"/>
      <c r="H230" s="2"/>
      <c r="J230" s="2"/>
      <c r="L230" s="2"/>
      <c r="N230" s="2"/>
    </row>
    <row r="231" spans="6:14" x14ac:dyDescent="0.2">
      <c r="F231" s="2"/>
      <c r="H231" s="2"/>
      <c r="J231" s="2"/>
      <c r="L231" s="2"/>
      <c r="N231" s="2"/>
    </row>
    <row r="232" spans="6:14" x14ac:dyDescent="0.2">
      <c r="F232" s="2"/>
      <c r="H232" s="2"/>
      <c r="J232" s="2"/>
      <c r="L232" s="2"/>
      <c r="N232" s="2"/>
    </row>
    <row r="233" spans="6:14" x14ac:dyDescent="0.2">
      <c r="F233" s="2"/>
      <c r="H233" s="2"/>
      <c r="J233" s="2"/>
      <c r="L233" s="2"/>
      <c r="N233" s="2"/>
    </row>
    <row r="234" spans="6:14" x14ac:dyDescent="0.2">
      <c r="F234" s="2"/>
      <c r="H234" s="2"/>
      <c r="J234" s="2"/>
      <c r="L234" s="2"/>
      <c r="N234" s="2"/>
    </row>
    <row r="235" spans="6:14" x14ac:dyDescent="0.2">
      <c r="F235" s="2"/>
      <c r="H235" s="2"/>
      <c r="J235" s="2"/>
      <c r="L235" s="2"/>
      <c r="N235" s="2"/>
    </row>
    <row r="236" spans="6:14" x14ac:dyDescent="0.2">
      <c r="F236" s="2"/>
      <c r="H236" s="2"/>
      <c r="J236" s="2"/>
      <c r="L236" s="2"/>
      <c r="N236" s="2"/>
    </row>
    <row r="237" spans="6:14" x14ac:dyDescent="0.2">
      <c r="F237" s="2"/>
      <c r="H237" s="2"/>
      <c r="J237" s="2"/>
      <c r="L237" s="2"/>
      <c r="N237" s="2"/>
    </row>
    <row r="238" spans="6:14" x14ac:dyDescent="0.2">
      <c r="F238" s="2"/>
      <c r="H238" s="2"/>
      <c r="J238" s="2"/>
      <c r="L238" s="2"/>
      <c r="N238" s="2"/>
    </row>
    <row r="239" spans="6:14" x14ac:dyDescent="0.2">
      <c r="F239" s="2"/>
      <c r="H239" s="2"/>
      <c r="J239" s="2"/>
      <c r="L239" s="2"/>
      <c r="N239" s="2"/>
    </row>
    <row r="240" spans="6:14" x14ac:dyDescent="0.2">
      <c r="F240" s="2"/>
      <c r="H240" s="2"/>
      <c r="J240" s="2"/>
      <c r="L240" s="2"/>
      <c r="N240" s="2"/>
    </row>
    <row r="241" spans="6:14" x14ac:dyDescent="0.2">
      <c r="F241" s="2"/>
      <c r="H241" s="2"/>
      <c r="J241" s="2"/>
      <c r="L241" s="2"/>
      <c r="N241" s="2"/>
    </row>
    <row r="242" spans="6:14" x14ac:dyDescent="0.2">
      <c r="F242" s="2"/>
      <c r="H242" s="2"/>
      <c r="J242" s="2"/>
      <c r="L242" s="2"/>
      <c r="N242" s="2"/>
    </row>
    <row r="243" spans="6:14" x14ac:dyDescent="0.2">
      <c r="F243" s="2"/>
      <c r="H243" s="2"/>
      <c r="J243" s="2"/>
      <c r="L243" s="2"/>
      <c r="N243" s="2"/>
    </row>
    <row r="244" spans="6:14" x14ac:dyDescent="0.2">
      <c r="F244" s="2"/>
      <c r="H244" s="2"/>
      <c r="J244" s="2"/>
      <c r="L244" s="2"/>
      <c r="N244" s="2"/>
    </row>
    <row r="245" spans="6:14" x14ac:dyDescent="0.2">
      <c r="F245" s="2"/>
      <c r="H245" s="2"/>
      <c r="J245" s="2"/>
      <c r="L245" s="2"/>
      <c r="N245" s="2"/>
    </row>
    <row r="246" spans="6:14" x14ac:dyDescent="0.2">
      <c r="F246" s="2"/>
      <c r="H246" s="2"/>
      <c r="J246" s="2"/>
      <c r="L246" s="2"/>
      <c r="N246" s="2"/>
    </row>
    <row r="247" spans="6:14" x14ac:dyDescent="0.2">
      <c r="F247" s="2"/>
      <c r="H247" s="2"/>
      <c r="J247" s="2"/>
      <c r="L247" s="2"/>
      <c r="N247" s="2"/>
    </row>
    <row r="248" spans="6:14" x14ac:dyDescent="0.2">
      <c r="F248" s="2"/>
      <c r="H248" s="2"/>
      <c r="J248" s="2"/>
      <c r="L248" s="2"/>
      <c r="N248" s="2"/>
    </row>
    <row r="249" spans="6:14" x14ac:dyDescent="0.2">
      <c r="F249" s="2"/>
      <c r="H249" s="2"/>
      <c r="J249" s="2"/>
      <c r="L249" s="2"/>
      <c r="N249" s="2"/>
    </row>
    <row r="250" spans="6:14" x14ac:dyDescent="0.2">
      <c r="F250" s="2"/>
      <c r="H250" s="2"/>
      <c r="J250" s="2"/>
      <c r="L250" s="2"/>
      <c r="N250" s="2"/>
    </row>
    <row r="251" spans="6:14" x14ac:dyDescent="0.2">
      <c r="F251" s="2"/>
      <c r="H251" s="2"/>
      <c r="J251" s="2"/>
      <c r="L251" s="2"/>
      <c r="N251" s="2"/>
    </row>
    <row r="252" spans="6:14" x14ac:dyDescent="0.2">
      <c r="F252" s="2"/>
      <c r="H252" s="2"/>
      <c r="J252" s="2"/>
      <c r="L252" s="2"/>
      <c r="N252" s="2"/>
    </row>
    <row r="253" spans="6:14" x14ac:dyDescent="0.2">
      <c r="F253" s="2"/>
      <c r="H253" s="2"/>
      <c r="J253" s="2"/>
      <c r="L253" s="2"/>
      <c r="N253" s="2"/>
    </row>
    <row r="254" spans="6:14" x14ac:dyDescent="0.2">
      <c r="F254" s="2"/>
      <c r="H254" s="2"/>
      <c r="J254" s="2"/>
      <c r="L254" s="2"/>
      <c r="N254" s="2"/>
    </row>
    <row r="255" spans="6:14" x14ac:dyDescent="0.2">
      <c r="F255" s="2"/>
      <c r="H255" s="2"/>
      <c r="J255" s="2"/>
      <c r="L255" s="2"/>
      <c r="N255" s="2"/>
    </row>
    <row r="256" spans="6:14" x14ac:dyDescent="0.2">
      <c r="F256" s="2"/>
      <c r="H256" s="2"/>
      <c r="J256" s="2"/>
      <c r="L256" s="2"/>
      <c r="N256" s="2"/>
    </row>
    <row r="257" spans="6:14" x14ac:dyDescent="0.2">
      <c r="F257" s="2"/>
      <c r="H257" s="2"/>
      <c r="J257" s="2"/>
      <c r="L257" s="2"/>
      <c r="N257" s="2"/>
    </row>
    <row r="258" spans="6:14" x14ac:dyDescent="0.2">
      <c r="F258" s="2"/>
      <c r="H258" s="2"/>
      <c r="J258" s="2"/>
      <c r="L258" s="2"/>
      <c r="N258" s="2"/>
    </row>
    <row r="259" spans="6:14" x14ac:dyDescent="0.2">
      <c r="F259" s="2"/>
      <c r="H259" s="2"/>
      <c r="J259" s="2"/>
      <c r="L259" s="2"/>
      <c r="N259" s="2"/>
    </row>
    <row r="260" spans="6:14" x14ac:dyDescent="0.2">
      <c r="F260" s="2"/>
      <c r="H260" s="2"/>
      <c r="J260" s="2"/>
      <c r="L260" s="2"/>
      <c r="N260" s="2"/>
    </row>
    <row r="261" spans="6:14" x14ac:dyDescent="0.2">
      <c r="F261" s="2"/>
      <c r="H261" s="2"/>
      <c r="J261" s="2"/>
      <c r="L261" s="2"/>
      <c r="N261" s="2"/>
    </row>
    <row r="262" spans="6:14" x14ac:dyDescent="0.2">
      <c r="F262" s="2"/>
      <c r="H262" s="2"/>
      <c r="J262" s="2"/>
      <c r="L262" s="2"/>
      <c r="N262" s="2"/>
    </row>
    <row r="263" spans="6:14" x14ac:dyDescent="0.2">
      <c r="F263" s="2"/>
      <c r="H263" s="2"/>
      <c r="J263" s="2"/>
      <c r="L263" s="2"/>
      <c r="N263" s="2"/>
    </row>
    <row r="264" spans="6:14" x14ac:dyDescent="0.2">
      <c r="F264" s="2"/>
      <c r="H264" s="2"/>
      <c r="J264" s="2"/>
      <c r="L264" s="2"/>
      <c r="N264" s="2"/>
    </row>
    <row r="265" spans="6:14" x14ac:dyDescent="0.2">
      <c r="F265" s="2"/>
      <c r="H265" s="2"/>
      <c r="J265" s="2"/>
      <c r="L265" s="2"/>
      <c r="N265" s="2"/>
    </row>
    <row r="266" spans="6:14" x14ac:dyDescent="0.2">
      <c r="F266" s="2"/>
      <c r="H266" s="2"/>
      <c r="J266" s="2"/>
      <c r="L266" s="2"/>
      <c r="N266" s="2"/>
    </row>
    <row r="267" spans="6:14" x14ac:dyDescent="0.2">
      <c r="F267" s="2"/>
      <c r="H267" s="2"/>
      <c r="J267" s="2"/>
      <c r="L267" s="2"/>
      <c r="N267" s="2"/>
    </row>
    <row r="268" spans="6:14" x14ac:dyDescent="0.2">
      <c r="F268" s="2"/>
      <c r="H268" s="2"/>
      <c r="J268" s="2"/>
      <c r="L268" s="2"/>
      <c r="N268" s="2"/>
    </row>
    <row r="269" spans="6:14" x14ac:dyDescent="0.2">
      <c r="F269" s="2"/>
      <c r="H269" s="2"/>
      <c r="J269" s="2"/>
      <c r="L269" s="2"/>
      <c r="N269" s="2"/>
    </row>
    <row r="270" spans="6:14" x14ac:dyDescent="0.2">
      <c r="F270" s="2"/>
      <c r="H270" s="2"/>
      <c r="J270" s="2"/>
      <c r="L270" s="2"/>
      <c r="N270" s="2"/>
    </row>
    <row r="271" spans="6:14" x14ac:dyDescent="0.2">
      <c r="F271" s="2"/>
      <c r="H271" s="2"/>
      <c r="J271" s="2"/>
      <c r="L271" s="2"/>
      <c r="N271" s="2"/>
    </row>
    <row r="272" spans="6:14" x14ac:dyDescent="0.2">
      <c r="F272" s="2"/>
      <c r="H272" s="2"/>
      <c r="J272" s="2"/>
      <c r="L272" s="2"/>
      <c r="N272" s="2"/>
    </row>
    <row r="273" spans="6:14" x14ac:dyDescent="0.2">
      <c r="F273" s="2"/>
      <c r="H273" s="2"/>
      <c r="J273" s="2"/>
      <c r="L273" s="2"/>
      <c r="N273" s="2"/>
    </row>
    <row r="274" spans="6:14" x14ac:dyDescent="0.2">
      <c r="F274" s="2"/>
      <c r="H274" s="2"/>
      <c r="J274" s="2"/>
      <c r="L274" s="2"/>
      <c r="N274" s="2"/>
    </row>
    <row r="275" spans="6:14" x14ac:dyDescent="0.2">
      <c r="F275" s="2"/>
      <c r="H275" s="2"/>
      <c r="J275" s="2"/>
      <c r="L275" s="2"/>
      <c r="N275" s="2"/>
    </row>
    <row r="276" spans="6:14" x14ac:dyDescent="0.2">
      <c r="F276" s="2"/>
      <c r="H276" s="2"/>
      <c r="J276" s="2"/>
      <c r="L276" s="2"/>
      <c r="N276" s="2"/>
    </row>
    <row r="277" spans="6:14" x14ac:dyDescent="0.2">
      <c r="F277" s="2"/>
      <c r="H277" s="2"/>
      <c r="J277" s="2"/>
      <c r="L277" s="2"/>
      <c r="N277" s="2"/>
    </row>
    <row r="278" spans="6:14" x14ac:dyDescent="0.2">
      <c r="F278" s="2"/>
      <c r="H278" s="2"/>
      <c r="J278" s="2"/>
      <c r="L278" s="2"/>
      <c r="N278" s="2"/>
    </row>
    <row r="279" spans="6:14" x14ac:dyDescent="0.2">
      <c r="F279" s="2"/>
      <c r="H279" s="2"/>
      <c r="J279" s="2"/>
      <c r="L279" s="2"/>
      <c r="N279" s="2"/>
    </row>
    <row r="280" spans="6:14" x14ac:dyDescent="0.2">
      <c r="F280" s="2"/>
      <c r="H280" s="2"/>
      <c r="J280" s="2"/>
      <c r="L280" s="2"/>
      <c r="N280" s="2"/>
    </row>
    <row r="281" spans="6:14" x14ac:dyDescent="0.2">
      <c r="F281" s="2"/>
      <c r="H281" s="2"/>
      <c r="J281" s="2"/>
      <c r="L281" s="2"/>
      <c r="N281" s="2"/>
    </row>
    <row r="282" spans="6:14" x14ac:dyDescent="0.2">
      <c r="F282" s="2"/>
      <c r="H282" s="2"/>
      <c r="J282" s="2"/>
      <c r="L282" s="2"/>
      <c r="N282" s="2"/>
    </row>
    <row r="283" spans="6:14" x14ac:dyDescent="0.2">
      <c r="F283" s="2"/>
      <c r="H283" s="2"/>
      <c r="J283" s="2"/>
      <c r="L283" s="2"/>
      <c r="N283" s="2"/>
    </row>
    <row r="284" spans="6:14" x14ac:dyDescent="0.2">
      <c r="F284" s="2"/>
      <c r="H284" s="2"/>
      <c r="J284" s="2"/>
      <c r="L284" s="2"/>
      <c r="N284" s="2"/>
    </row>
    <row r="285" spans="6:14" x14ac:dyDescent="0.2">
      <c r="F285" s="2"/>
      <c r="H285" s="2"/>
      <c r="J285" s="2"/>
      <c r="L285" s="2"/>
      <c r="N285" s="2"/>
    </row>
    <row r="286" spans="6:14" x14ac:dyDescent="0.2">
      <c r="F286" s="2"/>
      <c r="H286" s="2"/>
      <c r="J286" s="2"/>
      <c r="L286" s="2"/>
      <c r="N286" s="2"/>
    </row>
    <row r="287" spans="6:14" x14ac:dyDescent="0.2">
      <c r="F287" s="2"/>
      <c r="H287" s="2"/>
      <c r="J287" s="2"/>
      <c r="L287" s="2"/>
      <c r="N287" s="2"/>
    </row>
    <row r="288" spans="6:14" x14ac:dyDescent="0.2">
      <c r="F288" s="2"/>
      <c r="H288" s="2"/>
      <c r="J288" s="2"/>
      <c r="L288" s="2"/>
      <c r="N288" s="2"/>
    </row>
    <row r="289" spans="6:14" x14ac:dyDescent="0.2">
      <c r="F289" s="2"/>
      <c r="H289" s="2"/>
      <c r="J289" s="2"/>
      <c r="L289" s="2"/>
      <c r="N289" s="2"/>
    </row>
    <row r="290" spans="6:14" x14ac:dyDescent="0.2">
      <c r="F290" s="2"/>
      <c r="H290" s="2"/>
      <c r="J290" s="2"/>
      <c r="L290" s="2"/>
      <c r="N290" s="2"/>
    </row>
    <row r="291" spans="6:14" x14ac:dyDescent="0.2">
      <c r="F291" s="2"/>
      <c r="H291" s="2"/>
      <c r="J291" s="2"/>
      <c r="L291" s="2"/>
      <c r="N291" s="2"/>
    </row>
    <row r="292" spans="6:14" x14ac:dyDescent="0.2">
      <c r="F292" s="2"/>
      <c r="H292" s="2"/>
      <c r="J292" s="2"/>
      <c r="L292" s="2"/>
      <c r="N292" s="2"/>
    </row>
    <row r="293" spans="6:14" x14ac:dyDescent="0.2">
      <c r="F293" s="2"/>
      <c r="H293" s="2"/>
      <c r="J293" s="2"/>
      <c r="L293" s="2"/>
      <c r="N293" s="2"/>
    </row>
    <row r="294" spans="6:14" x14ac:dyDescent="0.2">
      <c r="F294" s="2"/>
      <c r="H294" s="2"/>
      <c r="J294" s="2"/>
      <c r="L294" s="2"/>
      <c r="N294" s="2"/>
    </row>
    <row r="295" spans="6:14" x14ac:dyDescent="0.2">
      <c r="F295" s="2"/>
      <c r="H295" s="2"/>
      <c r="J295" s="2"/>
      <c r="L295" s="2"/>
      <c r="N295" s="2"/>
    </row>
    <row r="296" spans="6:14" x14ac:dyDescent="0.2">
      <c r="F296" s="2"/>
      <c r="H296" s="2"/>
      <c r="J296" s="2"/>
      <c r="L296" s="2"/>
      <c r="N296" s="2"/>
    </row>
    <row r="297" spans="6:14" x14ac:dyDescent="0.2">
      <c r="F297" s="2"/>
      <c r="H297" s="2"/>
      <c r="J297" s="2"/>
      <c r="L297" s="2"/>
      <c r="N297" s="2"/>
    </row>
    <row r="298" spans="6:14" x14ac:dyDescent="0.2">
      <c r="F298" s="2"/>
      <c r="H298" s="2"/>
      <c r="J298" s="2"/>
      <c r="L298" s="2"/>
      <c r="N298" s="2"/>
    </row>
    <row r="299" spans="6:14" x14ac:dyDescent="0.2">
      <c r="F299" s="2"/>
      <c r="H299" s="2"/>
      <c r="J299" s="2"/>
      <c r="L299" s="2"/>
      <c r="N299" s="2"/>
    </row>
    <row r="300" spans="6:14" x14ac:dyDescent="0.2">
      <c r="F300" s="2"/>
      <c r="H300" s="2"/>
      <c r="J300" s="2"/>
      <c r="L300" s="2"/>
      <c r="N300" s="2"/>
    </row>
    <row r="301" spans="6:14" x14ac:dyDescent="0.2">
      <c r="F301" s="2"/>
      <c r="H301" s="2"/>
      <c r="J301" s="2"/>
      <c r="L301" s="2"/>
      <c r="N301" s="2"/>
    </row>
    <row r="302" spans="6:14" x14ac:dyDescent="0.2">
      <c r="F302" s="2"/>
      <c r="H302" s="2"/>
      <c r="J302" s="2"/>
      <c r="L302" s="2"/>
      <c r="N302" s="2"/>
    </row>
    <row r="303" spans="6:14" x14ac:dyDescent="0.2">
      <c r="F303" s="2"/>
      <c r="H303" s="2"/>
      <c r="J303" s="2"/>
      <c r="L303" s="2"/>
      <c r="N303" s="2"/>
    </row>
    <row r="304" spans="6:14" x14ac:dyDescent="0.2">
      <c r="F304" s="2"/>
      <c r="H304" s="2"/>
      <c r="J304" s="2"/>
      <c r="L304" s="2"/>
      <c r="N304" s="2"/>
    </row>
    <row r="305" spans="6:14" x14ac:dyDescent="0.2">
      <c r="F305" s="2"/>
      <c r="H305" s="2"/>
      <c r="J305" s="2"/>
      <c r="L305" s="2"/>
      <c r="N305" s="2"/>
    </row>
    <row r="306" spans="6:14" x14ac:dyDescent="0.2">
      <c r="F306" s="2"/>
      <c r="H306" s="2"/>
      <c r="J306" s="2"/>
      <c r="L306" s="2"/>
      <c r="N306" s="2"/>
    </row>
    <row r="307" spans="6:14" x14ac:dyDescent="0.2">
      <c r="F307" s="2"/>
      <c r="H307" s="2"/>
      <c r="J307" s="2"/>
      <c r="L307" s="2"/>
      <c r="N307" s="2"/>
    </row>
    <row r="308" spans="6:14" x14ac:dyDescent="0.2">
      <c r="F308" s="2"/>
      <c r="H308" s="2"/>
      <c r="J308" s="2"/>
      <c r="L308" s="2"/>
      <c r="N308" s="2"/>
    </row>
    <row r="309" spans="6:14" x14ac:dyDescent="0.2">
      <c r="F309" s="2"/>
      <c r="H309" s="2"/>
      <c r="J309" s="2"/>
      <c r="L309" s="2"/>
      <c r="N309" s="2"/>
    </row>
    <row r="310" spans="6:14" x14ac:dyDescent="0.2">
      <c r="F310" s="2"/>
      <c r="H310" s="2"/>
      <c r="J310" s="2"/>
      <c r="L310" s="2"/>
      <c r="N310" s="2"/>
    </row>
    <row r="311" spans="6:14" x14ac:dyDescent="0.2">
      <c r="F311" s="2"/>
      <c r="H311" s="2"/>
      <c r="J311" s="2"/>
      <c r="L311" s="2"/>
      <c r="N311" s="2"/>
    </row>
    <row r="312" spans="6:14" x14ac:dyDescent="0.2">
      <c r="F312" s="2"/>
      <c r="H312" s="2"/>
      <c r="J312" s="2"/>
      <c r="L312" s="2"/>
      <c r="N312" s="2"/>
    </row>
    <row r="313" spans="6:14" x14ac:dyDescent="0.2">
      <c r="F313" s="2"/>
      <c r="H313" s="2"/>
      <c r="J313" s="2"/>
      <c r="L313" s="2"/>
      <c r="N313" s="2"/>
    </row>
    <row r="314" spans="6:14" x14ac:dyDescent="0.2">
      <c r="F314" s="2"/>
      <c r="H314" s="2"/>
      <c r="J314" s="2"/>
      <c r="L314" s="2"/>
      <c r="N314" s="2"/>
    </row>
    <row r="315" spans="6:14" x14ac:dyDescent="0.2">
      <c r="F315" s="2"/>
      <c r="H315" s="2"/>
      <c r="J315" s="2"/>
      <c r="L315" s="2"/>
      <c r="N315" s="2"/>
    </row>
    <row r="316" spans="6:14" x14ac:dyDescent="0.2">
      <c r="F316" s="2"/>
      <c r="H316" s="2"/>
      <c r="J316" s="2"/>
      <c r="L316" s="2"/>
      <c r="N316" s="2"/>
    </row>
    <row r="317" spans="6:14" x14ac:dyDescent="0.2">
      <c r="F317" s="2"/>
      <c r="H317" s="2"/>
      <c r="J317" s="2"/>
      <c r="L317" s="2"/>
      <c r="N317" s="2"/>
    </row>
    <row r="318" spans="6:14" x14ac:dyDescent="0.2">
      <c r="F318" s="2"/>
      <c r="H318" s="2"/>
      <c r="J318" s="2"/>
      <c r="L318" s="2"/>
      <c r="N318" s="2"/>
    </row>
    <row r="319" spans="6:14" x14ac:dyDescent="0.2">
      <c r="F319" s="2"/>
      <c r="H319" s="2"/>
      <c r="J319" s="2"/>
      <c r="L319" s="2"/>
      <c r="N319" s="2"/>
    </row>
    <row r="320" spans="6:14" x14ac:dyDescent="0.2">
      <c r="F320" s="2"/>
      <c r="H320" s="2"/>
      <c r="J320" s="2"/>
      <c r="L320" s="2"/>
      <c r="N320" s="2"/>
    </row>
    <row r="321" spans="6:14" x14ac:dyDescent="0.2">
      <c r="F321" s="2"/>
      <c r="H321" s="2"/>
      <c r="J321" s="2"/>
      <c r="L321" s="2"/>
      <c r="N321" s="2"/>
    </row>
    <row r="322" spans="6:14" x14ac:dyDescent="0.2">
      <c r="F322" s="2"/>
      <c r="H322" s="2"/>
      <c r="J322" s="2"/>
      <c r="L322" s="2"/>
      <c r="N322" s="2"/>
    </row>
    <row r="323" spans="6:14" x14ac:dyDescent="0.2">
      <c r="F323" s="2"/>
      <c r="H323" s="2"/>
      <c r="J323" s="2"/>
      <c r="L323" s="2"/>
      <c r="N323" s="2"/>
    </row>
    <row r="324" spans="6:14" x14ac:dyDescent="0.2">
      <c r="F324" s="2"/>
      <c r="H324" s="2"/>
      <c r="J324" s="2"/>
      <c r="L324" s="2"/>
      <c r="N324" s="2"/>
    </row>
    <row r="325" spans="6:14" x14ac:dyDescent="0.2">
      <c r="F325" s="2"/>
      <c r="H325" s="2"/>
      <c r="J325" s="2"/>
      <c r="L325" s="2"/>
      <c r="N325" s="2"/>
    </row>
    <row r="326" spans="6:14" x14ac:dyDescent="0.2">
      <c r="F326" s="2"/>
      <c r="H326" s="2"/>
      <c r="J326" s="2"/>
      <c r="L326" s="2"/>
      <c r="N326" s="2"/>
    </row>
    <row r="327" spans="6:14" x14ac:dyDescent="0.2">
      <c r="F327" s="2"/>
      <c r="H327" s="2"/>
      <c r="J327" s="2"/>
      <c r="L327" s="2"/>
      <c r="N327" s="2"/>
    </row>
    <row r="328" spans="6:14" x14ac:dyDescent="0.2">
      <c r="F328" s="2"/>
      <c r="H328" s="2"/>
      <c r="J328" s="2"/>
      <c r="L328" s="2"/>
      <c r="N328" s="2"/>
    </row>
    <row r="329" spans="6:14" x14ac:dyDescent="0.2">
      <c r="F329" s="2"/>
      <c r="H329" s="2"/>
      <c r="J329" s="2"/>
      <c r="L329" s="2"/>
      <c r="N329" s="2"/>
    </row>
    <row r="330" spans="6:14" x14ac:dyDescent="0.2">
      <c r="F330" s="2"/>
      <c r="H330" s="2"/>
      <c r="J330" s="2"/>
      <c r="L330" s="2"/>
      <c r="N330" s="2"/>
    </row>
    <row r="331" spans="6:14" x14ac:dyDescent="0.2">
      <c r="F331" s="2"/>
      <c r="H331" s="2"/>
      <c r="J331" s="2"/>
      <c r="L331" s="2"/>
      <c r="N331" s="2"/>
    </row>
    <row r="332" spans="6:14" x14ac:dyDescent="0.2">
      <c r="F332" s="2"/>
      <c r="H332" s="2"/>
      <c r="J332" s="2"/>
      <c r="L332" s="2"/>
      <c r="N332" s="2"/>
    </row>
    <row r="333" spans="6:14" x14ac:dyDescent="0.2">
      <c r="F333" s="2"/>
      <c r="H333" s="2"/>
      <c r="J333" s="2"/>
      <c r="L333" s="2"/>
      <c r="N333" s="2"/>
    </row>
    <row r="334" spans="6:14" x14ac:dyDescent="0.2">
      <c r="F334" s="2"/>
      <c r="H334" s="2"/>
      <c r="J334" s="2"/>
      <c r="L334" s="2"/>
      <c r="N334" s="2"/>
    </row>
    <row r="335" spans="6:14" x14ac:dyDescent="0.2">
      <c r="F335" s="2"/>
      <c r="H335" s="2"/>
      <c r="J335" s="2"/>
      <c r="L335" s="2"/>
      <c r="N335" s="2"/>
    </row>
    <row r="336" spans="6:14" x14ac:dyDescent="0.2">
      <c r="F336" s="2"/>
      <c r="H336" s="2"/>
      <c r="J336" s="2"/>
      <c r="L336" s="2"/>
      <c r="N336" s="2"/>
    </row>
    <row r="337" spans="6:14" x14ac:dyDescent="0.2">
      <c r="F337" s="2"/>
      <c r="H337" s="2"/>
      <c r="J337" s="2"/>
      <c r="L337" s="2"/>
      <c r="N337" s="2"/>
    </row>
    <row r="338" spans="6:14" x14ac:dyDescent="0.2">
      <c r="F338" s="2"/>
      <c r="H338" s="2"/>
      <c r="J338" s="2"/>
      <c r="L338" s="2"/>
      <c r="N338" s="2"/>
    </row>
    <row r="339" spans="6:14" x14ac:dyDescent="0.2">
      <c r="F339" s="2"/>
      <c r="H339" s="2"/>
      <c r="J339" s="2"/>
      <c r="L339" s="2"/>
      <c r="N339" s="2"/>
    </row>
    <row r="340" spans="6:14" x14ac:dyDescent="0.2">
      <c r="F340" s="2"/>
      <c r="H340" s="2"/>
      <c r="J340" s="2"/>
      <c r="L340" s="2"/>
      <c r="N340" s="2"/>
    </row>
    <row r="341" spans="6:14" x14ac:dyDescent="0.2">
      <c r="F341" s="2"/>
      <c r="H341" s="2"/>
      <c r="J341" s="2"/>
      <c r="L341" s="2"/>
      <c r="N341" s="2"/>
    </row>
    <row r="342" spans="6:14" x14ac:dyDescent="0.2">
      <c r="F342" s="2"/>
      <c r="H342" s="2"/>
      <c r="J342" s="2"/>
      <c r="L342" s="2"/>
      <c r="N342" s="2"/>
    </row>
    <row r="343" spans="6:14" x14ac:dyDescent="0.2">
      <c r="F343" s="2"/>
      <c r="H343" s="2"/>
      <c r="J343" s="2"/>
      <c r="L343" s="2"/>
      <c r="N343" s="2"/>
    </row>
    <row r="344" spans="6:14" x14ac:dyDescent="0.2">
      <c r="F344" s="2"/>
      <c r="H344" s="2"/>
      <c r="J344" s="2"/>
      <c r="L344" s="2"/>
      <c r="N344" s="2"/>
    </row>
    <row r="345" spans="6:14" x14ac:dyDescent="0.2">
      <c r="F345" s="2"/>
      <c r="H345" s="2"/>
      <c r="J345" s="2"/>
      <c r="L345" s="2"/>
      <c r="N345" s="2"/>
    </row>
    <row r="346" spans="6:14" x14ac:dyDescent="0.2">
      <c r="F346" s="2"/>
      <c r="H346" s="2"/>
      <c r="J346" s="2"/>
      <c r="L346" s="2"/>
      <c r="N346" s="2"/>
    </row>
    <row r="347" spans="6:14" x14ac:dyDescent="0.2">
      <c r="F347" s="2"/>
      <c r="H347" s="2"/>
      <c r="J347" s="2"/>
      <c r="L347" s="2"/>
      <c r="N347" s="2"/>
    </row>
    <row r="348" spans="6:14" x14ac:dyDescent="0.2">
      <c r="F348" s="2"/>
      <c r="H348" s="2"/>
      <c r="J348" s="2"/>
      <c r="L348" s="2"/>
      <c r="N348" s="2"/>
    </row>
    <row r="349" spans="6:14" x14ac:dyDescent="0.2">
      <c r="F349" s="2"/>
      <c r="H349" s="2"/>
      <c r="J349" s="2"/>
      <c r="L349" s="2"/>
      <c r="N349" s="2"/>
    </row>
    <row r="350" spans="6:14" x14ac:dyDescent="0.2">
      <c r="F350" s="2"/>
      <c r="H350" s="2"/>
      <c r="J350" s="2"/>
      <c r="L350" s="2"/>
      <c r="N350" s="2"/>
    </row>
    <row r="351" spans="6:14" x14ac:dyDescent="0.2">
      <c r="F351" s="2"/>
      <c r="H351" s="2"/>
      <c r="J351" s="2"/>
      <c r="L351" s="2"/>
      <c r="N351" s="2"/>
    </row>
    <row r="352" spans="6:14" x14ac:dyDescent="0.2">
      <c r="F352" s="2"/>
      <c r="H352" s="2"/>
      <c r="J352" s="2"/>
      <c r="L352" s="2"/>
      <c r="N352" s="2"/>
    </row>
    <row r="353" spans="6:14" x14ac:dyDescent="0.2">
      <c r="F353" s="2"/>
      <c r="H353" s="2"/>
      <c r="J353" s="2"/>
      <c r="L353" s="2"/>
      <c r="N353" s="2"/>
    </row>
    <row r="354" spans="6:14" x14ac:dyDescent="0.2">
      <c r="F354" s="2"/>
      <c r="H354" s="2"/>
      <c r="J354" s="2"/>
      <c r="L354" s="2"/>
      <c r="N354" s="2"/>
    </row>
    <row r="355" spans="6:14" x14ac:dyDescent="0.2">
      <c r="F355" s="2"/>
      <c r="H355" s="2"/>
      <c r="J355" s="2"/>
      <c r="L355" s="2"/>
      <c r="N355" s="2"/>
    </row>
    <row r="356" spans="6:14" x14ac:dyDescent="0.2">
      <c r="F356" s="2"/>
      <c r="H356" s="2"/>
      <c r="J356" s="2"/>
      <c r="L356" s="2"/>
      <c r="N356" s="2"/>
    </row>
    <row r="357" spans="6:14" x14ac:dyDescent="0.2">
      <c r="F357" s="2"/>
      <c r="H357" s="2"/>
      <c r="J357" s="2"/>
      <c r="L357" s="2"/>
      <c r="N357" s="2"/>
    </row>
    <row r="358" spans="6:14" x14ac:dyDescent="0.2">
      <c r="F358" s="2"/>
      <c r="H358" s="2"/>
      <c r="J358" s="2"/>
      <c r="L358" s="2"/>
      <c r="N358" s="2"/>
    </row>
    <row r="359" spans="6:14" x14ac:dyDescent="0.2">
      <c r="F359" s="2"/>
      <c r="H359" s="2"/>
      <c r="J359" s="2"/>
      <c r="L359" s="2"/>
      <c r="N359" s="2"/>
    </row>
    <row r="360" spans="6:14" x14ac:dyDescent="0.2">
      <c r="F360" s="2"/>
      <c r="H360" s="2"/>
      <c r="J360" s="2"/>
      <c r="L360" s="2"/>
      <c r="N360" s="2"/>
    </row>
    <row r="361" spans="6:14" x14ac:dyDescent="0.2">
      <c r="F361" s="2"/>
      <c r="H361" s="2"/>
      <c r="J361" s="2"/>
      <c r="L361" s="2"/>
      <c r="N361" s="2"/>
    </row>
    <row r="362" spans="6:14" x14ac:dyDescent="0.2">
      <c r="F362" s="2"/>
      <c r="H362" s="2"/>
      <c r="J362" s="2"/>
      <c r="L362" s="2"/>
      <c r="N362" s="2"/>
    </row>
    <row r="363" spans="6:14" x14ac:dyDescent="0.2">
      <c r="F363" s="2"/>
      <c r="H363" s="2"/>
      <c r="J363" s="2"/>
      <c r="L363" s="2"/>
      <c r="N363" s="2"/>
    </row>
    <row r="364" spans="6:14" x14ac:dyDescent="0.2">
      <c r="F364" s="2"/>
      <c r="H364" s="2"/>
      <c r="J364" s="2"/>
      <c r="L364" s="2"/>
      <c r="N364" s="2"/>
    </row>
    <row r="365" spans="6:14" x14ac:dyDescent="0.2">
      <c r="F365" s="2"/>
      <c r="H365" s="2"/>
      <c r="J365" s="2"/>
      <c r="L365" s="2"/>
      <c r="N365" s="2"/>
    </row>
    <row r="366" spans="6:14" x14ac:dyDescent="0.2">
      <c r="F366" s="2"/>
      <c r="H366" s="2"/>
      <c r="J366" s="2"/>
      <c r="L366" s="2"/>
      <c r="N366" s="2"/>
    </row>
    <row r="367" spans="6:14" x14ac:dyDescent="0.2">
      <c r="F367" s="2"/>
      <c r="H367" s="2"/>
      <c r="J367" s="2"/>
      <c r="L367" s="2"/>
      <c r="N367" s="2"/>
    </row>
    <row r="368" spans="6:14" x14ac:dyDescent="0.2">
      <c r="F368" s="2"/>
      <c r="H368" s="2"/>
      <c r="J368" s="2"/>
      <c r="L368" s="2"/>
      <c r="N368" s="2"/>
    </row>
    <row r="369" spans="6:14" x14ac:dyDescent="0.2">
      <c r="F369" s="2"/>
      <c r="H369" s="2"/>
      <c r="J369" s="2"/>
      <c r="L369" s="2"/>
      <c r="N369" s="2"/>
    </row>
    <row r="370" spans="6:14" x14ac:dyDescent="0.2">
      <c r="F370" s="2"/>
      <c r="H370" s="2"/>
      <c r="J370" s="2"/>
      <c r="L370" s="2"/>
      <c r="N370" s="2"/>
    </row>
    <row r="371" spans="6:14" x14ac:dyDescent="0.2">
      <c r="F371" s="2"/>
      <c r="H371" s="2"/>
      <c r="J371" s="2"/>
      <c r="L371" s="2"/>
      <c r="N371" s="2"/>
    </row>
    <row r="372" spans="6:14" x14ac:dyDescent="0.2">
      <c r="F372" s="2"/>
      <c r="H372" s="2"/>
      <c r="J372" s="2"/>
      <c r="L372" s="2"/>
      <c r="N372" s="2"/>
    </row>
    <row r="373" spans="6:14" x14ac:dyDescent="0.2">
      <c r="F373" s="2"/>
      <c r="H373" s="2"/>
      <c r="J373" s="2"/>
      <c r="L373" s="2"/>
      <c r="N373" s="2"/>
    </row>
    <row r="374" spans="6:14" x14ac:dyDescent="0.2">
      <c r="F374" s="2"/>
      <c r="H374" s="2"/>
      <c r="J374" s="2"/>
      <c r="L374" s="2"/>
      <c r="N374" s="2"/>
    </row>
    <row r="375" spans="6:14" x14ac:dyDescent="0.2">
      <c r="F375" s="2"/>
      <c r="H375" s="2"/>
      <c r="J375" s="2"/>
      <c r="L375" s="2"/>
      <c r="N375" s="2"/>
    </row>
  </sheetData>
  <mergeCells count="18">
    <mergeCell ref="A12:A16"/>
    <mergeCell ref="A3:A10"/>
    <mergeCell ref="A1:C1"/>
    <mergeCell ref="O1:P1"/>
    <mergeCell ref="A2:C2"/>
    <mergeCell ref="E1:F1"/>
    <mergeCell ref="G1:H1"/>
    <mergeCell ref="K1:L1"/>
    <mergeCell ref="M1:N1"/>
    <mergeCell ref="I1:J1"/>
    <mergeCell ref="A57:A67"/>
    <mergeCell ref="A69:A73"/>
    <mergeCell ref="A18:A24"/>
    <mergeCell ref="A26:A29"/>
    <mergeCell ref="A31:A36"/>
    <mergeCell ref="A38:A43"/>
    <mergeCell ref="A45:A49"/>
    <mergeCell ref="A51:A55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3">
        <x14:dataValidation type="list" allowBlank="1" showInputMessage="1" showErrorMessage="1" xr:uid="{00000000-0002-0000-0200-000000000000}">
          <x14:formula1>
            <xm:f>'Scoring ref'!$B$6:$B$10</xm:f>
          </x14:formula1>
          <xm:sqref>E3 G3 K3 M3 I3</xm:sqref>
        </x14:dataValidation>
        <x14:dataValidation type="list" allowBlank="1" showInputMessage="1" showErrorMessage="1" xr:uid="{00000000-0002-0000-0200-000001000000}">
          <x14:formula1>
            <xm:f>'Scoring ref'!$E$6:$E$10</xm:f>
          </x14:formula1>
          <xm:sqref>E4 G4 K4 M4 I4</xm:sqref>
        </x14:dataValidation>
        <x14:dataValidation type="list" allowBlank="1" showInputMessage="1" showErrorMessage="1" xr:uid="{00000000-0002-0000-0200-000002000000}">
          <x14:formula1>
            <xm:f>'Scoring ref'!$H$6:$H$8</xm:f>
          </x14:formula1>
          <xm:sqref>E5 G5 K5 M5 I5</xm:sqref>
        </x14:dataValidation>
        <x14:dataValidation type="list" allowBlank="1" showInputMessage="1" showErrorMessage="1" xr:uid="{00000000-0002-0000-0200-000003000000}">
          <x14:formula1>
            <xm:f>'Scoring ref'!$N$6:$N$7</xm:f>
          </x14:formula1>
          <xm:sqref>E7 G7 K7 M7 I7</xm:sqref>
        </x14:dataValidation>
        <x14:dataValidation type="list" allowBlank="1" showInputMessage="1" showErrorMessage="1" xr:uid="{00000000-0002-0000-0200-000004000000}">
          <x14:formula1>
            <xm:f>'Scoring ref'!$B$18:$B$19</xm:f>
          </x14:formula1>
          <xm:sqref>E8 G8 K8 M8 I8</xm:sqref>
        </x14:dataValidation>
        <x14:dataValidation type="list" allowBlank="1" showInputMessage="1" showErrorMessage="1" xr:uid="{00000000-0002-0000-0200-000005000000}">
          <x14:formula1>
            <xm:f>'Scoring ref'!$E$18:$E$22</xm:f>
          </x14:formula1>
          <xm:sqref>E9 G9 K9 M9 I9</xm:sqref>
        </x14:dataValidation>
        <x14:dataValidation type="list" allowBlank="1" showInputMessage="1" showErrorMessage="1" xr:uid="{00000000-0002-0000-0200-000006000000}">
          <x14:formula1>
            <xm:f>'Scoring ref'!$H$18:$H$22</xm:f>
          </x14:formula1>
          <xm:sqref>E10 G10 K10 M10 I10</xm:sqref>
        </x14:dataValidation>
        <x14:dataValidation type="list" allowBlank="1" showInputMessage="1" showErrorMessage="1" xr:uid="{00000000-0002-0000-0200-000007000000}">
          <x14:formula1>
            <xm:f>'Scoring ref'!$B$28:$B$32</xm:f>
          </x14:formula1>
          <xm:sqref>E12 G12 K12 M12 I12</xm:sqref>
        </x14:dataValidation>
        <x14:dataValidation type="list" allowBlank="1" showInputMessage="1" showErrorMessage="1" xr:uid="{00000000-0002-0000-0200-000008000000}">
          <x14:formula1>
            <xm:f>'Scoring ref'!$E$28:$E$32</xm:f>
          </x14:formula1>
          <xm:sqref>E13 G13 K13 M13 I13</xm:sqref>
        </x14:dataValidation>
        <x14:dataValidation type="list" allowBlank="1" showInputMessage="1" showErrorMessage="1" xr:uid="{00000000-0002-0000-0200-000009000000}">
          <x14:formula1>
            <xm:f>'Scoring ref'!$H$28:$H$32</xm:f>
          </x14:formula1>
          <xm:sqref>E14 G14 K14 M14 I14</xm:sqref>
        </x14:dataValidation>
        <x14:dataValidation type="list" allowBlank="1" showInputMessage="1" showErrorMessage="1" xr:uid="{00000000-0002-0000-0200-00000A000000}">
          <x14:formula1>
            <xm:f>'Scoring ref'!$K$28:$K$30</xm:f>
          </x14:formula1>
          <xm:sqref>E15 G15 K15 M15 I15</xm:sqref>
        </x14:dataValidation>
        <x14:dataValidation type="list" allowBlank="1" showInputMessage="1" showErrorMessage="1" xr:uid="{00000000-0002-0000-0200-00000B000000}">
          <x14:formula1>
            <xm:f>'Scoring ref'!$N$28:$N$32</xm:f>
          </x14:formula1>
          <xm:sqref>E16 G16 K16 M16 I16</xm:sqref>
        </x14:dataValidation>
        <x14:dataValidation type="list" allowBlank="1" showInputMessage="1" showErrorMessage="1" xr:uid="{00000000-0002-0000-0200-00000C000000}">
          <x14:formula1>
            <xm:f>'Scoring ref'!$B$39:$B$43</xm:f>
          </x14:formula1>
          <xm:sqref>E18 G18 K18 M18 I18</xm:sqref>
        </x14:dataValidation>
        <x14:dataValidation type="list" allowBlank="1" showInputMessage="1" showErrorMessage="1" xr:uid="{00000000-0002-0000-0200-00000D000000}">
          <x14:formula1>
            <xm:f>'Scoring ref'!$E$39:$E$43</xm:f>
          </x14:formula1>
          <xm:sqref>E19 G19 K19 M19 I19</xm:sqref>
        </x14:dataValidation>
        <x14:dataValidation type="list" allowBlank="1" showInputMessage="1" showErrorMessage="1" xr:uid="{00000000-0002-0000-0200-00000E000000}">
          <x14:formula1>
            <xm:f>'Scoring ref'!$H$39:$H$43</xm:f>
          </x14:formula1>
          <xm:sqref>E20 G20 K20 M20 I20</xm:sqref>
        </x14:dataValidation>
        <x14:dataValidation type="list" allowBlank="1" showInputMessage="1" showErrorMessage="1" xr:uid="{00000000-0002-0000-0200-00000F000000}">
          <x14:formula1>
            <xm:f>'Scoring ref'!$K$39:$K$43</xm:f>
          </x14:formula1>
          <xm:sqref>E21 G21 K21 M21 I21</xm:sqref>
        </x14:dataValidation>
        <x14:dataValidation type="list" allowBlank="1" showInputMessage="1" showErrorMessage="1" xr:uid="{00000000-0002-0000-0200-000010000000}">
          <x14:formula1>
            <xm:f>'Scoring ref'!$B$47:$B$50</xm:f>
          </x14:formula1>
          <xm:sqref>E23 G23 K23 M23 I23</xm:sqref>
        </x14:dataValidation>
        <x14:dataValidation type="list" allowBlank="1" showInputMessage="1" showErrorMessage="1" xr:uid="{00000000-0002-0000-0200-000011000000}">
          <x14:formula1>
            <xm:f>'Scoring ref'!$E$47:$E$51</xm:f>
          </x14:formula1>
          <xm:sqref>E24 G24 K24 M24 I24</xm:sqref>
        </x14:dataValidation>
        <x14:dataValidation type="list" allowBlank="1" showInputMessage="1" showErrorMessage="1" xr:uid="{00000000-0002-0000-0200-000012000000}">
          <x14:formula1>
            <xm:f>'Scoring ref'!$B$59:$B$63</xm:f>
          </x14:formula1>
          <xm:sqref>E26 G26 K26 M26 I26</xm:sqref>
        </x14:dataValidation>
        <x14:dataValidation type="list" allowBlank="1" showInputMessage="1" showErrorMessage="1" xr:uid="{00000000-0002-0000-0200-000013000000}">
          <x14:formula1>
            <xm:f>'Scoring ref'!$E$59:$E$63</xm:f>
          </x14:formula1>
          <xm:sqref>E27 G27 K27 M27 I27</xm:sqref>
        </x14:dataValidation>
        <x14:dataValidation type="list" allowBlank="1" showInputMessage="1" showErrorMessage="1" xr:uid="{00000000-0002-0000-0200-000014000000}">
          <x14:formula1>
            <xm:f>'Scoring ref'!$H$59:$H$63</xm:f>
          </x14:formula1>
          <xm:sqref>E28 G28 K28 M28 I28</xm:sqref>
        </x14:dataValidation>
        <x14:dataValidation type="list" allowBlank="1" showInputMessage="1" showErrorMessage="1" xr:uid="{00000000-0002-0000-0200-000015000000}">
          <x14:formula1>
            <xm:f>'Scoring ref'!$K$59:$K$61</xm:f>
          </x14:formula1>
          <xm:sqref>E29 G29 K29 M29 I29</xm:sqref>
        </x14:dataValidation>
        <x14:dataValidation type="list" allowBlank="1" showInputMessage="1" showErrorMessage="1" xr:uid="{00000000-0002-0000-0200-000016000000}">
          <x14:formula1>
            <xm:f>'Scoring ref'!$B$70:$B$72</xm:f>
          </x14:formula1>
          <xm:sqref>E31 G31 K31 M31 I31</xm:sqref>
        </x14:dataValidation>
        <x14:dataValidation type="list" allowBlank="1" showInputMessage="1" showErrorMessage="1" xr:uid="{00000000-0002-0000-0200-000017000000}">
          <x14:formula1>
            <xm:f>'Scoring ref'!$E$70:$E$71</xm:f>
          </x14:formula1>
          <xm:sqref>E32 G32 K32 M32 I32</xm:sqref>
        </x14:dataValidation>
        <x14:dataValidation type="list" allowBlank="1" showInputMessage="1" showErrorMessage="1" xr:uid="{00000000-0002-0000-0200-000018000000}">
          <x14:formula1>
            <xm:f>'Scoring ref'!$H$70:$H$71</xm:f>
          </x14:formula1>
          <xm:sqref>E33 G33 K33 M33 I33</xm:sqref>
        </x14:dataValidation>
        <x14:dataValidation type="list" allowBlank="1" showInputMessage="1" showErrorMessage="1" xr:uid="{00000000-0002-0000-0200-000019000000}">
          <x14:formula1>
            <xm:f>'Scoring ref'!$B$76:$B$77</xm:f>
          </x14:formula1>
          <xm:sqref>E34 G34 K34 M34 I34</xm:sqref>
        </x14:dataValidation>
        <x14:dataValidation type="list" allowBlank="1" showInputMessage="1" showErrorMessage="1" xr:uid="{00000000-0002-0000-0200-00001A000000}">
          <x14:formula1>
            <xm:f>'Scoring ref'!$E$76:$E$77</xm:f>
          </x14:formula1>
          <xm:sqref>E35 G35 K35 M35 I35</xm:sqref>
        </x14:dataValidation>
        <x14:dataValidation type="list" allowBlank="1" showInputMessage="1" showErrorMessage="1" xr:uid="{00000000-0002-0000-0200-00001B000000}">
          <x14:formula1>
            <xm:f>'Scoring ref'!$H$76:$H$77</xm:f>
          </x14:formula1>
          <xm:sqref>E36 G36 K36 M36 I36</xm:sqref>
        </x14:dataValidation>
        <x14:dataValidation type="list" allowBlank="1" showInputMessage="1" showErrorMessage="1" xr:uid="{00000000-0002-0000-0200-00001C000000}">
          <x14:formula1>
            <xm:f>'Scoring ref'!$B$85:$B$89</xm:f>
          </x14:formula1>
          <xm:sqref>E38 G38 K38 M38 I38</xm:sqref>
        </x14:dataValidation>
        <x14:dataValidation type="list" allowBlank="1" showInputMessage="1" showErrorMessage="1" xr:uid="{00000000-0002-0000-0200-00001D000000}">
          <x14:formula1>
            <xm:f>'Scoring ref'!$E$85:$E$89</xm:f>
          </x14:formula1>
          <xm:sqref>E39 G39 K39 M39 I39</xm:sqref>
        </x14:dataValidation>
        <x14:dataValidation type="list" allowBlank="1" showInputMessage="1" showErrorMessage="1" xr:uid="{00000000-0002-0000-0200-00001E000000}">
          <x14:formula1>
            <xm:f>'Scoring ref'!$H$85:$H$87</xm:f>
          </x14:formula1>
          <xm:sqref>E40 G40 K40 M40 I40</xm:sqref>
        </x14:dataValidation>
        <x14:dataValidation type="list" allowBlank="1" showInputMessage="1" showErrorMessage="1" xr:uid="{00000000-0002-0000-0200-00001F000000}">
          <x14:formula1>
            <xm:f>'Scoring ref'!$K$85:$K$87</xm:f>
          </x14:formula1>
          <xm:sqref>E41 G41 K41 M41 I41</xm:sqref>
        </x14:dataValidation>
        <x14:dataValidation type="list" allowBlank="1" showInputMessage="1" showErrorMessage="1" xr:uid="{00000000-0002-0000-0200-000020000000}">
          <x14:formula1>
            <xm:f>'Scoring ref'!$B$93:$B$97</xm:f>
          </x14:formula1>
          <xm:sqref>E42 G42 K42 M42 I42</xm:sqref>
        </x14:dataValidation>
        <x14:dataValidation type="list" allowBlank="1" showInputMessage="1" showErrorMessage="1" xr:uid="{00000000-0002-0000-0200-000021000000}">
          <x14:formula1>
            <xm:f>'Scoring ref'!$H$93:$H$94</xm:f>
          </x14:formula1>
          <xm:sqref>E43 G43 K43 M43 I43</xm:sqref>
        </x14:dataValidation>
        <x14:dataValidation type="list" allowBlank="1" showInputMessage="1" showErrorMessage="1" xr:uid="{00000000-0002-0000-0200-000022000000}">
          <x14:formula1>
            <xm:f>'Scoring ref'!$B$106:$B$109</xm:f>
          </x14:formula1>
          <xm:sqref>E45 G45 K45 M45 I45</xm:sqref>
        </x14:dataValidation>
        <x14:dataValidation type="list" allowBlank="1" showInputMessage="1" showErrorMessage="1" xr:uid="{00000000-0002-0000-0200-000023000000}">
          <x14:formula1>
            <xm:f>'Scoring ref'!$E$106:$E$107</xm:f>
          </x14:formula1>
          <xm:sqref>E46 G46 K46 M46 I46</xm:sqref>
        </x14:dataValidation>
        <x14:dataValidation type="list" allowBlank="1" showInputMessage="1" showErrorMessage="1" xr:uid="{00000000-0002-0000-0200-000024000000}">
          <x14:formula1>
            <xm:f>'Scoring ref'!$H$106:$H$107</xm:f>
          </x14:formula1>
          <xm:sqref>K47</xm:sqref>
        </x14:dataValidation>
        <x14:dataValidation type="list" allowBlank="1" showInputMessage="1" showErrorMessage="1" xr:uid="{00000000-0002-0000-0200-000025000000}">
          <x14:formula1>
            <xm:f>'Scoring ref'!$K$106:$K$107</xm:f>
          </x14:formula1>
          <xm:sqref>E48 G48 K48 M48 I48</xm:sqref>
        </x14:dataValidation>
        <x14:dataValidation type="list" allowBlank="1" showInputMessage="1" showErrorMessage="1" xr:uid="{00000000-0002-0000-0200-000026000000}">
          <x14:formula1>
            <xm:f>'Scoring ref'!$N$106:$N$107</xm:f>
          </x14:formula1>
          <xm:sqref>E49 G49 K49 M49 I49</xm:sqref>
        </x14:dataValidation>
        <x14:dataValidation type="list" allowBlank="1" showInputMessage="1" showErrorMessage="1" xr:uid="{00000000-0002-0000-0200-000027000000}">
          <x14:formula1>
            <xm:f>'Scoring ref'!$B$119:$B$122</xm:f>
          </x14:formula1>
          <xm:sqref>E51 G51 K51 M51 I51</xm:sqref>
        </x14:dataValidation>
        <x14:dataValidation type="list" allowBlank="1" showInputMessage="1" showErrorMessage="1" xr:uid="{00000000-0002-0000-0200-000028000000}">
          <x14:formula1>
            <xm:f>'Scoring ref'!$E$119:$E$122</xm:f>
          </x14:formula1>
          <xm:sqref>E52 G52 K52 M52 I52</xm:sqref>
        </x14:dataValidation>
        <x14:dataValidation type="list" allowBlank="1" showInputMessage="1" showErrorMessage="1" xr:uid="{00000000-0002-0000-0200-000029000000}">
          <x14:formula1>
            <xm:f>'Scoring ref'!$H$119:$H$120</xm:f>
          </x14:formula1>
          <xm:sqref>E53 G53 K53 M53 I53</xm:sqref>
        </x14:dataValidation>
        <x14:dataValidation type="list" allowBlank="1" showInputMessage="1" showErrorMessage="1" xr:uid="{00000000-0002-0000-0200-00002A000000}">
          <x14:formula1>
            <xm:f>'Scoring ref'!$K$119:$K$121</xm:f>
          </x14:formula1>
          <xm:sqref>E54 G54 K54 M54 I54</xm:sqref>
        </x14:dataValidation>
        <x14:dataValidation type="list" allowBlank="1" showInputMessage="1" showErrorMessage="1" xr:uid="{00000000-0002-0000-0200-00002B000000}">
          <x14:formula1>
            <xm:f>'Scoring ref'!$N$119:$N$121</xm:f>
          </x14:formula1>
          <xm:sqref>E55 G55 K55 M55 I55</xm:sqref>
        </x14:dataValidation>
        <x14:dataValidation type="list" allowBlank="1" showInputMessage="1" showErrorMessage="1" xr:uid="{00000000-0002-0000-0200-00002C000000}">
          <x14:formula1>
            <xm:f>'Scoring ref'!$B$131:$B$133</xm:f>
          </x14:formula1>
          <xm:sqref>E57:E67 G57:G67 K57:K67 M57:M67 I57:I67</xm:sqref>
        </x14:dataValidation>
        <x14:dataValidation type="list" allowBlank="1" showInputMessage="1" showErrorMessage="1" xr:uid="{00000000-0002-0000-0200-00002D000000}">
          <x14:formula1>
            <xm:f>'Scoring ref'!$E$143:$E$145</xm:f>
          </x14:formula1>
          <xm:sqref>E70 G70 K70 M70 I70</xm:sqref>
        </x14:dataValidation>
        <x14:dataValidation type="list" allowBlank="1" showInputMessage="1" showErrorMessage="1" xr:uid="{00000000-0002-0000-0200-00002E000000}">
          <x14:formula1>
            <xm:f>'Scoring ref'!$H$143:$H$145</xm:f>
          </x14:formula1>
          <xm:sqref>E71 G71 K71 M71 I71</xm:sqref>
        </x14:dataValidation>
        <x14:dataValidation type="list" allowBlank="1" showInputMessage="1" showErrorMessage="1" xr:uid="{00000000-0002-0000-0200-00002F000000}">
          <x14:formula1>
            <xm:f>'Scoring ref'!$K$143:$K$147</xm:f>
          </x14:formula1>
          <xm:sqref>E72 G72 K72 M72 I72</xm:sqref>
        </x14:dataValidation>
        <x14:dataValidation type="list" allowBlank="1" showInputMessage="1" showErrorMessage="1" xr:uid="{00000000-0002-0000-0200-000030000000}">
          <x14:formula1>
            <xm:f>'Scoring ref'!$N$143:$N$147</xm:f>
          </x14:formula1>
          <xm:sqref>E73 G73 K73 M73 I73</xm:sqref>
        </x14:dataValidation>
        <x14:dataValidation type="list" allowBlank="1" showInputMessage="1" showErrorMessage="1" xr:uid="{00000000-0002-0000-0200-000031000000}">
          <x14:formula1>
            <xm:f>'Scoring ref'!$K$6:$K$10</xm:f>
          </x14:formula1>
          <xm:sqref>E6 G6 K6 M6 I6</xm:sqref>
        </x14:dataValidation>
        <x14:dataValidation type="list" allowBlank="1" showInputMessage="1" showErrorMessage="1" xr:uid="{00000000-0002-0000-0200-000032000000}">
          <x14:formula1>
            <xm:f>'Scoring ref'!$N$39:$N$41</xm:f>
          </x14:formula1>
          <xm:sqref>E22 G22 I22 K22 M22</xm:sqref>
        </x14:dataValidation>
        <x14:dataValidation type="list" allowBlank="1" showInputMessage="1" showErrorMessage="1" xr:uid="{00000000-0002-0000-0200-000033000000}">
          <x14:formula1>
            <xm:f>'Scoring ref'!$B$143:$B$146</xm:f>
          </x14:formula1>
          <xm:sqref>E69 G69 I69 K69 M69</xm:sqref>
        </x14:dataValidation>
        <x14:dataValidation type="list" allowBlank="1" showInputMessage="1" showErrorMessage="1" xr:uid="{00000000-0002-0000-0200-000034000000}">
          <x14:formula1>
            <xm:f>'Scoring ref'!$H$106:$H$108</xm:f>
          </x14:formula1>
          <xm:sqref>E47 G47 M47 I47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71"/>
  <sheetViews>
    <sheetView tabSelected="1" topLeftCell="A58" zoomScale="80" zoomScaleNormal="80" workbookViewId="0">
      <selection activeCell="I59" sqref="I59"/>
    </sheetView>
  </sheetViews>
  <sheetFormatPr baseColWidth="10" defaultColWidth="8.83203125" defaultRowHeight="15" x14ac:dyDescent="0.2"/>
  <cols>
    <col min="1" max="1" width="1.83203125" customWidth="1"/>
    <col min="2" max="2" width="35.83203125" style="24" customWidth="1"/>
    <col min="3" max="3" width="8.5" style="24" customWidth="1"/>
    <col min="4" max="4" width="2.5" customWidth="1"/>
    <col min="5" max="5" width="35.83203125" customWidth="1"/>
    <col min="6" max="6" width="8.5" customWidth="1"/>
    <col min="7" max="7" width="2.33203125" customWidth="1"/>
    <col min="8" max="8" width="35.83203125" customWidth="1"/>
    <col min="9" max="9" width="8.5" customWidth="1"/>
    <col min="10" max="10" width="2.5" customWidth="1"/>
    <col min="11" max="11" width="35.83203125" customWidth="1"/>
    <col min="12" max="12" width="8.5" customWidth="1"/>
    <col min="13" max="13" width="2.5" customWidth="1"/>
    <col min="14" max="14" width="35.83203125" customWidth="1"/>
    <col min="15" max="15" width="8.5" customWidth="1"/>
  </cols>
  <sheetData>
    <row r="2" spans="1:15" ht="31.5" customHeight="1" x14ac:dyDescent="0.2">
      <c r="A2" s="71"/>
      <c r="B2" s="73" t="s">
        <v>319</v>
      </c>
      <c r="C2" s="72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5" x14ac:dyDescent="0.2">
      <c r="B3"/>
      <c r="C3"/>
    </row>
    <row r="4" spans="1:15" ht="16" thickBot="1" x14ac:dyDescent="0.25">
      <c r="B4" s="36" t="s">
        <v>306</v>
      </c>
      <c r="C4" s="3"/>
      <c r="E4" s="36" t="s">
        <v>307</v>
      </c>
      <c r="F4" s="55"/>
      <c r="H4" s="36" t="s">
        <v>308</v>
      </c>
      <c r="I4" s="24"/>
      <c r="K4" s="36" t="s">
        <v>309</v>
      </c>
      <c r="N4" s="36" t="s">
        <v>310</v>
      </c>
      <c r="O4" s="24"/>
    </row>
    <row r="5" spans="1:15" ht="43" thickBot="1" x14ac:dyDescent="0.25">
      <c r="B5" s="44" t="s">
        <v>2</v>
      </c>
      <c r="C5" s="4" t="s">
        <v>13</v>
      </c>
      <c r="E5" s="44" t="s">
        <v>3</v>
      </c>
      <c r="F5" s="4"/>
      <c r="H5" s="44" t="s">
        <v>241</v>
      </c>
      <c r="I5" s="4"/>
      <c r="K5" s="44" t="s">
        <v>4</v>
      </c>
      <c r="L5" s="10"/>
      <c r="N5" s="44" t="s">
        <v>40</v>
      </c>
      <c r="O5" s="4"/>
    </row>
    <row r="6" spans="1:15" ht="40" x14ac:dyDescent="0.2">
      <c r="B6" s="5" t="s">
        <v>14</v>
      </c>
      <c r="C6" s="6">
        <v>5</v>
      </c>
      <c r="E6" s="7" t="s">
        <v>19</v>
      </c>
      <c r="F6" s="7">
        <v>5</v>
      </c>
      <c r="H6" s="9" t="s">
        <v>26</v>
      </c>
      <c r="I6" s="8">
        <v>5</v>
      </c>
      <c r="K6" s="7" t="s">
        <v>32</v>
      </c>
      <c r="L6" s="8">
        <v>1</v>
      </c>
      <c r="N6" s="9" t="s">
        <v>41</v>
      </c>
      <c r="O6" s="8">
        <v>5</v>
      </c>
    </row>
    <row r="7" spans="1:15" ht="40" x14ac:dyDescent="0.2">
      <c r="B7" s="5" t="s">
        <v>15</v>
      </c>
      <c r="C7" s="6">
        <v>4</v>
      </c>
      <c r="E7" s="7" t="s">
        <v>21</v>
      </c>
      <c r="F7" s="7">
        <v>4</v>
      </c>
      <c r="H7" s="9">
        <v>1</v>
      </c>
      <c r="I7" s="8">
        <v>4</v>
      </c>
      <c r="K7" s="7" t="s">
        <v>28</v>
      </c>
      <c r="L7" s="8">
        <v>2</v>
      </c>
      <c r="N7" s="9" t="s">
        <v>22</v>
      </c>
      <c r="O7" s="8">
        <v>1</v>
      </c>
    </row>
    <row r="8" spans="1:15" ht="40" x14ac:dyDescent="0.2">
      <c r="B8" s="5" t="s">
        <v>16</v>
      </c>
      <c r="C8" s="6">
        <v>3</v>
      </c>
      <c r="E8" s="7" t="s">
        <v>23</v>
      </c>
      <c r="F8" s="7">
        <v>3</v>
      </c>
      <c r="H8" s="7" t="s">
        <v>27</v>
      </c>
      <c r="I8" s="8">
        <v>1</v>
      </c>
      <c r="K8" s="7" t="s">
        <v>29</v>
      </c>
      <c r="L8" s="8">
        <v>3</v>
      </c>
    </row>
    <row r="9" spans="1:15" x14ac:dyDescent="0.2">
      <c r="B9" s="5" t="s">
        <v>17</v>
      </c>
      <c r="C9" s="6">
        <v>2</v>
      </c>
      <c r="E9" s="7" t="s">
        <v>24</v>
      </c>
      <c r="F9" s="7">
        <v>2</v>
      </c>
      <c r="H9" s="24"/>
      <c r="I9" s="24"/>
      <c r="K9" s="7" t="s">
        <v>30</v>
      </c>
      <c r="L9" s="8">
        <v>4</v>
      </c>
    </row>
    <row r="10" spans="1:15" x14ac:dyDescent="0.2">
      <c r="B10" s="5" t="s">
        <v>18</v>
      </c>
      <c r="C10" s="6">
        <v>1</v>
      </c>
      <c r="E10" s="7" t="s">
        <v>25</v>
      </c>
      <c r="F10" s="8">
        <v>1</v>
      </c>
      <c r="H10" s="24"/>
      <c r="I10" s="24"/>
      <c r="K10" s="7" t="s">
        <v>31</v>
      </c>
      <c r="L10" s="8">
        <v>5</v>
      </c>
    </row>
    <row r="14" spans="1:15" ht="31.5" customHeight="1" x14ac:dyDescent="0.2">
      <c r="A14" s="71"/>
      <c r="B14" s="73" t="s">
        <v>320</v>
      </c>
      <c r="C14" s="7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</row>
    <row r="16" spans="1:15" x14ac:dyDescent="0.2">
      <c r="B16" s="36" t="s">
        <v>302</v>
      </c>
      <c r="E16" s="36" t="s">
        <v>303</v>
      </c>
      <c r="H16" s="37" t="s">
        <v>304</v>
      </c>
    </row>
    <row r="17" spans="1:15" x14ac:dyDescent="0.2">
      <c r="B17" s="44" t="s">
        <v>33</v>
      </c>
      <c r="C17" s="11"/>
      <c r="E17" s="44" t="s">
        <v>34</v>
      </c>
      <c r="F17" s="13"/>
      <c r="H17" s="44" t="s">
        <v>90</v>
      </c>
      <c r="I17" s="22"/>
    </row>
    <row r="18" spans="1:15" x14ac:dyDescent="0.2">
      <c r="B18" s="7" t="s">
        <v>20</v>
      </c>
      <c r="C18" s="8">
        <v>5</v>
      </c>
      <c r="E18" s="12" t="s">
        <v>35</v>
      </c>
      <c r="F18" s="13">
        <v>5</v>
      </c>
      <c r="H18" s="20" t="s">
        <v>189</v>
      </c>
      <c r="I18" s="18">
        <v>1</v>
      </c>
    </row>
    <row r="19" spans="1:15" x14ac:dyDescent="0.2">
      <c r="B19" s="7" t="s">
        <v>22</v>
      </c>
      <c r="C19" s="8">
        <v>1</v>
      </c>
      <c r="E19" s="12" t="s">
        <v>36</v>
      </c>
      <c r="F19" s="13">
        <v>4</v>
      </c>
      <c r="H19" s="45" t="s">
        <v>190</v>
      </c>
      <c r="I19" s="18">
        <v>2</v>
      </c>
    </row>
    <row r="20" spans="1:15" x14ac:dyDescent="0.2">
      <c r="E20" s="12" t="s">
        <v>37</v>
      </c>
      <c r="F20" s="13">
        <v>3</v>
      </c>
      <c r="H20" s="45" t="s">
        <v>191</v>
      </c>
      <c r="I20" s="18">
        <v>3</v>
      </c>
    </row>
    <row r="21" spans="1:15" x14ac:dyDescent="0.2">
      <c r="E21" s="9" t="s">
        <v>38</v>
      </c>
      <c r="F21" s="13">
        <v>2</v>
      </c>
      <c r="H21" s="45" t="s">
        <v>192</v>
      </c>
      <c r="I21" s="18">
        <v>4</v>
      </c>
    </row>
    <row r="22" spans="1:15" x14ac:dyDescent="0.2">
      <c r="E22" s="9" t="s">
        <v>39</v>
      </c>
      <c r="F22" s="13">
        <v>1</v>
      </c>
      <c r="H22" s="20" t="s">
        <v>193</v>
      </c>
      <c r="I22" s="18">
        <v>5</v>
      </c>
    </row>
    <row r="24" spans="1:15" ht="31.5" customHeight="1" x14ac:dyDescent="0.2">
      <c r="A24" s="71"/>
      <c r="B24" s="73" t="s">
        <v>321</v>
      </c>
      <c r="C24" s="72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</row>
    <row r="26" spans="1:15" ht="16" thickBot="1" x14ac:dyDescent="0.25">
      <c r="B26" s="36" t="s">
        <v>67</v>
      </c>
      <c r="C26" s="14"/>
      <c r="E26" s="36" t="s">
        <v>68</v>
      </c>
      <c r="H26" s="36" t="s">
        <v>70</v>
      </c>
      <c r="K26" s="36" t="s">
        <v>71</v>
      </c>
      <c r="L26" s="51"/>
      <c r="N26" s="36" t="s">
        <v>73</v>
      </c>
    </row>
    <row r="27" spans="1:15" ht="29" thickBot="1" x14ac:dyDescent="0.25">
      <c r="B27" s="44" t="s">
        <v>42</v>
      </c>
      <c r="C27" s="4"/>
      <c r="E27" s="44" t="s">
        <v>69</v>
      </c>
      <c r="F27" s="15"/>
      <c r="H27" s="44" t="s">
        <v>53</v>
      </c>
      <c r="I27" s="19"/>
      <c r="K27" s="44" t="s">
        <v>58</v>
      </c>
      <c r="L27" s="21"/>
      <c r="N27" s="44" t="s">
        <v>74</v>
      </c>
    </row>
    <row r="28" spans="1:15" ht="29" x14ac:dyDescent="0.2">
      <c r="B28" s="7" t="s">
        <v>43</v>
      </c>
      <c r="C28" s="8">
        <v>1</v>
      </c>
      <c r="E28" s="16" t="s">
        <v>48</v>
      </c>
      <c r="F28" s="17">
        <v>5</v>
      </c>
      <c r="H28" s="20" t="s">
        <v>54</v>
      </c>
      <c r="I28" s="18">
        <v>2</v>
      </c>
      <c r="K28" s="20" t="s">
        <v>249</v>
      </c>
      <c r="L28" s="18">
        <v>1</v>
      </c>
      <c r="N28" s="20" t="s">
        <v>22</v>
      </c>
      <c r="O28" s="18">
        <v>1</v>
      </c>
    </row>
    <row r="29" spans="1:15" ht="29" x14ac:dyDescent="0.2">
      <c r="B29" s="7" t="s">
        <v>44</v>
      </c>
      <c r="C29" s="7">
        <v>2</v>
      </c>
      <c r="E29" s="16" t="s">
        <v>49</v>
      </c>
      <c r="F29" s="18">
        <v>4</v>
      </c>
      <c r="H29" s="20" t="s">
        <v>55</v>
      </c>
      <c r="I29" s="17">
        <v>3</v>
      </c>
      <c r="K29" s="20" t="s">
        <v>248</v>
      </c>
      <c r="L29" s="18">
        <v>3</v>
      </c>
      <c r="N29" s="20" t="s">
        <v>165</v>
      </c>
      <c r="O29" s="18">
        <v>2</v>
      </c>
    </row>
    <row r="30" spans="1:15" ht="29" x14ac:dyDescent="0.2">
      <c r="B30" s="7" t="s">
        <v>45</v>
      </c>
      <c r="C30" s="7">
        <v>3</v>
      </c>
      <c r="E30" s="16" t="s">
        <v>50</v>
      </c>
      <c r="F30" s="18">
        <v>3</v>
      </c>
      <c r="H30" s="20" t="s">
        <v>56</v>
      </c>
      <c r="I30" s="18">
        <v>4</v>
      </c>
      <c r="K30" s="20" t="s">
        <v>247</v>
      </c>
      <c r="L30" s="18">
        <v>5</v>
      </c>
      <c r="N30" s="20" t="s">
        <v>167</v>
      </c>
      <c r="O30" s="18">
        <v>3</v>
      </c>
    </row>
    <row r="31" spans="1:15" ht="29" x14ac:dyDescent="0.2">
      <c r="B31" s="7" t="s">
        <v>46</v>
      </c>
      <c r="C31" s="7">
        <v>4</v>
      </c>
      <c r="E31" s="16" t="s">
        <v>51</v>
      </c>
      <c r="F31" s="18">
        <v>2</v>
      </c>
      <c r="H31" s="20" t="s">
        <v>57</v>
      </c>
      <c r="I31" s="18">
        <v>5</v>
      </c>
      <c r="K31" s="24"/>
      <c r="L31" s="24"/>
      <c r="N31" s="20" t="s">
        <v>168</v>
      </c>
      <c r="O31" s="18">
        <v>4</v>
      </c>
    </row>
    <row r="32" spans="1:15" ht="29" x14ac:dyDescent="0.2">
      <c r="B32" s="7" t="s">
        <v>47</v>
      </c>
      <c r="C32" s="7">
        <v>5</v>
      </c>
      <c r="E32" s="16" t="s">
        <v>52</v>
      </c>
      <c r="F32" s="18">
        <v>1</v>
      </c>
      <c r="K32" s="24"/>
      <c r="L32" s="24"/>
      <c r="N32" s="20" t="s">
        <v>166</v>
      </c>
      <c r="O32" s="18">
        <v>5</v>
      </c>
    </row>
    <row r="35" spans="1:15" ht="31.5" customHeight="1" x14ac:dyDescent="0.2">
      <c r="A35" s="71"/>
      <c r="B35" s="73" t="s">
        <v>322</v>
      </c>
      <c r="C35" s="72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  <row r="37" spans="1:15" x14ac:dyDescent="0.2">
      <c r="B37" s="36" t="s">
        <v>91</v>
      </c>
      <c r="E37" s="36" t="s">
        <v>92</v>
      </c>
      <c r="G37" s="22"/>
      <c r="H37" s="36" t="s">
        <v>93</v>
      </c>
      <c r="J37" s="23"/>
      <c r="K37" s="36" t="s">
        <v>94</v>
      </c>
      <c r="N37" s="37" t="s">
        <v>95</v>
      </c>
    </row>
    <row r="38" spans="1:15" ht="28" x14ac:dyDescent="0.2">
      <c r="B38" s="44" t="s">
        <v>85</v>
      </c>
      <c r="C38" s="22"/>
      <c r="D38" s="22"/>
      <c r="E38" s="44" t="s">
        <v>86</v>
      </c>
      <c r="F38" s="22"/>
      <c r="H38" s="44" t="s">
        <v>87</v>
      </c>
      <c r="I38" s="22"/>
      <c r="J38" s="23"/>
      <c r="K38" s="44" t="s">
        <v>88</v>
      </c>
      <c r="L38" s="22"/>
      <c r="N38" s="44" t="s">
        <v>245</v>
      </c>
    </row>
    <row r="39" spans="1:15" ht="29" x14ac:dyDescent="0.2">
      <c r="B39" s="20" t="s">
        <v>173</v>
      </c>
      <c r="C39" s="18">
        <v>1</v>
      </c>
      <c r="D39" s="23"/>
      <c r="E39" s="20" t="s">
        <v>173</v>
      </c>
      <c r="F39" s="18">
        <v>1</v>
      </c>
      <c r="H39" s="20" t="s">
        <v>174</v>
      </c>
      <c r="I39" s="18">
        <v>1</v>
      </c>
      <c r="J39" s="23"/>
      <c r="K39" s="20" t="s">
        <v>179</v>
      </c>
      <c r="L39" s="18">
        <v>1</v>
      </c>
      <c r="N39" s="20" t="s">
        <v>253</v>
      </c>
      <c r="O39" s="18">
        <v>1</v>
      </c>
    </row>
    <row r="40" spans="1:15" ht="43" x14ac:dyDescent="0.2">
      <c r="B40" s="20" t="s">
        <v>171</v>
      </c>
      <c r="C40" s="18">
        <v>2</v>
      </c>
      <c r="D40" s="23"/>
      <c r="E40" s="20" t="s">
        <v>171</v>
      </c>
      <c r="F40" s="18">
        <v>2</v>
      </c>
      <c r="H40" s="20" t="s">
        <v>177</v>
      </c>
      <c r="I40" s="18">
        <v>2</v>
      </c>
      <c r="J40" s="25"/>
      <c r="K40" s="20" t="s">
        <v>180</v>
      </c>
      <c r="L40" s="18">
        <v>2</v>
      </c>
      <c r="N40" s="20" t="s">
        <v>252</v>
      </c>
      <c r="O40" s="18">
        <v>3</v>
      </c>
    </row>
    <row r="41" spans="1:15" ht="29" x14ac:dyDescent="0.2">
      <c r="B41" s="20" t="s">
        <v>169</v>
      </c>
      <c r="C41" s="18">
        <v>3</v>
      </c>
      <c r="D41" s="22"/>
      <c r="E41" s="20" t="s">
        <v>169</v>
      </c>
      <c r="F41" s="18">
        <v>3</v>
      </c>
      <c r="H41" s="20" t="s">
        <v>178</v>
      </c>
      <c r="I41" s="18">
        <v>3</v>
      </c>
      <c r="J41" s="22"/>
      <c r="K41" s="20" t="s">
        <v>181</v>
      </c>
      <c r="L41" s="18">
        <v>3</v>
      </c>
      <c r="N41" s="20" t="s">
        <v>251</v>
      </c>
      <c r="O41" s="18">
        <v>5</v>
      </c>
    </row>
    <row r="42" spans="1:15" ht="29" x14ac:dyDescent="0.2">
      <c r="B42" s="20" t="s">
        <v>170</v>
      </c>
      <c r="C42" s="18">
        <v>4</v>
      </c>
      <c r="D42" s="22"/>
      <c r="E42" s="20" t="s">
        <v>170</v>
      </c>
      <c r="F42" s="18">
        <v>4</v>
      </c>
      <c r="H42" s="20" t="s">
        <v>176</v>
      </c>
      <c r="I42" s="18">
        <v>4</v>
      </c>
      <c r="J42" s="22"/>
      <c r="K42" s="20" t="s">
        <v>182</v>
      </c>
      <c r="L42" s="18">
        <v>4</v>
      </c>
    </row>
    <row r="43" spans="1:15" ht="29" x14ac:dyDescent="0.2">
      <c r="B43" s="20" t="s">
        <v>172</v>
      </c>
      <c r="C43" s="18">
        <v>5</v>
      </c>
      <c r="D43" s="23"/>
      <c r="E43" s="20" t="s">
        <v>172</v>
      </c>
      <c r="F43" s="18">
        <v>5</v>
      </c>
      <c r="H43" s="20" t="s">
        <v>175</v>
      </c>
      <c r="I43" s="18">
        <v>5</v>
      </c>
      <c r="J43" s="22"/>
      <c r="K43" s="20" t="s">
        <v>183</v>
      </c>
      <c r="L43" s="18">
        <v>5</v>
      </c>
    </row>
    <row r="44" spans="1:15" x14ac:dyDescent="0.2">
      <c r="C44" s="53"/>
      <c r="D44" s="23"/>
      <c r="E44" s="52"/>
      <c r="F44" s="53"/>
      <c r="H44" s="54"/>
      <c r="I44" s="53"/>
      <c r="J44" s="22"/>
      <c r="K44" s="52"/>
      <c r="L44" s="53"/>
    </row>
    <row r="45" spans="1:15" x14ac:dyDescent="0.2">
      <c r="B45" s="36" t="s">
        <v>96</v>
      </c>
      <c r="C45"/>
      <c r="E45" s="36" t="s">
        <v>250</v>
      </c>
      <c r="M45" s="22"/>
    </row>
    <row r="46" spans="1:15" ht="28" x14ac:dyDescent="0.2">
      <c r="B46" s="44" t="s">
        <v>254</v>
      </c>
      <c r="C46" s="22"/>
      <c r="E46" s="44" t="s">
        <v>258</v>
      </c>
      <c r="F46" s="22"/>
      <c r="M46" s="22"/>
    </row>
    <row r="47" spans="1:15" x14ac:dyDescent="0.2">
      <c r="B47" s="20" t="s">
        <v>208</v>
      </c>
      <c r="C47" s="18">
        <v>1</v>
      </c>
      <c r="E47" s="20" t="s">
        <v>259</v>
      </c>
      <c r="F47" s="18">
        <v>1</v>
      </c>
    </row>
    <row r="48" spans="1:15" x14ac:dyDescent="0.2">
      <c r="B48" s="20" t="s">
        <v>255</v>
      </c>
      <c r="C48" s="18">
        <v>2</v>
      </c>
      <c r="E48" s="20" t="s">
        <v>261</v>
      </c>
      <c r="F48" s="18">
        <v>2</v>
      </c>
    </row>
    <row r="49" spans="1:14" x14ac:dyDescent="0.2">
      <c r="B49" s="20" t="s">
        <v>256</v>
      </c>
      <c r="C49" s="18">
        <v>3</v>
      </c>
      <c r="E49" s="20" t="s">
        <v>260</v>
      </c>
      <c r="F49" s="18">
        <v>3</v>
      </c>
    </row>
    <row r="50" spans="1:14" ht="29" x14ac:dyDescent="0.2">
      <c r="B50" s="20" t="s">
        <v>257</v>
      </c>
      <c r="C50" s="18">
        <v>5</v>
      </c>
      <c r="E50" s="20" t="s">
        <v>262</v>
      </c>
      <c r="F50" s="18">
        <v>4</v>
      </c>
    </row>
    <row r="51" spans="1:14" ht="29" x14ac:dyDescent="0.2">
      <c r="E51" s="20" t="s">
        <v>263</v>
      </c>
      <c r="F51" s="18">
        <v>5</v>
      </c>
    </row>
    <row r="52" spans="1:14" x14ac:dyDescent="0.2">
      <c r="F52" s="22"/>
      <c r="G52" s="22"/>
      <c r="H52" s="22"/>
      <c r="I52" s="22"/>
      <c r="L52" s="22"/>
    </row>
    <row r="53" spans="1:14" x14ac:dyDescent="0.2">
      <c r="F53" s="22"/>
      <c r="G53" s="22"/>
      <c r="H53" s="22"/>
      <c r="I53" s="22"/>
      <c r="L53" s="22"/>
    </row>
    <row r="54" spans="1:14" x14ac:dyDescent="0.2">
      <c r="F54" s="22"/>
      <c r="G54" s="22"/>
      <c r="H54" s="22"/>
      <c r="I54" s="22"/>
      <c r="L54" s="22"/>
    </row>
    <row r="55" spans="1:14" ht="31.5" customHeight="1" x14ac:dyDescent="0.2">
      <c r="A55" s="71"/>
      <c r="B55" s="73" t="s">
        <v>323</v>
      </c>
      <c r="C55" s="72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</row>
    <row r="56" spans="1:14" x14ac:dyDescent="0.2">
      <c r="F56" s="22"/>
      <c r="G56" s="22"/>
      <c r="H56" s="22"/>
      <c r="I56" s="22"/>
      <c r="L56" s="22"/>
    </row>
    <row r="57" spans="1:14" x14ac:dyDescent="0.2">
      <c r="B57" s="35" t="s">
        <v>152</v>
      </c>
      <c r="C57" s="22"/>
      <c r="D57" s="22"/>
      <c r="E57" s="36" t="s">
        <v>154</v>
      </c>
      <c r="F57" s="23"/>
      <c r="H57" s="36" t="s">
        <v>155</v>
      </c>
      <c r="K57" s="36" t="s">
        <v>156</v>
      </c>
    </row>
    <row r="58" spans="1:14" ht="56" x14ac:dyDescent="0.2">
      <c r="B58" s="44" t="s">
        <v>149</v>
      </c>
      <c r="C58" s="22"/>
      <c r="E58" s="44" t="s">
        <v>150</v>
      </c>
      <c r="F58" s="22"/>
      <c r="H58" s="44" t="s">
        <v>264</v>
      </c>
      <c r="I58" s="22"/>
      <c r="K58" s="44" t="s">
        <v>153</v>
      </c>
      <c r="L58" s="22"/>
    </row>
    <row r="59" spans="1:14" ht="29" x14ac:dyDescent="0.2">
      <c r="B59" s="20" t="s">
        <v>197</v>
      </c>
      <c r="C59" s="18">
        <v>1</v>
      </c>
      <c r="E59" s="20" t="s">
        <v>52</v>
      </c>
      <c r="F59" s="18">
        <v>1</v>
      </c>
      <c r="H59" s="20" t="s">
        <v>202</v>
      </c>
      <c r="I59" s="18">
        <v>5</v>
      </c>
      <c r="K59" s="20" t="s">
        <v>208</v>
      </c>
      <c r="L59" s="18">
        <v>1</v>
      </c>
    </row>
    <row r="60" spans="1:14" ht="29" x14ac:dyDescent="0.2">
      <c r="B60" s="20" t="s">
        <v>194</v>
      </c>
      <c r="C60" s="18">
        <v>2</v>
      </c>
      <c r="E60" s="20" t="s">
        <v>359</v>
      </c>
      <c r="F60" s="18">
        <v>2</v>
      </c>
      <c r="H60" s="20" t="s">
        <v>203</v>
      </c>
      <c r="I60" s="18">
        <v>4</v>
      </c>
      <c r="K60" s="20" t="s">
        <v>209</v>
      </c>
      <c r="L60" s="18">
        <v>3</v>
      </c>
    </row>
    <row r="61" spans="1:14" ht="43" x14ac:dyDescent="0.2">
      <c r="B61" s="20" t="s">
        <v>195</v>
      </c>
      <c r="C61" s="18">
        <v>3</v>
      </c>
      <c r="D61" s="22"/>
      <c r="E61" s="20" t="s">
        <v>358</v>
      </c>
      <c r="F61" s="18">
        <v>3</v>
      </c>
      <c r="H61" s="20" t="s">
        <v>199</v>
      </c>
      <c r="I61" s="18">
        <v>3</v>
      </c>
      <c r="K61" s="20" t="s">
        <v>210</v>
      </c>
      <c r="L61" s="18">
        <v>5</v>
      </c>
    </row>
    <row r="62" spans="1:14" ht="43" x14ac:dyDescent="0.2">
      <c r="B62" s="20" t="s">
        <v>196</v>
      </c>
      <c r="C62" s="18">
        <v>4</v>
      </c>
      <c r="D62" s="22"/>
      <c r="E62" s="20" t="s">
        <v>357</v>
      </c>
      <c r="F62" s="18">
        <v>4</v>
      </c>
      <c r="H62" s="20" t="s">
        <v>201</v>
      </c>
      <c r="I62" s="18">
        <v>2</v>
      </c>
    </row>
    <row r="63" spans="1:14" ht="29" x14ac:dyDescent="0.2">
      <c r="B63" s="20" t="s">
        <v>198</v>
      </c>
      <c r="C63" s="18">
        <v>5</v>
      </c>
      <c r="D63" s="22"/>
      <c r="E63" s="20" t="s">
        <v>356</v>
      </c>
      <c r="F63" s="18">
        <v>5</v>
      </c>
      <c r="H63" s="20" t="s">
        <v>200</v>
      </c>
      <c r="I63" s="18">
        <v>1</v>
      </c>
    </row>
    <row r="64" spans="1:14" x14ac:dyDescent="0.2">
      <c r="L64" s="23"/>
    </row>
    <row r="66" spans="1:14" ht="31.5" customHeight="1" x14ac:dyDescent="0.2">
      <c r="A66" s="71"/>
      <c r="B66" s="73" t="s">
        <v>324</v>
      </c>
      <c r="C66" s="72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</row>
    <row r="68" spans="1:14" x14ac:dyDescent="0.2">
      <c r="B68" s="35" t="s">
        <v>143</v>
      </c>
      <c r="E68" s="36" t="s">
        <v>144</v>
      </c>
      <c r="H68" s="37" t="s">
        <v>145</v>
      </c>
    </row>
    <row r="69" spans="1:14" ht="42" x14ac:dyDescent="0.2">
      <c r="B69" s="44" t="s">
        <v>140</v>
      </c>
      <c r="E69" s="44" t="s">
        <v>141</v>
      </c>
      <c r="H69" s="44" t="s">
        <v>142</v>
      </c>
    </row>
    <row r="70" spans="1:14" x14ac:dyDescent="0.2">
      <c r="B70" s="26" t="s">
        <v>22</v>
      </c>
      <c r="C70" s="17">
        <v>1</v>
      </c>
      <c r="E70" s="26" t="s">
        <v>41</v>
      </c>
      <c r="F70" s="17">
        <v>5</v>
      </c>
      <c r="H70" s="26" t="s">
        <v>41</v>
      </c>
      <c r="I70" s="17">
        <v>5</v>
      </c>
    </row>
    <row r="71" spans="1:14" ht="29" x14ac:dyDescent="0.2">
      <c r="B71" s="26" t="s">
        <v>268</v>
      </c>
      <c r="C71" s="17">
        <v>3</v>
      </c>
      <c r="E71" s="26" t="s">
        <v>22</v>
      </c>
      <c r="F71" s="17">
        <v>1</v>
      </c>
      <c r="H71" s="26" t="s">
        <v>22</v>
      </c>
      <c r="I71" s="17">
        <v>1</v>
      </c>
    </row>
    <row r="72" spans="1:14" ht="29" x14ac:dyDescent="0.2">
      <c r="B72" s="26" t="s">
        <v>269</v>
      </c>
      <c r="C72" s="17">
        <v>5</v>
      </c>
    </row>
    <row r="74" spans="1:14" x14ac:dyDescent="0.2">
      <c r="B74" s="36" t="s">
        <v>164</v>
      </c>
      <c r="C74"/>
      <c r="E74" s="37" t="s">
        <v>293</v>
      </c>
      <c r="H74" s="37" t="s">
        <v>294</v>
      </c>
    </row>
    <row r="75" spans="1:14" ht="28" x14ac:dyDescent="0.2">
      <c r="B75" s="44" t="s">
        <v>295</v>
      </c>
      <c r="C75"/>
      <c r="E75" s="44" t="s">
        <v>296</v>
      </c>
      <c r="H75" s="44" t="s">
        <v>147</v>
      </c>
    </row>
    <row r="76" spans="1:14" x14ac:dyDescent="0.2">
      <c r="B76" s="26" t="s">
        <v>41</v>
      </c>
      <c r="C76" s="17">
        <v>5</v>
      </c>
      <c r="E76" s="26" t="s">
        <v>41</v>
      </c>
      <c r="F76" s="17">
        <v>5</v>
      </c>
      <c r="H76" s="26" t="s">
        <v>41</v>
      </c>
      <c r="I76" s="17">
        <v>5</v>
      </c>
    </row>
    <row r="77" spans="1:14" x14ac:dyDescent="0.2">
      <c r="B77" s="26" t="s">
        <v>22</v>
      </c>
      <c r="C77" s="17">
        <v>1</v>
      </c>
      <c r="E77" s="26" t="s">
        <v>22</v>
      </c>
      <c r="F77" s="17">
        <v>1</v>
      </c>
      <c r="G77" s="22"/>
      <c r="H77" s="26" t="s">
        <v>22</v>
      </c>
      <c r="I77" s="17">
        <v>1</v>
      </c>
    </row>
    <row r="78" spans="1:14" x14ac:dyDescent="0.2">
      <c r="D78" s="22"/>
      <c r="E78" s="22"/>
      <c r="F78" s="22"/>
      <c r="G78" s="22"/>
    </row>
    <row r="79" spans="1:14" x14ac:dyDescent="0.2">
      <c r="D79" s="23"/>
      <c r="E79" s="23"/>
      <c r="F79" s="23"/>
      <c r="G79" s="23"/>
    </row>
    <row r="80" spans="1:14" x14ac:dyDescent="0.2">
      <c r="H80" s="22"/>
      <c r="I80" s="22"/>
      <c r="L80" s="22"/>
    </row>
    <row r="81" spans="1:14" ht="31.5" customHeight="1" x14ac:dyDescent="0.2">
      <c r="A81" s="71"/>
      <c r="B81" s="73" t="s">
        <v>325</v>
      </c>
      <c r="C81" s="72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</row>
    <row r="83" spans="1:14" x14ac:dyDescent="0.2">
      <c r="B83" s="36" t="s">
        <v>75</v>
      </c>
      <c r="E83" s="36" t="s">
        <v>76</v>
      </c>
      <c r="H83" s="36" t="s">
        <v>77</v>
      </c>
      <c r="K83" s="36" t="s">
        <v>79</v>
      </c>
    </row>
    <row r="84" spans="1:14" ht="28" x14ac:dyDescent="0.2">
      <c r="B84" s="44" t="s">
        <v>270</v>
      </c>
      <c r="C84" s="22"/>
      <c r="E84" s="44" t="s">
        <v>60</v>
      </c>
      <c r="F84" s="22"/>
      <c r="H84" s="44" t="s">
        <v>282</v>
      </c>
      <c r="I84" s="22"/>
      <c r="K84" s="44" t="s">
        <v>80</v>
      </c>
      <c r="L84" s="22"/>
    </row>
    <row r="85" spans="1:14" ht="29.25" customHeight="1" x14ac:dyDescent="0.2">
      <c r="B85" s="20" t="s">
        <v>271</v>
      </c>
      <c r="C85" s="18">
        <v>5</v>
      </c>
      <c r="E85" s="20" t="s">
        <v>276</v>
      </c>
      <c r="F85" s="18">
        <v>1</v>
      </c>
      <c r="H85" s="20" t="s">
        <v>281</v>
      </c>
      <c r="I85" s="18">
        <v>5</v>
      </c>
      <c r="K85" s="20" t="s">
        <v>284</v>
      </c>
      <c r="L85" s="18">
        <v>5</v>
      </c>
    </row>
    <row r="86" spans="1:14" x14ac:dyDescent="0.2">
      <c r="B86" s="20" t="s">
        <v>272</v>
      </c>
      <c r="C86" s="18">
        <v>4</v>
      </c>
      <c r="E86" s="20" t="s">
        <v>277</v>
      </c>
      <c r="F86" s="18">
        <v>2</v>
      </c>
      <c r="H86" s="20" t="s">
        <v>61</v>
      </c>
      <c r="I86" s="18">
        <v>3</v>
      </c>
      <c r="K86" s="20" t="s">
        <v>286</v>
      </c>
      <c r="L86" s="18">
        <v>3</v>
      </c>
    </row>
    <row r="87" spans="1:14" x14ac:dyDescent="0.2">
      <c r="B87" s="20" t="s">
        <v>273</v>
      </c>
      <c r="C87" s="18">
        <v>3</v>
      </c>
      <c r="E87" s="20" t="s">
        <v>278</v>
      </c>
      <c r="F87" s="18">
        <v>3</v>
      </c>
      <c r="H87" s="20" t="s">
        <v>283</v>
      </c>
      <c r="I87" s="18">
        <v>1</v>
      </c>
      <c r="K87" s="20" t="s">
        <v>285</v>
      </c>
      <c r="L87" s="18">
        <v>1</v>
      </c>
    </row>
    <row r="88" spans="1:14" x14ac:dyDescent="0.2">
      <c r="B88" s="20" t="s">
        <v>274</v>
      </c>
      <c r="C88" s="18">
        <v>2</v>
      </c>
      <c r="E88" s="20" t="s">
        <v>279</v>
      </c>
      <c r="F88" s="18">
        <v>4</v>
      </c>
    </row>
    <row r="89" spans="1:14" ht="29" x14ac:dyDescent="0.2">
      <c r="B89" s="20" t="s">
        <v>275</v>
      </c>
      <c r="C89" s="18">
        <v>1</v>
      </c>
      <c r="E89" s="20" t="s">
        <v>280</v>
      </c>
      <c r="F89" s="18">
        <v>5</v>
      </c>
    </row>
    <row r="91" spans="1:14" x14ac:dyDescent="0.2">
      <c r="B91" s="36" t="s">
        <v>81</v>
      </c>
      <c r="H91" s="37" t="s">
        <v>83</v>
      </c>
    </row>
    <row r="92" spans="1:14" ht="28" x14ac:dyDescent="0.2">
      <c r="B92" s="44" t="s">
        <v>82</v>
      </c>
      <c r="C92" s="22"/>
      <c r="H92" s="44" t="s">
        <v>84</v>
      </c>
      <c r="I92" s="22"/>
    </row>
    <row r="93" spans="1:14" x14ac:dyDescent="0.2">
      <c r="B93" s="20" t="s">
        <v>59</v>
      </c>
      <c r="C93" s="18">
        <v>5</v>
      </c>
      <c r="H93" s="20" t="s">
        <v>41</v>
      </c>
      <c r="I93" s="18">
        <v>1</v>
      </c>
    </row>
    <row r="94" spans="1:14" x14ac:dyDescent="0.2">
      <c r="B94" s="20" t="s">
        <v>62</v>
      </c>
      <c r="C94" s="18">
        <v>3</v>
      </c>
      <c r="H94" s="20" t="s">
        <v>22</v>
      </c>
      <c r="I94" s="18">
        <v>5</v>
      </c>
    </row>
    <row r="95" spans="1:14" x14ac:dyDescent="0.2">
      <c r="B95" s="20" t="s">
        <v>330</v>
      </c>
      <c r="C95" s="18">
        <v>1</v>
      </c>
      <c r="H95" s="52"/>
      <c r="I95" s="53"/>
    </row>
    <row r="96" spans="1:14" x14ac:dyDescent="0.2">
      <c r="B96" s="20" t="s">
        <v>331</v>
      </c>
      <c r="C96" s="18">
        <v>2</v>
      </c>
      <c r="H96" s="52"/>
      <c r="I96" s="53"/>
    </row>
    <row r="97" spans="1:15" ht="29" x14ac:dyDescent="0.2">
      <c r="B97" s="20" t="s">
        <v>332</v>
      </c>
      <c r="C97" s="18">
        <v>4</v>
      </c>
      <c r="H97" s="52"/>
      <c r="I97" s="53"/>
    </row>
    <row r="98" spans="1:15" x14ac:dyDescent="0.2">
      <c r="B98" s="52"/>
      <c r="C98" s="53"/>
      <c r="H98" s="52"/>
      <c r="I98" s="53"/>
    </row>
    <row r="99" spans="1:15" x14ac:dyDescent="0.2">
      <c r="B99" s="52"/>
      <c r="C99" s="53"/>
      <c r="H99" s="52"/>
      <c r="I99" s="53"/>
    </row>
    <row r="100" spans="1:15" x14ac:dyDescent="0.2">
      <c r="B100" s="52"/>
      <c r="C100" s="53"/>
      <c r="H100" s="52"/>
      <c r="I100" s="53"/>
    </row>
    <row r="101" spans="1:15" ht="31.5" customHeight="1" x14ac:dyDescent="0.2">
      <c r="A101" s="71"/>
      <c r="B101" s="73" t="s">
        <v>326</v>
      </c>
      <c r="C101" s="72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</row>
    <row r="104" spans="1:15" x14ac:dyDescent="0.2">
      <c r="B104" s="36" t="s">
        <v>135</v>
      </c>
      <c r="E104" s="36" t="s">
        <v>136</v>
      </c>
      <c r="F104" s="24"/>
      <c r="H104" s="36" t="s">
        <v>137</v>
      </c>
      <c r="I104" s="24"/>
      <c r="K104" s="36" t="s">
        <v>138</v>
      </c>
      <c r="L104" s="24"/>
      <c r="N104" s="36" t="s">
        <v>139</v>
      </c>
      <c r="O104" s="24"/>
    </row>
    <row r="105" spans="1:15" ht="56" x14ac:dyDescent="0.2">
      <c r="B105" s="44" t="s">
        <v>299</v>
      </c>
      <c r="E105" s="44" t="s">
        <v>124</v>
      </c>
      <c r="F105" s="24"/>
      <c r="H105" s="44" t="s">
        <v>125</v>
      </c>
      <c r="I105" s="24"/>
      <c r="K105" s="44" t="s">
        <v>300</v>
      </c>
      <c r="L105" s="24"/>
      <c r="N105" s="44" t="s">
        <v>126</v>
      </c>
      <c r="O105" s="24"/>
    </row>
    <row r="106" spans="1:15" x14ac:dyDescent="0.2">
      <c r="B106" s="20" t="s">
        <v>298</v>
      </c>
      <c r="C106" s="18">
        <v>1</v>
      </c>
      <c r="E106" s="20" t="s">
        <v>41</v>
      </c>
      <c r="F106" s="18">
        <v>5</v>
      </c>
      <c r="H106" s="20" t="s">
        <v>224</v>
      </c>
      <c r="I106" s="18">
        <v>5</v>
      </c>
      <c r="K106" s="20" t="s">
        <v>41</v>
      </c>
      <c r="L106" s="18">
        <v>1</v>
      </c>
      <c r="N106" s="20" t="s">
        <v>41</v>
      </c>
      <c r="O106" s="18">
        <v>5</v>
      </c>
    </row>
    <row r="107" spans="1:15" ht="29" x14ac:dyDescent="0.2">
      <c r="B107" s="20" t="s">
        <v>222</v>
      </c>
      <c r="C107" s="18">
        <v>2</v>
      </c>
      <c r="E107" s="20" t="s">
        <v>22</v>
      </c>
      <c r="F107" s="18">
        <v>1</v>
      </c>
      <c r="H107" s="20" t="s">
        <v>368</v>
      </c>
      <c r="I107" s="18">
        <v>3</v>
      </c>
      <c r="K107" s="20" t="s">
        <v>22</v>
      </c>
      <c r="L107" s="18">
        <v>5</v>
      </c>
      <c r="N107" s="20" t="s">
        <v>22</v>
      </c>
      <c r="O107" s="18">
        <v>1</v>
      </c>
    </row>
    <row r="108" spans="1:15" x14ac:dyDescent="0.2">
      <c r="B108" s="20" t="s">
        <v>223</v>
      </c>
      <c r="C108" s="18">
        <v>3</v>
      </c>
      <c r="H108" s="20" t="s">
        <v>225</v>
      </c>
      <c r="I108" s="18">
        <v>1</v>
      </c>
    </row>
    <row r="109" spans="1:15" x14ac:dyDescent="0.2">
      <c r="B109" s="20" t="s">
        <v>297</v>
      </c>
      <c r="C109" s="18">
        <v>5</v>
      </c>
    </row>
    <row r="114" spans="1:15" x14ac:dyDescent="0.2">
      <c r="B114" s="52"/>
      <c r="C114" s="53"/>
      <c r="H114" s="52"/>
      <c r="I114" s="53"/>
    </row>
    <row r="115" spans="1:15" ht="31.5" customHeight="1" x14ac:dyDescent="0.2">
      <c r="A115" s="71"/>
      <c r="B115" s="73" t="s">
        <v>327</v>
      </c>
      <c r="C115" s="72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</row>
    <row r="117" spans="1:15" x14ac:dyDescent="0.2">
      <c r="B117" s="36" t="s">
        <v>101</v>
      </c>
      <c r="E117" s="36" t="s">
        <v>102</v>
      </c>
      <c r="F117" s="24"/>
      <c r="H117" s="36" t="s">
        <v>103</v>
      </c>
      <c r="I117" s="24"/>
      <c r="K117" s="36" t="s">
        <v>104</v>
      </c>
      <c r="L117" s="24"/>
      <c r="N117" s="36" t="s">
        <v>105</v>
      </c>
      <c r="O117" s="24"/>
    </row>
    <row r="118" spans="1:15" ht="28" x14ac:dyDescent="0.2">
      <c r="B118" s="44" t="s">
        <v>97</v>
      </c>
      <c r="C118" s="22"/>
      <c r="E118" s="44" t="s">
        <v>98</v>
      </c>
      <c r="F118" s="22"/>
      <c r="H118" s="44" t="s">
        <v>287</v>
      </c>
      <c r="I118" s="22"/>
      <c r="K118" s="44" t="s">
        <v>99</v>
      </c>
      <c r="L118" s="22"/>
      <c r="N118" s="44" t="s">
        <v>100</v>
      </c>
      <c r="O118" s="22"/>
    </row>
    <row r="119" spans="1:15" x14ac:dyDescent="0.2">
      <c r="B119" s="20" t="s">
        <v>211</v>
      </c>
      <c r="C119" s="18">
        <v>1</v>
      </c>
      <c r="E119" s="20" t="s">
        <v>215</v>
      </c>
      <c r="F119" s="18">
        <v>2</v>
      </c>
      <c r="H119" s="20" t="s">
        <v>41</v>
      </c>
      <c r="I119" s="18">
        <v>5</v>
      </c>
      <c r="K119" s="20" t="s">
        <v>22</v>
      </c>
      <c r="L119" s="18">
        <v>1</v>
      </c>
      <c r="N119" s="20" t="s">
        <v>22</v>
      </c>
      <c r="O119" s="18">
        <v>1</v>
      </c>
    </row>
    <row r="120" spans="1:15" x14ac:dyDescent="0.2">
      <c r="B120" s="20" t="s">
        <v>212</v>
      </c>
      <c r="C120" s="18">
        <v>2</v>
      </c>
      <c r="E120" s="20" t="s">
        <v>216</v>
      </c>
      <c r="F120" s="18">
        <v>3</v>
      </c>
      <c r="H120" s="20" t="s">
        <v>22</v>
      </c>
      <c r="I120" s="18">
        <v>1</v>
      </c>
      <c r="K120" s="20" t="s">
        <v>219</v>
      </c>
      <c r="L120" s="18">
        <v>3</v>
      </c>
      <c r="N120" s="20" t="s">
        <v>219</v>
      </c>
      <c r="O120" s="18">
        <v>3</v>
      </c>
    </row>
    <row r="121" spans="1:15" x14ac:dyDescent="0.2">
      <c r="B121" s="20" t="s">
        <v>213</v>
      </c>
      <c r="C121" s="18">
        <v>3</v>
      </c>
      <c r="E121" s="20" t="s">
        <v>217</v>
      </c>
      <c r="F121" s="18">
        <v>4</v>
      </c>
      <c r="K121" s="20" t="s">
        <v>220</v>
      </c>
      <c r="L121" s="18">
        <v>5</v>
      </c>
      <c r="N121" s="20" t="s">
        <v>220</v>
      </c>
      <c r="O121" s="18">
        <v>5</v>
      </c>
    </row>
    <row r="122" spans="1:15" x14ac:dyDescent="0.2">
      <c r="B122" s="20" t="s">
        <v>214</v>
      </c>
      <c r="C122" s="18">
        <v>4</v>
      </c>
      <c r="E122" s="20" t="s">
        <v>218</v>
      </c>
      <c r="F122" s="18">
        <v>5</v>
      </c>
    </row>
    <row r="126" spans="1:15" x14ac:dyDescent="0.2">
      <c r="B126" s="52"/>
      <c r="C126" s="53"/>
      <c r="H126" s="52"/>
      <c r="I126" s="53"/>
    </row>
    <row r="127" spans="1:15" ht="31.5" customHeight="1" x14ac:dyDescent="0.2">
      <c r="A127" s="71"/>
      <c r="B127" s="73" t="s">
        <v>328</v>
      </c>
      <c r="C127" s="72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</row>
    <row r="129" spans="1:15" x14ac:dyDescent="0.2">
      <c r="B129" s="36" t="s">
        <v>267</v>
      </c>
    </row>
    <row r="130" spans="1:15" x14ac:dyDescent="0.2">
      <c r="B130" s="44" t="s">
        <v>221</v>
      </c>
      <c r="C130" s="22"/>
    </row>
    <row r="131" spans="1:15" x14ac:dyDescent="0.2">
      <c r="B131" s="20" t="s">
        <v>205</v>
      </c>
      <c r="C131" s="18">
        <v>1</v>
      </c>
    </row>
    <row r="132" spans="1:15" x14ac:dyDescent="0.2">
      <c r="B132" s="20" t="s">
        <v>207</v>
      </c>
      <c r="C132" s="18">
        <v>3</v>
      </c>
    </row>
    <row r="133" spans="1:15" x14ac:dyDescent="0.2">
      <c r="B133" s="20" t="s">
        <v>206</v>
      </c>
      <c r="C133" s="18">
        <v>5</v>
      </c>
    </row>
    <row r="139" spans="1:15" ht="31.5" customHeight="1" x14ac:dyDescent="0.2">
      <c r="A139" s="71"/>
      <c r="B139" s="73" t="s">
        <v>329</v>
      </c>
      <c r="C139" s="72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</row>
    <row r="141" spans="1:15" x14ac:dyDescent="0.2">
      <c r="B141" s="36" t="s">
        <v>312</v>
      </c>
      <c r="E141" s="36" t="s">
        <v>313</v>
      </c>
      <c r="F141" s="24"/>
      <c r="H141" s="36" t="s">
        <v>314</v>
      </c>
      <c r="I141" s="24"/>
      <c r="K141" s="36" t="s">
        <v>315</v>
      </c>
      <c r="L141" s="24"/>
      <c r="N141" s="36" t="s">
        <v>316</v>
      </c>
      <c r="O141" s="24"/>
    </row>
    <row r="142" spans="1:15" ht="28" x14ac:dyDescent="0.2">
      <c r="B142" s="44" t="s">
        <v>160</v>
      </c>
      <c r="E142" s="44" t="s">
        <v>106</v>
      </c>
      <c r="F142" s="24"/>
      <c r="H142" s="44" t="s">
        <v>159</v>
      </c>
      <c r="I142" s="24"/>
      <c r="K142" s="44" t="s">
        <v>158</v>
      </c>
      <c r="L142" s="24"/>
      <c r="N142" s="44" t="s">
        <v>157</v>
      </c>
      <c r="O142" s="24"/>
    </row>
    <row r="143" spans="1:15" ht="43" x14ac:dyDescent="0.2">
      <c r="B143" s="20" t="s">
        <v>231</v>
      </c>
      <c r="C143" s="18">
        <v>1</v>
      </c>
      <c r="E143" s="20" t="s">
        <v>205</v>
      </c>
      <c r="F143" s="18">
        <v>1</v>
      </c>
      <c r="H143" s="20" t="s">
        <v>235</v>
      </c>
      <c r="I143" s="18">
        <v>1</v>
      </c>
      <c r="K143" s="20" t="s">
        <v>288</v>
      </c>
      <c r="L143" s="18">
        <v>1</v>
      </c>
      <c r="N143" s="20" t="s">
        <v>236</v>
      </c>
      <c r="O143" s="18">
        <v>5</v>
      </c>
    </row>
    <row r="144" spans="1:15" ht="43" x14ac:dyDescent="0.2">
      <c r="B144" s="20" t="s">
        <v>361</v>
      </c>
      <c r="C144" s="18">
        <v>2</v>
      </c>
      <c r="E144" s="20" t="s">
        <v>207</v>
      </c>
      <c r="F144" s="18">
        <v>3</v>
      </c>
      <c r="H144" s="20" t="s">
        <v>234</v>
      </c>
      <c r="I144" s="18">
        <v>3</v>
      </c>
      <c r="K144" s="20" t="s">
        <v>290</v>
      </c>
      <c r="L144" s="18">
        <v>2</v>
      </c>
      <c r="N144" s="20" t="s">
        <v>237</v>
      </c>
      <c r="O144" s="18">
        <v>4</v>
      </c>
    </row>
    <row r="145" spans="1:15" ht="29" x14ac:dyDescent="0.2">
      <c r="B145" s="20" t="s">
        <v>362</v>
      </c>
      <c r="C145" s="18">
        <v>3</v>
      </c>
      <c r="E145" s="20" t="s">
        <v>206</v>
      </c>
      <c r="F145" s="18">
        <v>5</v>
      </c>
      <c r="H145" s="20" t="s">
        <v>233</v>
      </c>
      <c r="I145" s="18">
        <v>5</v>
      </c>
      <c r="K145" s="20" t="s">
        <v>289</v>
      </c>
      <c r="L145" s="18">
        <v>3</v>
      </c>
      <c r="N145" s="20" t="s">
        <v>238</v>
      </c>
      <c r="O145" s="18">
        <v>3</v>
      </c>
    </row>
    <row r="146" spans="1:15" ht="29" x14ac:dyDescent="0.2">
      <c r="B146" s="20" t="s">
        <v>232</v>
      </c>
      <c r="C146" s="18">
        <v>5</v>
      </c>
      <c r="K146" s="20" t="s">
        <v>291</v>
      </c>
      <c r="L146" s="18">
        <v>4</v>
      </c>
      <c r="N146" s="20" t="s">
        <v>239</v>
      </c>
      <c r="O146" s="18">
        <v>2</v>
      </c>
    </row>
    <row r="147" spans="1:15" ht="29" x14ac:dyDescent="0.2">
      <c r="K147" s="20" t="s">
        <v>292</v>
      </c>
      <c r="L147" s="18">
        <v>5</v>
      </c>
      <c r="N147" s="20" t="s">
        <v>240</v>
      </c>
      <c r="O147" s="18">
        <v>1</v>
      </c>
    </row>
    <row r="150" spans="1:15" ht="31.5" customHeight="1" x14ac:dyDescent="0.2">
      <c r="A150" s="71"/>
      <c r="B150" s="73"/>
      <c r="C150" s="7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</row>
    <row r="157" spans="1:15" x14ac:dyDescent="0.2">
      <c r="B157" s="36" t="s">
        <v>93</v>
      </c>
      <c r="C157"/>
    </row>
    <row r="158" spans="1:15" ht="28" x14ac:dyDescent="0.2">
      <c r="B158" s="44" t="s">
        <v>89</v>
      </c>
      <c r="C158" s="22"/>
      <c r="E158" s="44" t="s">
        <v>151</v>
      </c>
    </row>
    <row r="159" spans="1:15" x14ac:dyDescent="0.2">
      <c r="B159" s="20" t="s">
        <v>184</v>
      </c>
      <c r="C159" s="18">
        <v>1</v>
      </c>
      <c r="E159" s="20" t="s">
        <v>57</v>
      </c>
      <c r="F159" s="18">
        <v>1</v>
      </c>
    </row>
    <row r="160" spans="1:15" x14ac:dyDescent="0.2">
      <c r="B160" s="20" t="s">
        <v>185</v>
      </c>
      <c r="C160" s="18">
        <v>2</v>
      </c>
      <c r="E160" s="20" t="s">
        <v>203</v>
      </c>
      <c r="F160" s="18">
        <v>2</v>
      </c>
    </row>
    <row r="161" spans="2:12" x14ac:dyDescent="0.2">
      <c r="B161" s="20" t="s">
        <v>186</v>
      </c>
      <c r="C161" s="18">
        <v>3</v>
      </c>
      <c r="E161" s="20" t="s">
        <v>199</v>
      </c>
      <c r="F161" s="18">
        <v>3</v>
      </c>
    </row>
    <row r="162" spans="2:12" x14ac:dyDescent="0.2">
      <c r="B162" s="20" t="s">
        <v>187</v>
      </c>
      <c r="C162" s="18">
        <v>4</v>
      </c>
      <c r="E162" s="20" t="s">
        <v>201</v>
      </c>
      <c r="F162" s="18">
        <v>4</v>
      </c>
    </row>
    <row r="163" spans="2:12" x14ac:dyDescent="0.2">
      <c r="B163" s="20" t="s">
        <v>188</v>
      </c>
      <c r="C163" s="18">
        <v>5</v>
      </c>
      <c r="E163" s="20" t="s">
        <v>204</v>
      </c>
      <c r="F163" s="18">
        <v>5</v>
      </c>
    </row>
    <row r="165" spans="2:12" x14ac:dyDescent="0.2">
      <c r="B165" s="36" t="s">
        <v>131</v>
      </c>
      <c r="E165" s="36" t="s">
        <v>132</v>
      </c>
      <c r="F165" s="24"/>
      <c r="H165" s="36" t="s">
        <v>133</v>
      </c>
      <c r="I165" s="24"/>
      <c r="K165" s="36" t="s">
        <v>134</v>
      </c>
    </row>
    <row r="166" spans="2:12" ht="28" x14ac:dyDescent="0.2">
      <c r="B166" s="44" t="s">
        <v>127</v>
      </c>
      <c r="E166" s="44" t="s">
        <v>128</v>
      </c>
      <c r="F166" s="24"/>
      <c r="H166" s="44" t="s">
        <v>129</v>
      </c>
      <c r="I166" s="24"/>
      <c r="K166" s="44" t="s">
        <v>130</v>
      </c>
    </row>
    <row r="167" spans="2:12" x14ac:dyDescent="0.2">
      <c r="B167" s="20" t="s">
        <v>205</v>
      </c>
      <c r="C167" s="18">
        <v>5</v>
      </c>
      <c r="E167" s="20" t="s">
        <v>205</v>
      </c>
      <c r="F167" s="18">
        <v>5</v>
      </c>
      <c r="H167" s="20" t="s">
        <v>41</v>
      </c>
      <c r="I167" s="18">
        <v>1</v>
      </c>
      <c r="K167" s="20" t="s">
        <v>226</v>
      </c>
      <c r="L167" s="18">
        <v>1</v>
      </c>
    </row>
    <row r="168" spans="2:12" x14ac:dyDescent="0.2">
      <c r="B168" s="20" t="s">
        <v>207</v>
      </c>
      <c r="C168" s="18">
        <v>3</v>
      </c>
      <c r="E168" s="20" t="s">
        <v>207</v>
      </c>
      <c r="F168" s="18">
        <v>3</v>
      </c>
      <c r="H168" s="20" t="s">
        <v>22</v>
      </c>
      <c r="I168" s="18">
        <v>5</v>
      </c>
      <c r="K168" s="20" t="s">
        <v>227</v>
      </c>
      <c r="L168" s="18">
        <v>2</v>
      </c>
    </row>
    <row r="169" spans="2:12" x14ac:dyDescent="0.2">
      <c r="B169" s="20" t="s">
        <v>206</v>
      </c>
      <c r="C169" s="18">
        <v>1</v>
      </c>
      <c r="E169" s="20" t="s">
        <v>206</v>
      </c>
      <c r="F169" s="18">
        <v>1</v>
      </c>
      <c r="H169" s="20"/>
      <c r="I169" s="18"/>
      <c r="K169" s="20" t="s">
        <v>228</v>
      </c>
      <c r="L169" s="18">
        <v>3</v>
      </c>
    </row>
    <row r="170" spans="2:12" x14ac:dyDescent="0.2">
      <c r="B170" s="20"/>
      <c r="C170" s="18"/>
      <c r="E170" s="20"/>
      <c r="F170" s="18"/>
      <c r="H170" s="20"/>
      <c r="I170" s="18"/>
      <c r="K170" s="20" t="s">
        <v>229</v>
      </c>
      <c r="L170" s="18">
        <v>4</v>
      </c>
    </row>
    <row r="171" spans="2:12" x14ac:dyDescent="0.2">
      <c r="B171" s="20"/>
      <c r="C171" s="18"/>
      <c r="E171" s="20"/>
      <c r="F171" s="18"/>
      <c r="H171" s="20"/>
      <c r="I171" s="18"/>
      <c r="K171" s="20" t="s">
        <v>230</v>
      </c>
      <c r="L171" s="18">
        <v>5</v>
      </c>
    </row>
  </sheetData>
  <dataValidations disablePrompts="1" count="3">
    <dataValidation type="list" allowBlank="1" showInputMessage="1" showErrorMessage="1" sqref="B39 E39" xr:uid="{00000000-0002-0000-0300-000000000000}">
      <formula1>$C$678:$C$682</formula1>
    </dataValidation>
    <dataValidation type="list" allowBlank="1" showInputMessage="1" showErrorMessage="1" sqref="E40:E44 B40:B43" xr:uid="{00000000-0002-0000-0300-000001000000}">
      <formula1>$C$745:$C$749</formula1>
    </dataValidation>
    <dataValidation allowBlank="1" showInputMessage="1" showErrorMessage="1" sqref="E158" xr:uid="{00000000-0002-0000-0300-000002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2.164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8"/>
  <sheetViews>
    <sheetView zoomScale="90" zoomScaleNormal="90" workbookViewId="0">
      <selection activeCell="O15" sqref="O15"/>
    </sheetView>
  </sheetViews>
  <sheetFormatPr baseColWidth="10" defaultColWidth="8.83203125" defaultRowHeight="15" x14ac:dyDescent="0.2"/>
  <cols>
    <col min="1" max="1" width="9.1640625" style="28"/>
    <col min="2" max="2" width="30.5" customWidth="1"/>
    <col min="3" max="7" width="11" customWidth="1"/>
    <col min="10" max="12" width="12" customWidth="1"/>
    <col min="13" max="13" width="9.1640625" style="49"/>
  </cols>
  <sheetData>
    <row r="2" spans="1:7" x14ac:dyDescent="0.2">
      <c r="A2" s="90" t="s">
        <v>351</v>
      </c>
      <c r="B2" s="90" t="s">
        <v>352</v>
      </c>
      <c r="C2" s="90" t="s">
        <v>333</v>
      </c>
      <c r="D2" s="90" t="s">
        <v>334</v>
      </c>
      <c r="E2" s="90" t="s">
        <v>337</v>
      </c>
      <c r="F2" s="90" t="s">
        <v>335</v>
      </c>
      <c r="G2" s="90" t="s">
        <v>336</v>
      </c>
    </row>
    <row r="3" spans="1:7" x14ac:dyDescent="0.2">
      <c r="A3" s="96">
        <v>1</v>
      </c>
      <c r="B3" s="91" t="s">
        <v>305</v>
      </c>
      <c r="C3" s="92" t="e">
        <f>'Param-grid'!#REF!</f>
        <v>#REF!</v>
      </c>
      <c r="D3" s="92" t="e">
        <f>'Param-grid'!#REF!</f>
        <v>#REF!</v>
      </c>
      <c r="E3" s="92" t="e">
        <f>'Param-grid'!#REF!</f>
        <v>#REF!</v>
      </c>
      <c r="F3" s="92" t="e">
        <f>'Param-grid'!#REF!</f>
        <v>#REF!</v>
      </c>
      <c r="G3" s="92" t="e">
        <f>'Param-grid'!#REF!</f>
        <v>#REF!</v>
      </c>
    </row>
    <row r="4" spans="1:7" x14ac:dyDescent="0.2">
      <c r="A4" s="97">
        <v>2</v>
      </c>
      <c r="B4" s="91" t="s">
        <v>301</v>
      </c>
      <c r="C4" s="93">
        <f>'Param-grid'!F$11</f>
        <v>4.125</v>
      </c>
      <c r="D4" s="93">
        <f>'Param-grid'!H$11</f>
        <v>4.875</v>
      </c>
      <c r="E4" s="93">
        <f>'Param-grid'!J$11</f>
        <v>3</v>
      </c>
      <c r="F4" s="93">
        <f>'Param-grid'!L$11</f>
        <v>2.75</v>
      </c>
      <c r="G4" s="93">
        <f>'Param-grid'!N$11</f>
        <v>4.375</v>
      </c>
    </row>
    <row r="5" spans="1:7" x14ac:dyDescent="0.2">
      <c r="A5" s="96">
        <v>3</v>
      </c>
      <c r="B5" s="91" t="s">
        <v>9</v>
      </c>
      <c r="C5" s="92">
        <f>'Param-grid'!F$17</f>
        <v>2.2000000000000002</v>
      </c>
      <c r="D5" s="92">
        <f>'Param-grid'!H$17</f>
        <v>2.8000000000000003</v>
      </c>
      <c r="E5" s="92">
        <f>'Param-grid'!J$17</f>
        <v>4.2</v>
      </c>
      <c r="F5" s="92">
        <f>'Param-grid'!L$17</f>
        <v>3.8000000000000003</v>
      </c>
      <c r="G5" s="92">
        <f>'Param-grid'!N$17</f>
        <v>3.4000000000000004</v>
      </c>
    </row>
    <row r="6" spans="1:7" x14ac:dyDescent="0.2">
      <c r="A6" s="97">
        <v>4</v>
      </c>
      <c r="B6" s="91" t="s">
        <v>10</v>
      </c>
      <c r="C6" s="93">
        <f>'Param-grid'!F$25</f>
        <v>2.4285714285714284</v>
      </c>
      <c r="D6" s="93">
        <f>'Param-grid'!H$25</f>
        <v>3</v>
      </c>
      <c r="E6" s="93">
        <f>'Param-grid'!J$25</f>
        <v>2.714285714285714</v>
      </c>
      <c r="F6" s="93">
        <f>'Param-grid'!L$25</f>
        <v>2.714285714285714</v>
      </c>
      <c r="G6" s="93">
        <f>'Param-grid'!N$25</f>
        <v>3.4285714285714284</v>
      </c>
    </row>
    <row r="7" spans="1:7" x14ac:dyDescent="0.2">
      <c r="A7" s="96">
        <v>5</v>
      </c>
      <c r="B7" s="91" t="s">
        <v>148</v>
      </c>
      <c r="C7" s="92">
        <f>'Param-grid'!F$30</f>
        <v>2.75</v>
      </c>
      <c r="D7" s="92">
        <f>'Param-grid'!H$30</f>
        <v>3.25</v>
      </c>
      <c r="E7" s="92">
        <f>'Param-grid'!J$30</f>
        <v>3.25</v>
      </c>
      <c r="F7" s="92">
        <f>'Param-grid'!L$30</f>
        <v>3.25</v>
      </c>
      <c r="G7" s="92">
        <f>'Param-grid'!N$30</f>
        <v>3.25</v>
      </c>
    </row>
    <row r="8" spans="1:7" x14ac:dyDescent="0.2">
      <c r="A8" s="97">
        <v>6</v>
      </c>
      <c r="B8" s="91" t="s">
        <v>11</v>
      </c>
      <c r="C8" s="93">
        <f>'Param-grid'!F$37</f>
        <v>4</v>
      </c>
      <c r="D8" s="93">
        <f>'Param-grid'!H$37</f>
        <v>5</v>
      </c>
      <c r="E8" s="93">
        <f>'Param-grid'!J$37</f>
        <v>4</v>
      </c>
      <c r="F8" s="93">
        <f>'Param-grid'!L$37</f>
        <v>4.333333333333333</v>
      </c>
      <c r="G8" s="93">
        <f>'Param-grid'!N$37</f>
        <v>5</v>
      </c>
    </row>
    <row r="9" spans="1:7" x14ac:dyDescent="0.2">
      <c r="A9" s="96">
        <v>7</v>
      </c>
      <c r="B9" s="91" t="s">
        <v>66</v>
      </c>
      <c r="C9" s="92">
        <f>'Param-grid'!F$44</f>
        <v>3.333333333333333</v>
      </c>
      <c r="D9" s="92">
        <f>'Param-grid'!H$44</f>
        <v>3.833333333333333</v>
      </c>
      <c r="E9" s="92">
        <f>'Param-grid'!J$44</f>
        <v>3</v>
      </c>
      <c r="F9" s="92">
        <f>'Param-grid'!L$44</f>
        <v>3.333333333333333</v>
      </c>
      <c r="G9" s="92">
        <f>'Param-grid'!N$44</f>
        <v>4.1666666666666661</v>
      </c>
    </row>
    <row r="10" spans="1:7" x14ac:dyDescent="0.2">
      <c r="A10" s="97">
        <v>8</v>
      </c>
      <c r="B10" s="91" t="s">
        <v>244</v>
      </c>
      <c r="C10" s="93">
        <f>'Param-grid'!F$50</f>
        <v>2.4000000000000004</v>
      </c>
      <c r="D10" s="93">
        <f>'Param-grid'!H$50</f>
        <v>3.8000000000000003</v>
      </c>
      <c r="E10" s="93">
        <f>'Param-grid'!J$50</f>
        <v>2</v>
      </c>
      <c r="F10" s="93">
        <f>'Param-grid'!L$50</f>
        <v>3.8000000000000003</v>
      </c>
      <c r="G10" s="93">
        <f>'Param-grid'!N$50</f>
        <v>4.2</v>
      </c>
    </row>
    <row r="11" spans="1:7" x14ac:dyDescent="0.2">
      <c r="A11" s="96">
        <v>9</v>
      </c>
      <c r="B11" s="91" t="s">
        <v>12</v>
      </c>
      <c r="C11" s="92">
        <f>'Param-grid'!F$56</f>
        <v>4</v>
      </c>
      <c r="D11" s="92">
        <f>'Param-grid'!H$56</f>
        <v>4</v>
      </c>
      <c r="E11" s="92">
        <f>'Param-grid'!J$56</f>
        <v>3.8000000000000003</v>
      </c>
      <c r="F11" s="92">
        <f>'Param-grid'!L$56</f>
        <v>3.8000000000000003</v>
      </c>
      <c r="G11" s="92">
        <f>'Param-grid'!N$56</f>
        <v>4</v>
      </c>
    </row>
    <row r="12" spans="1:7" x14ac:dyDescent="0.2">
      <c r="A12" s="97">
        <v>10</v>
      </c>
      <c r="B12" s="91" t="s">
        <v>63</v>
      </c>
      <c r="C12" s="93">
        <f>'Param-grid'!F$68</f>
        <v>1.5454545454545454</v>
      </c>
      <c r="D12" s="93">
        <f>'Param-grid'!H$68</f>
        <v>2.0909090909090908</v>
      </c>
      <c r="E12" s="93">
        <f>'Param-grid'!J$68</f>
        <v>1.5454545454545454</v>
      </c>
      <c r="F12" s="93">
        <f>'Param-grid'!L$68</f>
        <v>1.5454545454545454</v>
      </c>
      <c r="G12" s="93">
        <f>'Param-grid'!N$68</f>
        <v>2.2727272727272729</v>
      </c>
    </row>
    <row r="13" spans="1:7" x14ac:dyDescent="0.2">
      <c r="A13" s="96">
        <v>11</v>
      </c>
      <c r="B13" s="91" t="s">
        <v>246</v>
      </c>
      <c r="C13" s="92">
        <f>'Param-grid'!F$74</f>
        <v>3.4000000000000004</v>
      </c>
      <c r="D13" s="92">
        <f>'Param-grid'!H$74</f>
        <v>4.6000000000000005</v>
      </c>
      <c r="E13" s="92">
        <f>'Param-grid'!J$74</f>
        <v>4</v>
      </c>
      <c r="F13" s="92">
        <f>'Param-grid'!L$74</f>
        <v>4.6000000000000005</v>
      </c>
      <c r="G13" s="92">
        <f>'Param-grid'!N$74</f>
        <v>4.6000000000000005</v>
      </c>
    </row>
    <row r="15" spans="1:7" x14ac:dyDescent="0.2">
      <c r="E15" s="89"/>
      <c r="F15" s="89"/>
      <c r="G15" s="89"/>
    </row>
    <row r="17" spans="1:12" x14ac:dyDescent="0.2">
      <c r="A17" s="90" t="s">
        <v>351</v>
      </c>
      <c r="B17" s="90" t="s">
        <v>352</v>
      </c>
      <c r="C17" s="90" t="s">
        <v>333</v>
      </c>
      <c r="D17" s="90" t="s">
        <v>334</v>
      </c>
      <c r="E17" s="90" t="s">
        <v>337</v>
      </c>
      <c r="F17" s="90" t="s">
        <v>335</v>
      </c>
      <c r="G17" s="90" t="s">
        <v>336</v>
      </c>
      <c r="I17" s="90"/>
      <c r="J17" s="90"/>
      <c r="K17" s="90" t="s">
        <v>349</v>
      </c>
      <c r="L17" s="90" t="s">
        <v>350</v>
      </c>
    </row>
    <row r="18" spans="1:12" x14ac:dyDescent="0.2">
      <c r="A18" s="96">
        <v>1</v>
      </c>
      <c r="B18" s="91" t="s">
        <v>305</v>
      </c>
      <c r="C18" s="94" t="e">
        <f t="shared" ref="C18:G28" si="0">IF(C3&lt;=2,"LOW",IF(AND(C3&gt;2,C3&lt;=4),"MODERATE","HIGH"))</f>
        <v>#REF!</v>
      </c>
      <c r="D18" s="94" t="e">
        <f t="shared" si="0"/>
        <v>#REF!</v>
      </c>
      <c r="E18" s="94" t="e">
        <f t="shared" si="0"/>
        <v>#REF!</v>
      </c>
      <c r="F18" s="94" t="e">
        <f t="shared" si="0"/>
        <v>#REF!</v>
      </c>
      <c r="G18" s="94" t="e">
        <f t="shared" si="0"/>
        <v>#REF!</v>
      </c>
      <c r="I18" s="92" t="s">
        <v>343</v>
      </c>
      <c r="J18" s="92" t="s">
        <v>344</v>
      </c>
      <c r="K18" s="94" t="s">
        <v>344</v>
      </c>
      <c r="L18" s="95" t="s">
        <v>344</v>
      </c>
    </row>
    <row r="19" spans="1:12" x14ac:dyDescent="0.2">
      <c r="A19" s="97">
        <v>2</v>
      </c>
      <c r="B19" s="91" t="s">
        <v>301</v>
      </c>
      <c r="C19" s="94" t="str">
        <f t="shared" si="0"/>
        <v>HIGH</v>
      </c>
      <c r="D19" s="94" t="str">
        <f t="shared" si="0"/>
        <v>HIGH</v>
      </c>
      <c r="E19" s="94" t="str">
        <f t="shared" si="0"/>
        <v>MODERATE</v>
      </c>
      <c r="F19" s="94" t="str">
        <f t="shared" si="0"/>
        <v>MODERATE</v>
      </c>
      <c r="G19" s="94" t="str">
        <f t="shared" si="0"/>
        <v>HIGH</v>
      </c>
      <c r="I19" s="92" t="s">
        <v>345</v>
      </c>
      <c r="J19" s="92" t="s">
        <v>346</v>
      </c>
      <c r="K19" s="94" t="str">
        <f>J19</f>
        <v>MODERATE</v>
      </c>
      <c r="L19" s="95" t="s">
        <v>346</v>
      </c>
    </row>
    <row r="20" spans="1:12" x14ac:dyDescent="0.2">
      <c r="A20" s="96">
        <v>3</v>
      </c>
      <c r="B20" s="91" t="s">
        <v>9</v>
      </c>
      <c r="C20" s="95" t="str">
        <f t="shared" si="0"/>
        <v>MODERATE</v>
      </c>
      <c r="D20" s="95" t="str">
        <f t="shared" si="0"/>
        <v>MODERATE</v>
      </c>
      <c r="E20" s="95" t="str">
        <f t="shared" si="0"/>
        <v>HIGH</v>
      </c>
      <c r="F20" s="95" t="str">
        <f t="shared" si="0"/>
        <v>MODERATE</v>
      </c>
      <c r="G20" s="95" t="str">
        <f t="shared" si="0"/>
        <v>MODERATE</v>
      </c>
      <c r="I20" s="92" t="s">
        <v>347</v>
      </c>
      <c r="J20" s="92" t="s">
        <v>348</v>
      </c>
      <c r="K20" s="94" t="str">
        <f>J20</f>
        <v>HIGH</v>
      </c>
      <c r="L20" s="95" t="s">
        <v>348</v>
      </c>
    </row>
    <row r="21" spans="1:12" x14ac:dyDescent="0.2">
      <c r="A21" s="97">
        <v>4</v>
      </c>
      <c r="B21" s="91" t="s">
        <v>10</v>
      </c>
      <c r="C21" s="94" t="str">
        <f t="shared" si="0"/>
        <v>MODERATE</v>
      </c>
      <c r="D21" s="94" t="str">
        <f t="shared" si="0"/>
        <v>MODERATE</v>
      </c>
      <c r="E21" s="94" t="str">
        <f t="shared" si="0"/>
        <v>MODERATE</v>
      </c>
      <c r="F21" s="94" t="str">
        <f t="shared" si="0"/>
        <v>MODERATE</v>
      </c>
      <c r="G21" s="94" t="str">
        <f t="shared" si="0"/>
        <v>MODERATE</v>
      </c>
    </row>
    <row r="22" spans="1:12" x14ac:dyDescent="0.2">
      <c r="A22" s="96">
        <v>5</v>
      </c>
      <c r="B22" s="91" t="s">
        <v>148</v>
      </c>
      <c r="C22" s="95" t="str">
        <f t="shared" si="0"/>
        <v>MODERATE</v>
      </c>
      <c r="D22" s="95" t="str">
        <f t="shared" si="0"/>
        <v>MODERATE</v>
      </c>
      <c r="E22" s="95" t="str">
        <f t="shared" si="0"/>
        <v>MODERATE</v>
      </c>
      <c r="F22" s="95" t="str">
        <f t="shared" si="0"/>
        <v>MODERATE</v>
      </c>
      <c r="G22" s="95" t="str">
        <f t="shared" si="0"/>
        <v>MODERATE</v>
      </c>
    </row>
    <row r="23" spans="1:12" x14ac:dyDescent="0.2">
      <c r="A23" s="97">
        <v>6</v>
      </c>
      <c r="B23" s="91" t="s">
        <v>11</v>
      </c>
      <c r="C23" s="95" t="str">
        <f t="shared" si="0"/>
        <v>MODERATE</v>
      </c>
      <c r="D23" s="95" t="str">
        <f t="shared" si="0"/>
        <v>HIGH</v>
      </c>
      <c r="E23" s="95" t="str">
        <f t="shared" si="0"/>
        <v>MODERATE</v>
      </c>
      <c r="F23" s="95" t="str">
        <f t="shared" si="0"/>
        <v>HIGH</v>
      </c>
      <c r="G23" s="95" t="str">
        <f t="shared" si="0"/>
        <v>HIGH</v>
      </c>
    </row>
    <row r="24" spans="1:12" x14ac:dyDescent="0.2">
      <c r="A24" s="96">
        <v>7</v>
      </c>
      <c r="B24" s="91" t="s">
        <v>66</v>
      </c>
      <c r="C24" s="95" t="str">
        <f t="shared" si="0"/>
        <v>MODERATE</v>
      </c>
      <c r="D24" s="95" t="str">
        <f t="shared" si="0"/>
        <v>MODERATE</v>
      </c>
      <c r="E24" s="95" t="str">
        <f t="shared" si="0"/>
        <v>MODERATE</v>
      </c>
      <c r="F24" s="95" t="str">
        <f t="shared" si="0"/>
        <v>MODERATE</v>
      </c>
      <c r="G24" s="95" t="str">
        <f t="shared" si="0"/>
        <v>HIGH</v>
      </c>
    </row>
    <row r="25" spans="1:12" x14ac:dyDescent="0.2">
      <c r="A25" s="97">
        <v>8</v>
      </c>
      <c r="B25" s="91" t="s">
        <v>244</v>
      </c>
      <c r="C25" s="95" t="str">
        <f t="shared" si="0"/>
        <v>MODERATE</v>
      </c>
      <c r="D25" s="95" t="str">
        <f t="shared" si="0"/>
        <v>MODERATE</v>
      </c>
      <c r="E25" s="95" t="str">
        <f t="shared" si="0"/>
        <v>LOW</v>
      </c>
      <c r="F25" s="95" t="str">
        <f t="shared" si="0"/>
        <v>MODERATE</v>
      </c>
      <c r="G25" s="95" t="str">
        <f t="shared" si="0"/>
        <v>HIGH</v>
      </c>
    </row>
    <row r="26" spans="1:12" x14ac:dyDescent="0.2">
      <c r="A26" s="96">
        <v>9</v>
      </c>
      <c r="B26" s="91" t="s">
        <v>12</v>
      </c>
      <c r="C26" s="95" t="str">
        <f t="shared" si="0"/>
        <v>MODERATE</v>
      </c>
      <c r="D26" s="95" t="str">
        <f t="shared" si="0"/>
        <v>MODERATE</v>
      </c>
      <c r="E26" s="95" t="str">
        <f t="shared" si="0"/>
        <v>MODERATE</v>
      </c>
      <c r="F26" s="95" t="str">
        <f t="shared" si="0"/>
        <v>MODERATE</v>
      </c>
      <c r="G26" s="95" t="str">
        <f t="shared" si="0"/>
        <v>MODERATE</v>
      </c>
    </row>
    <row r="27" spans="1:12" x14ac:dyDescent="0.2">
      <c r="A27" s="97">
        <v>10</v>
      </c>
      <c r="B27" s="91" t="s">
        <v>63</v>
      </c>
      <c r="C27" s="95" t="str">
        <f t="shared" si="0"/>
        <v>LOW</v>
      </c>
      <c r="D27" s="95" t="str">
        <f t="shared" si="0"/>
        <v>MODERATE</v>
      </c>
      <c r="E27" s="95" t="str">
        <f t="shared" si="0"/>
        <v>LOW</v>
      </c>
      <c r="F27" s="95" t="str">
        <f t="shared" si="0"/>
        <v>LOW</v>
      </c>
      <c r="G27" s="95" t="str">
        <f t="shared" si="0"/>
        <v>MODERATE</v>
      </c>
    </row>
    <row r="28" spans="1:12" x14ac:dyDescent="0.2">
      <c r="A28" s="96">
        <v>11</v>
      </c>
      <c r="B28" s="91" t="s">
        <v>246</v>
      </c>
      <c r="C28" s="94" t="str">
        <f t="shared" si="0"/>
        <v>MODERATE</v>
      </c>
      <c r="D28" s="94" t="str">
        <f t="shared" si="0"/>
        <v>HIGH</v>
      </c>
      <c r="E28" s="94" t="str">
        <f t="shared" si="0"/>
        <v>MODERATE</v>
      </c>
      <c r="F28" s="94" t="str">
        <f t="shared" si="0"/>
        <v>HIGH</v>
      </c>
      <c r="G28" s="94" t="str">
        <f t="shared" si="0"/>
        <v>HIGH</v>
      </c>
    </row>
  </sheetData>
  <conditionalFormatting sqref="C18:G18">
    <cfRule type="cellIs" dxfId="26" priority="25" operator="equal">
      <formula>"HIGH"</formula>
    </cfRule>
    <cfRule type="cellIs" dxfId="25" priority="26" operator="equal">
      <formula>"MODERATE"</formula>
    </cfRule>
    <cfRule type="cellIs" dxfId="24" priority="27" operator="equal">
      <formula>"LOW"</formula>
    </cfRule>
  </conditionalFormatting>
  <conditionalFormatting sqref="C19:G19">
    <cfRule type="cellIs" dxfId="23" priority="21" operator="equal">
      <formula>"HIGH"</formula>
    </cfRule>
    <cfRule type="cellIs" dxfId="22" priority="22" operator="equal">
      <formula>"MODERATE"</formula>
    </cfRule>
    <cfRule type="cellIs" dxfId="21" priority="24" operator="equal">
      <formula>"LOW"</formula>
    </cfRule>
  </conditionalFormatting>
  <conditionalFormatting sqref="C19:G19">
    <cfRule type="cellIs" dxfId="20" priority="23" operator="equal">
      <formula>$J$20</formula>
    </cfRule>
  </conditionalFormatting>
  <conditionalFormatting sqref="C21:G21">
    <cfRule type="cellIs" dxfId="19" priority="17" operator="equal">
      <formula>"HIGH"</formula>
    </cfRule>
    <cfRule type="cellIs" dxfId="18" priority="18" operator="equal">
      <formula>"MODERATE"</formula>
    </cfRule>
    <cfRule type="cellIs" dxfId="17" priority="20" operator="equal">
      <formula>"LOW"</formula>
    </cfRule>
  </conditionalFormatting>
  <conditionalFormatting sqref="C21:G21">
    <cfRule type="cellIs" dxfId="16" priority="19" operator="equal">
      <formula>$J$20</formula>
    </cfRule>
  </conditionalFormatting>
  <conditionalFormatting sqref="C28:G28">
    <cfRule type="cellIs" dxfId="15" priority="13" operator="equal">
      <formula>"HIGH"</formula>
    </cfRule>
    <cfRule type="cellIs" dxfId="14" priority="14" operator="equal">
      <formula>"MODERATE"</formula>
    </cfRule>
    <cfRule type="cellIs" dxfId="13" priority="16" operator="equal">
      <formula>"LOW"</formula>
    </cfRule>
  </conditionalFormatting>
  <conditionalFormatting sqref="C28:G28">
    <cfRule type="cellIs" dxfId="12" priority="15" operator="equal">
      <formula>$J$20</formula>
    </cfRule>
  </conditionalFormatting>
  <conditionalFormatting sqref="C20:G20">
    <cfRule type="cellIs" dxfId="11" priority="10" operator="equal">
      <formula>"HIGH"</formula>
    </cfRule>
    <cfRule type="cellIs" dxfId="10" priority="11" operator="equal">
      <formula>"MODERATE"</formula>
    </cfRule>
    <cfRule type="cellIs" dxfId="9" priority="12" operator="equal">
      <formula>"LOW"</formula>
    </cfRule>
  </conditionalFormatting>
  <conditionalFormatting sqref="C22:G27">
    <cfRule type="cellIs" dxfId="8" priority="7" operator="equal">
      <formula>"HIGH"</formula>
    </cfRule>
    <cfRule type="cellIs" dxfId="7" priority="8" operator="equal">
      <formula>"MODERATE"</formula>
    </cfRule>
    <cfRule type="cellIs" dxfId="6" priority="9" operator="equal">
      <formula>"LOW"</formula>
    </cfRule>
  </conditionalFormatting>
  <conditionalFormatting sqref="K18:K20">
    <cfRule type="cellIs" dxfId="5" priority="4" operator="equal">
      <formula>"HIGH"</formula>
    </cfRule>
    <cfRule type="cellIs" dxfId="4" priority="5" operator="equal">
      <formula>"MODERATE"</formula>
    </cfRule>
    <cfRule type="cellIs" dxfId="3" priority="6" operator="equal">
      <formula>"LOW"</formula>
    </cfRule>
  </conditionalFormatting>
  <conditionalFormatting sqref="L18:L20">
    <cfRule type="cellIs" dxfId="2" priority="1" operator="equal">
      <formula>"HIGH"</formula>
    </cfRule>
    <cfRule type="cellIs" dxfId="1" priority="2" operator="equal">
      <formula>"MODERATE"</formula>
    </cfRule>
    <cfRule type="cellIs" dxfId="0" priority="3" operator="equal">
      <formula>"LOW"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Charts</vt:lpstr>
      <vt:lpstr>Param-grid</vt:lpstr>
      <vt:lpstr>Scoring ref</vt:lpstr>
      <vt:lpstr>ScratchPad</vt:lpstr>
      <vt:lpstr>Summary (1)</vt:lpstr>
    </vt:vector>
  </TitlesOfParts>
  <Company>Tech Mahindra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Sarkar</dc:creator>
  <cp:lastModifiedBy>Subham Sarkar</cp:lastModifiedBy>
  <dcterms:created xsi:type="dcterms:W3CDTF">2018-07-10T09:15:05Z</dcterms:created>
  <dcterms:modified xsi:type="dcterms:W3CDTF">2023-07-13T08:12:20Z</dcterms:modified>
</cp:coreProperties>
</file>